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n\Documents\GitHub\SketchUp\Fence\"/>
    </mc:Choice>
  </mc:AlternateContent>
  <bookViews>
    <workbookView xWindow="240" yWindow="75" windowWidth="21075" windowHeight="8760" activeTab="4"/>
  </bookViews>
  <sheets>
    <sheet name="Sheet1" sheetId="1" r:id="rId1"/>
    <sheet name="Sheet3" sheetId="4" r:id="rId2"/>
    <sheet name="Sheet2" sheetId="2" r:id="rId3"/>
    <sheet name="Poker" sheetId="3" r:id="rId4"/>
    <sheet name="Sheet4" sheetId="5" r:id="rId5"/>
  </sheets>
  <definedNames>
    <definedName name="ValidChargeTypes">Sheet2!$A$1:$A$7</definedName>
  </definedNames>
  <calcPr calcId="152511"/>
</workbook>
</file>

<file path=xl/calcChain.xml><?xml version="1.0" encoding="utf-8"?>
<calcChain xmlns="http://schemas.openxmlformats.org/spreadsheetml/2006/main">
  <c r="H12" i="5" l="1"/>
  <c r="H11" i="5"/>
  <c r="C17" i="4" l="1"/>
  <c r="C16" i="4"/>
  <c r="L1018" i="1"/>
  <c r="K1018" i="1"/>
  <c r="J1018" i="1"/>
  <c r="I1018" i="1"/>
  <c r="H1018" i="1"/>
  <c r="G1018" i="1"/>
  <c r="A1018" i="1"/>
  <c r="C1018" i="1" s="1"/>
  <c r="F1018" i="1" s="1"/>
  <c r="L1017" i="1"/>
  <c r="K1017" i="1"/>
  <c r="J1017" i="1"/>
  <c r="I1017" i="1"/>
  <c r="H1017" i="1"/>
  <c r="F1017" i="1"/>
  <c r="A1017" i="1"/>
  <c r="C1017" i="1" s="1"/>
  <c r="G1017" i="1" s="1"/>
  <c r="L1016" i="1"/>
  <c r="K1016" i="1"/>
  <c r="J1016" i="1"/>
  <c r="I1016" i="1"/>
  <c r="H1016" i="1"/>
  <c r="G1016" i="1"/>
  <c r="A1016" i="1"/>
  <c r="C1016" i="1" s="1"/>
  <c r="F1016" i="1" s="1"/>
  <c r="L1015" i="1"/>
  <c r="K1015" i="1"/>
  <c r="J1015" i="1"/>
  <c r="I1015" i="1"/>
  <c r="H1015" i="1"/>
  <c r="F1015" i="1"/>
  <c r="A1015" i="1"/>
  <c r="C1015" i="1" s="1"/>
  <c r="G1015" i="1" s="1"/>
  <c r="L1014" i="1"/>
  <c r="K1014" i="1"/>
  <c r="J1014" i="1"/>
  <c r="I1014" i="1"/>
  <c r="H1014" i="1"/>
  <c r="G1014" i="1"/>
  <c r="C1014" i="1"/>
  <c r="F1014" i="1" s="1"/>
  <c r="L1057" i="1"/>
  <c r="K1057" i="1"/>
  <c r="J1057" i="1"/>
  <c r="I1057" i="1"/>
  <c r="H1057" i="1"/>
  <c r="G1057" i="1"/>
  <c r="F1057" i="1"/>
  <c r="A1057" i="1"/>
  <c r="C1057" i="1" s="1"/>
  <c r="L1056" i="1"/>
  <c r="K1056" i="1"/>
  <c r="J1056" i="1"/>
  <c r="I1056" i="1"/>
  <c r="H1056" i="1"/>
  <c r="G1056" i="1"/>
  <c r="F1056" i="1"/>
  <c r="A1056" i="1"/>
  <c r="C1056" i="1" s="1"/>
  <c r="L1055" i="1"/>
  <c r="K1055" i="1"/>
  <c r="J1055" i="1"/>
  <c r="I1055" i="1"/>
  <c r="H1055" i="1"/>
  <c r="G1055" i="1"/>
  <c r="A1055" i="1"/>
  <c r="C1055" i="1" s="1"/>
  <c r="F1055" i="1" s="1"/>
  <c r="L1054" i="1"/>
  <c r="K1054" i="1"/>
  <c r="J1054" i="1"/>
  <c r="I1054" i="1"/>
  <c r="H1054" i="1"/>
  <c r="G1054" i="1"/>
  <c r="A1054" i="1"/>
  <c r="C1054" i="1" s="1"/>
  <c r="F1054" i="1" s="1"/>
  <c r="L1053" i="1"/>
  <c r="K1053" i="1"/>
  <c r="J1053" i="1"/>
  <c r="I1053" i="1"/>
  <c r="H1053" i="1"/>
  <c r="G1053" i="1"/>
  <c r="A1053" i="1"/>
  <c r="C1053" i="1" s="1"/>
  <c r="F1053" i="1" s="1"/>
  <c r="L1052" i="1"/>
  <c r="K1052" i="1"/>
  <c r="J1052" i="1"/>
  <c r="I1052" i="1"/>
  <c r="H1052" i="1"/>
  <c r="F1052" i="1"/>
  <c r="A1052" i="1"/>
  <c r="C1052" i="1" s="1"/>
  <c r="G1052" i="1" s="1"/>
  <c r="L1051" i="1"/>
  <c r="K1051" i="1"/>
  <c r="J1051" i="1"/>
  <c r="I1051" i="1"/>
  <c r="H1051" i="1"/>
  <c r="G1051" i="1"/>
  <c r="A1051" i="1"/>
  <c r="C1051" i="1" s="1"/>
  <c r="F1051" i="1" s="1"/>
  <c r="L1050" i="1"/>
  <c r="K1050" i="1"/>
  <c r="J1050" i="1"/>
  <c r="I1050" i="1"/>
  <c r="H1050" i="1"/>
  <c r="F1050" i="1"/>
  <c r="A1050" i="1"/>
  <c r="C1050" i="1" s="1"/>
  <c r="G1050" i="1" s="1"/>
  <c r="L1049" i="1"/>
  <c r="K1049" i="1"/>
  <c r="J1049" i="1"/>
  <c r="I1049" i="1"/>
  <c r="H1049" i="1"/>
  <c r="G1049" i="1"/>
  <c r="C1049" i="1"/>
  <c r="F1049" i="1" s="1"/>
  <c r="K1048" i="1"/>
  <c r="L1040" i="1"/>
  <c r="K1040" i="1"/>
  <c r="J1040" i="1"/>
  <c r="H1040" i="1"/>
  <c r="F1040" i="1"/>
  <c r="A1040" i="1"/>
  <c r="C1040" i="1" s="1"/>
  <c r="G1040" i="1" s="1"/>
  <c r="L1039" i="1"/>
  <c r="K1039" i="1"/>
  <c r="J1039" i="1"/>
  <c r="I1039" i="1"/>
  <c r="H1039" i="1"/>
  <c r="G1039" i="1"/>
  <c r="A1039" i="1"/>
  <c r="C1039" i="1" s="1"/>
  <c r="F1039" i="1" s="1"/>
  <c r="L1038" i="1"/>
  <c r="K1038" i="1"/>
  <c r="J1038" i="1"/>
  <c r="I1038" i="1"/>
  <c r="H1038" i="1"/>
  <c r="F1038" i="1"/>
  <c r="A1038" i="1"/>
  <c r="C1038" i="1" s="1"/>
  <c r="G1038" i="1" s="1"/>
  <c r="L1037" i="1"/>
  <c r="K1037" i="1"/>
  <c r="J1037" i="1"/>
  <c r="I1037" i="1"/>
  <c r="H1037" i="1"/>
  <c r="G1037" i="1"/>
  <c r="C1037" i="1"/>
  <c r="F1037" i="1" s="1"/>
  <c r="K1036" i="1"/>
  <c r="L1026" i="1"/>
  <c r="K1026" i="1"/>
  <c r="J1026" i="1"/>
  <c r="I1026" i="1"/>
  <c r="H1026" i="1"/>
  <c r="G1026" i="1"/>
  <c r="C1026" i="1"/>
  <c r="F1026" i="1" s="1"/>
  <c r="K1025" i="1"/>
  <c r="K1013" i="1"/>
  <c r="L1005" i="1"/>
  <c r="K1005" i="1"/>
  <c r="J1005" i="1"/>
  <c r="I1005" i="1"/>
  <c r="H1005" i="1"/>
  <c r="G1005" i="1"/>
  <c r="A1005" i="1"/>
  <c r="C1005" i="1" s="1"/>
  <c r="F1005" i="1" s="1"/>
  <c r="L1004" i="1"/>
  <c r="K1004" i="1"/>
  <c r="J1004" i="1"/>
  <c r="I1004" i="1"/>
  <c r="H1004" i="1"/>
  <c r="G1004" i="1"/>
  <c r="A1004" i="1"/>
  <c r="C1004" i="1" s="1"/>
  <c r="F1004" i="1" s="1"/>
  <c r="L1003" i="1"/>
  <c r="J1003" i="1"/>
  <c r="I1003" i="1"/>
  <c r="H1003" i="1"/>
  <c r="F1003" i="1"/>
  <c r="A1003" i="1"/>
  <c r="C1003" i="1" s="1"/>
  <c r="G1003" i="1" s="1"/>
  <c r="L1002" i="1"/>
  <c r="K1002" i="1"/>
  <c r="J1002" i="1"/>
  <c r="I1002" i="1"/>
  <c r="H1002" i="1"/>
  <c r="G1002" i="1"/>
  <c r="A1002" i="1"/>
  <c r="C1002" i="1" s="1"/>
  <c r="F1002" i="1" s="1"/>
  <c r="L1001" i="1"/>
  <c r="K1001" i="1"/>
  <c r="J1001" i="1"/>
  <c r="H1001" i="1"/>
  <c r="G1001" i="1"/>
  <c r="A1001" i="1"/>
  <c r="C1001" i="1" s="1"/>
  <c r="I1001" i="1" s="1"/>
  <c r="L1000" i="1"/>
  <c r="J1000" i="1"/>
  <c r="H1000" i="1"/>
  <c r="G1000" i="1"/>
  <c r="F1000" i="1"/>
  <c r="A1000" i="1"/>
  <c r="C1000" i="1" s="1"/>
  <c r="K1000" i="1" s="1"/>
  <c r="L999" i="1"/>
  <c r="K999" i="1"/>
  <c r="J999" i="1"/>
  <c r="I999" i="1"/>
  <c r="H999" i="1"/>
  <c r="G999" i="1"/>
  <c r="C999" i="1"/>
  <c r="F999" i="1" s="1"/>
  <c r="K998" i="1"/>
  <c r="C989" i="1"/>
  <c r="G1059" i="1" l="1"/>
  <c r="H1020" i="1"/>
  <c r="L1020" i="1"/>
  <c r="K1020" i="1"/>
  <c r="L1059" i="1"/>
  <c r="G1020" i="1"/>
  <c r="L1030" i="1"/>
  <c r="H1059" i="1"/>
  <c r="I1020" i="1"/>
  <c r="G1030" i="1"/>
  <c r="I1059" i="1"/>
  <c r="J1020" i="1"/>
  <c r="J1059" i="1"/>
  <c r="K1059" i="1"/>
  <c r="F1020" i="1"/>
  <c r="F1059" i="1"/>
  <c r="H1030" i="1"/>
  <c r="I1030" i="1"/>
  <c r="J1030" i="1"/>
  <c r="K1030" i="1"/>
  <c r="I1040" i="1"/>
  <c r="I1042" i="1" s="1"/>
  <c r="F1042" i="1"/>
  <c r="G1042" i="1"/>
  <c r="H1042" i="1"/>
  <c r="L1042" i="1"/>
  <c r="K1042" i="1"/>
  <c r="J1042" i="1"/>
  <c r="F1030" i="1"/>
  <c r="I1000" i="1"/>
  <c r="F1001" i="1"/>
  <c r="F1007" i="1" s="1"/>
  <c r="K1003" i="1"/>
  <c r="K1007" i="1" s="1"/>
  <c r="F1028" i="1"/>
  <c r="L1028" i="1"/>
  <c r="K1028" i="1"/>
  <c r="I1028" i="1"/>
  <c r="J1028" i="1"/>
  <c r="H1028" i="1"/>
  <c r="H1007" i="1"/>
  <c r="L1007" i="1"/>
  <c r="J1007" i="1"/>
  <c r="I1007" i="1"/>
  <c r="G1007" i="1"/>
  <c r="L989" i="1"/>
  <c r="K989" i="1"/>
  <c r="J989" i="1"/>
  <c r="I989" i="1"/>
  <c r="H989" i="1"/>
  <c r="G989" i="1"/>
  <c r="F989" i="1"/>
  <c r="K988" i="1"/>
  <c r="L979" i="1"/>
  <c r="K979" i="1"/>
  <c r="I979" i="1"/>
  <c r="H979" i="1"/>
  <c r="G979" i="1"/>
  <c r="C979" i="1"/>
  <c r="F979" i="1" s="1"/>
  <c r="K978" i="1"/>
  <c r="L970" i="1"/>
  <c r="K970" i="1"/>
  <c r="I970" i="1"/>
  <c r="H970" i="1"/>
  <c r="G970" i="1"/>
  <c r="C970" i="1"/>
  <c r="F970" i="1" s="1"/>
  <c r="K969" i="1"/>
  <c r="K943" i="1"/>
  <c r="K945" i="1"/>
  <c r="K942" i="1"/>
  <c r="K962" i="1"/>
  <c r="L961" i="1"/>
  <c r="J961" i="1"/>
  <c r="H961" i="1"/>
  <c r="G961" i="1"/>
  <c r="A961" i="1"/>
  <c r="C961" i="1" s="1"/>
  <c r="F961" i="1" s="1"/>
  <c r="L960" i="1"/>
  <c r="J960" i="1"/>
  <c r="H960" i="1"/>
  <c r="G960" i="1"/>
  <c r="A960" i="1"/>
  <c r="C960" i="1" s="1"/>
  <c r="F960" i="1" s="1"/>
  <c r="L959" i="1"/>
  <c r="J959" i="1"/>
  <c r="I959" i="1"/>
  <c r="H959" i="1"/>
  <c r="A959" i="1"/>
  <c r="C959" i="1" s="1"/>
  <c r="G959" i="1" s="1"/>
  <c r="L958" i="1"/>
  <c r="J958" i="1"/>
  <c r="I958" i="1"/>
  <c r="H958" i="1"/>
  <c r="G958" i="1"/>
  <c r="A958" i="1"/>
  <c r="C958" i="1" s="1"/>
  <c r="F958" i="1" s="1"/>
  <c r="L957" i="1"/>
  <c r="J957" i="1"/>
  <c r="H957" i="1"/>
  <c r="G957" i="1"/>
  <c r="A957" i="1"/>
  <c r="C957" i="1" s="1"/>
  <c r="I957" i="1" s="1"/>
  <c r="L956" i="1"/>
  <c r="J956" i="1"/>
  <c r="I956" i="1"/>
  <c r="H956" i="1"/>
  <c r="G956" i="1"/>
  <c r="A956" i="1"/>
  <c r="C956" i="1" s="1"/>
  <c r="F956" i="1" s="1"/>
  <c r="L955" i="1"/>
  <c r="J955" i="1"/>
  <c r="I955" i="1"/>
  <c r="H955" i="1"/>
  <c r="G955" i="1"/>
  <c r="C955" i="1"/>
  <c r="F955" i="1" s="1"/>
  <c r="L945" i="1"/>
  <c r="J945" i="1"/>
  <c r="H945" i="1"/>
  <c r="G945" i="1"/>
  <c r="A945" i="1"/>
  <c r="C945" i="1" s="1"/>
  <c r="I945" i="1" s="1"/>
  <c r="L944" i="1"/>
  <c r="J944" i="1"/>
  <c r="I944" i="1"/>
  <c r="H944" i="1"/>
  <c r="G944" i="1"/>
  <c r="A944" i="1"/>
  <c r="C944" i="1" s="1"/>
  <c r="F944" i="1" s="1"/>
  <c r="L943" i="1"/>
  <c r="J943" i="1"/>
  <c r="I943" i="1"/>
  <c r="G943" i="1"/>
  <c r="C943" i="1"/>
  <c r="H943" i="1" s="1"/>
  <c r="L933" i="1"/>
  <c r="J933" i="1"/>
  <c r="I933" i="1"/>
  <c r="H933" i="1"/>
  <c r="G933" i="1"/>
  <c r="F933" i="1"/>
  <c r="A933" i="1"/>
  <c r="C933" i="1" s="1"/>
  <c r="L932" i="1"/>
  <c r="J932" i="1"/>
  <c r="I932" i="1"/>
  <c r="H932" i="1"/>
  <c r="G932" i="1"/>
  <c r="A932" i="1"/>
  <c r="C932" i="1" s="1"/>
  <c r="F932" i="1" s="1"/>
  <c r="L931" i="1"/>
  <c r="J931" i="1"/>
  <c r="I931" i="1"/>
  <c r="H931" i="1"/>
  <c r="G931" i="1"/>
  <c r="A931" i="1"/>
  <c r="C931" i="1" s="1"/>
  <c r="F931" i="1" s="1"/>
  <c r="L930" i="1"/>
  <c r="J930" i="1"/>
  <c r="I930" i="1"/>
  <c r="H930" i="1"/>
  <c r="G930" i="1"/>
  <c r="A930" i="1"/>
  <c r="C930" i="1" s="1"/>
  <c r="F930" i="1" s="1"/>
  <c r="L929" i="1"/>
  <c r="J929" i="1"/>
  <c r="I929" i="1"/>
  <c r="H929" i="1"/>
  <c r="A929" i="1"/>
  <c r="C929" i="1" s="1"/>
  <c r="G929" i="1" s="1"/>
  <c r="L928" i="1"/>
  <c r="J928" i="1"/>
  <c r="I928" i="1"/>
  <c r="H928" i="1"/>
  <c r="A928" i="1"/>
  <c r="C928" i="1" s="1"/>
  <c r="F928" i="1" s="1"/>
  <c r="L927" i="1"/>
  <c r="J927" i="1"/>
  <c r="H927" i="1"/>
  <c r="G927" i="1"/>
  <c r="F927" i="1"/>
  <c r="A927" i="1"/>
  <c r="C927" i="1" s="1"/>
  <c r="I927" i="1" s="1"/>
  <c r="L926" i="1"/>
  <c r="J926" i="1"/>
  <c r="I926" i="1"/>
  <c r="H926" i="1"/>
  <c r="G926" i="1"/>
  <c r="C926" i="1"/>
  <c r="F926" i="1" s="1"/>
  <c r="L925" i="1"/>
  <c r="J925" i="1"/>
  <c r="I925" i="1"/>
  <c r="G925" i="1"/>
  <c r="C925" i="1"/>
  <c r="H925" i="1" s="1"/>
  <c r="K917" i="1"/>
  <c r="L915" i="1"/>
  <c r="J915" i="1"/>
  <c r="I915" i="1"/>
  <c r="H915" i="1"/>
  <c r="G915" i="1"/>
  <c r="A915" i="1"/>
  <c r="C915" i="1" s="1"/>
  <c r="F915" i="1" s="1"/>
  <c r="L914" i="1"/>
  <c r="I914" i="1"/>
  <c r="H914" i="1"/>
  <c r="G914" i="1"/>
  <c r="F914" i="1"/>
  <c r="A914" i="1"/>
  <c r="C914" i="1" s="1"/>
  <c r="J914" i="1" s="1"/>
  <c r="L913" i="1"/>
  <c r="I913" i="1"/>
  <c r="H913" i="1"/>
  <c r="G913" i="1"/>
  <c r="A913" i="1"/>
  <c r="C913" i="1" s="1"/>
  <c r="F913" i="1" s="1"/>
  <c r="L912" i="1"/>
  <c r="J912" i="1"/>
  <c r="I912" i="1"/>
  <c r="H912" i="1"/>
  <c r="G912" i="1"/>
  <c r="A912" i="1"/>
  <c r="C912" i="1" s="1"/>
  <c r="F912" i="1" s="1"/>
  <c r="L911" i="1"/>
  <c r="J911" i="1"/>
  <c r="I911" i="1"/>
  <c r="H911" i="1"/>
  <c r="A911" i="1"/>
  <c r="C911" i="1" s="1"/>
  <c r="G911" i="1" s="1"/>
  <c r="L910" i="1"/>
  <c r="J910" i="1"/>
  <c r="I910" i="1"/>
  <c r="H910" i="1"/>
  <c r="G910" i="1"/>
  <c r="A910" i="1"/>
  <c r="C910" i="1" s="1"/>
  <c r="F910" i="1" s="1"/>
  <c r="L909" i="1"/>
  <c r="J909" i="1"/>
  <c r="H909" i="1"/>
  <c r="G909" i="1"/>
  <c r="A909" i="1"/>
  <c r="C909" i="1" s="1"/>
  <c r="I909" i="1" s="1"/>
  <c r="L908" i="1"/>
  <c r="J908" i="1"/>
  <c r="I908" i="1"/>
  <c r="H908" i="1"/>
  <c r="G908" i="1"/>
  <c r="A908" i="1"/>
  <c r="C908" i="1" s="1"/>
  <c r="F908" i="1" s="1"/>
  <c r="L907" i="1"/>
  <c r="J907" i="1"/>
  <c r="I907" i="1"/>
  <c r="H907" i="1"/>
  <c r="G907" i="1"/>
  <c r="C907" i="1"/>
  <c r="F907" i="1" s="1"/>
  <c r="M1059" i="1" l="1"/>
  <c r="M1020" i="1"/>
  <c r="G1028" i="1"/>
  <c r="M1028" i="1" s="1"/>
  <c r="M1030" i="1"/>
  <c r="M1042" i="1"/>
  <c r="F909" i="1"/>
  <c r="M1007" i="1"/>
  <c r="J979" i="1"/>
  <c r="J981" i="1" s="1"/>
  <c r="F925" i="1"/>
  <c r="K991" i="1"/>
  <c r="H981" i="1"/>
  <c r="L981" i="1"/>
  <c r="J970" i="1"/>
  <c r="J972" i="1" s="1"/>
  <c r="I981" i="1"/>
  <c r="J913" i="1"/>
  <c r="J917" i="1" s="1"/>
  <c r="G981" i="1"/>
  <c r="G991" i="1"/>
  <c r="F929" i="1"/>
  <c r="F957" i="1"/>
  <c r="F959" i="1"/>
  <c r="I960" i="1"/>
  <c r="K927" i="1"/>
  <c r="K935" i="1" s="1"/>
  <c r="H991" i="1"/>
  <c r="L991" i="1"/>
  <c r="I991" i="1"/>
  <c r="J991" i="1"/>
  <c r="F991" i="1"/>
  <c r="F981" i="1"/>
  <c r="K981" i="1"/>
  <c r="F911" i="1"/>
  <c r="G928" i="1"/>
  <c r="G935" i="1" s="1"/>
  <c r="H972" i="1"/>
  <c r="F945" i="1"/>
  <c r="F943" i="1"/>
  <c r="G917" i="1"/>
  <c r="L917" i="1"/>
  <c r="H935" i="1"/>
  <c r="J935" i="1"/>
  <c r="K944" i="1"/>
  <c r="K947" i="1" s="1"/>
  <c r="G972" i="1"/>
  <c r="K972" i="1"/>
  <c r="L972" i="1"/>
  <c r="F972" i="1"/>
  <c r="I972" i="1"/>
  <c r="H947" i="1"/>
  <c r="J947" i="1"/>
  <c r="I947" i="1"/>
  <c r="L947" i="1"/>
  <c r="I935" i="1"/>
  <c r="G947" i="1"/>
  <c r="L935" i="1"/>
  <c r="H917" i="1"/>
  <c r="I961" i="1"/>
  <c r="J962" i="1"/>
  <c r="L962" i="1"/>
  <c r="H962" i="1"/>
  <c r="G962" i="1"/>
  <c r="I917" i="1"/>
  <c r="K899" i="1"/>
  <c r="L897" i="1"/>
  <c r="J897" i="1"/>
  <c r="I897" i="1"/>
  <c r="H897" i="1"/>
  <c r="G897" i="1"/>
  <c r="F897" i="1"/>
  <c r="A897" i="1"/>
  <c r="C897" i="1" s="1"/>
  <c r="L896" i="1"/>
  <c r="J896" i="1"/>
  <c r="I896" i="1"/>
  <c r="H896" i="1"/>
  <c r="G896" i="1"/>
  <c r="F896" i="1"/>
  <c r="A896" i="1"/>
  <c r="C896" i="1" s="1"/>
  <c r="L895" i="1"/>
  <c r="J895" i="1"/>
  <c r="I895" i="1"/>
  <c r="H895" i="1"/>
  <c r="G895" i="1"/>
  <c r="A895" i="1"/>
  <c r="C895" i="1" s="1"/>
  <c r="F895" i="1" s="1"/>
  <c r="L894" i="1"/>
  <c r="J894" i="1"/>
  <c r="I894" i="1"/>
  <c r="H894" i="1"/>
  <c r="G894" i="1"/>
  <c r="A894" i="1"/>
  <c r="C894" i="1" s="1"/>
  <c r="F894" i="1" s="1"/>
  <c r="L893" i="1"/>
  <c r="J893" i="1"/>
  <c r="I893" i="1"/>
  <c r="H893" i="1"/>
  <c r="F893" i="1"/>
  <c r="A893" i="1"/>
  <c r="C893" i="1" s="1"/>
  <c r="G893" i="1" s="1"/>
  <c r="L892" i="1"/>
  <c r="J892" i="1"/>
  <c r="I892" i="1"/>
  <c r="H892" i="1"/>
  <c r="G892" i="1"/>
  <c r="A892" i="1"/>
  <c r="C892" i="1" s="1"/>
  <c r="F892" i="1" s="1"/>
  <c r="L891" i="1"/>
  <c r="J891" i="1"/>
  <c r="H891" i="1"/>
  <c r="G891" i="1"/>
  <c r="F891" i="1"/>
  <c r="A891" i="1"/>
  <c r="C891" i="1" s="1"/>
  <c r="I891" i="1" s="1"/>
  <c r="L890" i="1"/>
  <c r="J890" i="1"/>
  <c r="I890" i="1"/>
  <c r="H890" i="1"/>
  <c r="G890" i="1"/>
  <c r="A890" i="1"/>
  <c r="C890" i="1" s="1"/>
  <c r="F890" i="1" s="1"/>
  <c r="L889" i="1"/>
  <c r="J889" i="1"/>
  <c r="I889" i="1"/>
  <c r="G889" i="1"/>
  <c r="C889" i="1"/>
  <c r="F889" i="1" s="1"/>
  <c r="K853" i="1"/>
  <c r="L854" i="1"/>
  <c r="J854" i="1"/>
  <c r="I854" i="1"/>
  <c r="H854" i="1"/>
  <c r="G854" i="1"/>
  <c r="C854" i="1"/>
  <c r="F854" i="1" s="1"/>
  <c r="L845" i="1"/>
  <c r="J845" i="1"/>
  <c r="I845" i="1"/>
  <c r="H845" i="1"/>
  <c r="F845" i="1"/>
  <c r="A845" i="1"/>
  <c r="C845" i="1" s="1"/>
  <c r="G845" i="1" s="1"/>
  <c r="L844" i="1"/>
  <c r="J844" i="1"/>
  <c r="I844" i="1"/>
  <c r="H844" i="1"/>
  <c r="A844" i="1"/>
  <c r="C844" i="1" s="1"/>
  <c r="G844" i="1" s="1"/>
  <c r="K881" i="1"/>
  <c r="L879" i="1"/>
  <c r="J879" i="1"/>
  <c r="I879" i="1"/>
  <c r="H879" i="1"/>
  <c r="G879" i="1"/>
  <c r="C879" i="1"/>
  <c r="F879" i="1" s="1"/>
  <c r="K872" i="1"/>
  <c r="L870" i="1"/>
  <c r="J870" i="1"/>
  <c r="I870" i="1"/>
  <c r="H870" i="1"/>
  <c r="G870" i="1"/>
  <c r="F870" i="1"/>
  <c r="A870" i="1"/>
  <c r="C870" i="1" s="1"/>
  <c r="L869" i="1"/>
  <c r="J869" i="1"/>
  <c r="I869" i="1"/>
  <c r="H869" i="1"/>
  <c r="G869" i="1"/>
  <c r="F869" i="1"/>
  <c r="A869" i="1"/>
  <c r="C869" i="1" s="1"/>
  <c r="L868" i="1"/>
  <c r="J868" i="1"/>
  <c r="I868" i="1"/>
  <c r="H868" i="1"/>
  <c r="G868" i="1"/>
  <c r="A868" i="1"/>
  <c r="C868" i="1" s="1"/>
  <c r="F868" i="1" s="1"/>
  <c r="L867" i="1"/>
  <c r="J867" i="1"/>
  <c r="I867" i="1"/>
  <c r="H867" i="1"/>
  <c r="G867" i="1"/>
  <c r="A867" i="1"/>
  <c r="C867" i="1" s="1"/>
  <c r="F867" i="1" s="1"/>
  <c r="L866" i="1"/>
  <c r="J866" i="1"/>
  <c r="I866" i="1"/>
  <c r="H866" i="1"/>
  <c r="A866" i="1"/>
  <c r="C866" i="1" s="1"/>
  <c r="F866" i="1" s="1"/>
  <c r="L865" i="1"/>
  <c r="J865" i="1"/>
  <c r="I865" i="1"/>
  <c r="H865" i="1"/>
  <c r="G865" i="1"/>
  <c r="A865" i="1"/>
  <c r="C865" i="1" s="1"/>
  <c r="F865" i="1" s="1"/>
  <c r="L864" i="1"/>
  <c r="J864" i="1"/>
  <c r="H864" i="1"/>
  <c r="G864" i="1"/>
  <c r="A864" i="1"/>
  <c r="C864" i="1" s="1"/>
  <c r="F864" i="1" s="1"/>
  <c r="L863" i="1"/>
  <c r="J863" i="1"/>
  <c r="I863" i="1"/>
  <c r="H863" i="1"/>
  <c r="G863" i="1"/>
  <c r="A863" i="1"/>
  <c r="C863" i="1" s="1"/>
  <c r="F863" i="1" s="1"/>
  <c r="L862" i="1"/>
  <c r="J862" i="1"/>
  <c r="I862" i="1"/>
  <c r="H862" i="1"/>
  <c r="G862" i="1"/>
  <c r="C862" i="1"/>
  <c r="F862" i="1" s="1"/>
  <c r="L853" i="1"/>
  <c r="J853" i="1"/>
  <c r="J855" i="1" s="1"/>
  <c r="I853" i="1"/>
  <c r="I855" i="1" s="1"/>
  <c r="H853" i="1"/>
  <c r="H855" i="1" s="1"/>
  <c r="G853" i="1"/>
  <c r="C853" i="1"/>
  <c r="F853" i="1" s="1"/>
  <c r="F855" i="1" s="1"/>
  <c r="K846" i="1"/>
  <c r="L843" i="1"/>
  <c r="J843" i="1"/>
  <c r="I843" i="1"/>
  <c r="H843" i="1"/>
  <c r="F843" i="1"/>
  <c r="A843" i="1"/>
  <c r="C843" i="1" s="1"/>
  <c r="G843" i="1" s="1"/>
  <c r="L842" i="1"/>
  <c r="I842" i="1"/>
  <c r="H842" i="1"/>
  <c r="G842" i="1"/>
  <c r="F842" i="1"/>
  <c r="A842" i="1"/>
  <c r="C842" i="1" s="1"/>
  <c r="J842" i="1" s="1"/>
  <c r="L841" i="1"/>
  <c r="J841" i="1"/>
  <c r="I841" i="1"/>
  <c r="H841" i="1"/>
  <c r="F841" i="1"/>
  <c r="A841" i="1"/>
  <c r="C841" i="1" s="1"/>
  <c r="G841" i="1" s="1"/>
  <c r="L840" i="1"/>
  <c r="J840" i="1"/>
  <c r="I840" i="1"/>
  <c r="H840" i="1"/>
  <c r="G840" i="1"/>
  <c r="A840" i="1"/>
  <c r="C840" i="1" s="1"/>
  <c r="F840" i="1" s="1"/>
  <c r="L839" i="1"/>
  <c r="J839" i="1"/>
  <c r="I839" i="1"/>
  <c r="H839" i="1"/>
  <c r="G839" i="1"/>
  <c r="A839" i="1"/>
  <c r="C839" i="1" s="1"/>
  <c r="F839" i="1" s="1"/>
  <c r="L838" i="1"/>
  <c r="J838" i="1"/>
  <c r="I838" i="1"/>
  <c r="H838" i="1"/>
  <c r="G838" i="1"/>
  <c r="A838" i="1"/>
  <c r="C838" i="1" s="1"/>
  <c r="F838" i="1" s="1"/>
  <c r="L837" i="1"/>
  <c r="J837" i="1"/>
  <c r="I837" i="1"/>
  <c r="H837" i="1"/>
  <c r="G837" i="1"/>
  <c r="A837" i="1"/>
  <c r="C837" i="1" s="1"/>
  <c r="F837" i="1" s="1"/>
  <c r="L836" i="1"/>
  <c r="I836" i="1"/>
  <c r="H836" i="1"/>
  <c r="G836" i="1"/>
  <c r="A836" i="1"/>
  <c r="C836" i="1" s="1"/>
  <c r="F836" i="1" s="1"/>
  <c r="L835" i="1"/>
  <c r="J835" i="1"/>
  <c r="I835" i="1"/>
  <c r="G835" i="1"/>
  <c r="F835" i="1"/>
  <c r="C835" i="1"/>
  <c r="H835" i="1" s="1"/>
  <c r="K828" i="1"/>
  <c r="L827" i="1"/>
  <c r="J827" i="1"/>
  <c r="I827" i="1"/>
  <c r="H827" i="1"/>
  <c r="G827" i="1"/>
  <c r="A827" i="1"/>
  <c r="C827" i="1" s="1"/>
  <c r="F827" i="1" s="1"/>
  <c r="L826" i="1"/>
  <c r="J826" i="1"/>
  <c r="I826" i="1"/>
  <c r="H826" i="1"/>
  <c r="G826" i="1"/>
  <c r="A826" i="1"/>
  <c r="C826" i="1" s="1"/>
  <c r="F826" i="1" s="1"/>
  <c r="L825" i="1"/>
  <c r="J825" i="1"/>
  <c r="I825" i="1"/>
  <c r="H825" i="1"/>
  <c r="G825" i="1"/>
  <c r="A825" i="1"/>
  <c r="C825" i="1" s="1"/>
  <c r="F825" i="1" s="1"/>
  <c r="L824" i="1"/>
  <c r="J824" i="1"/>
  <c r="I824" i="1"/>
  <c r="G824" i="1"/>
  <c r="A824" i="1"/>
  <c r="C824" i="1" s="1"/>
  <c r="F824" i="1" s="1"/>
  <c r="L823" i="1"/>
  <c r="J823" i="1"/>
  <c r="I823" i="1"/>
  <c r="H823" i="1"/>
  <c r="G823" i="1"/>
  <c r="A823" i="1"/>
  <c r="C823" i="1" s="1"/>
  <c r="F823" i="1" s="1"/>
  <c r="L822" i="1"/>
  <c r="J822" i="1"/>
  <c r="I822" i="1"/>
  <c r="H822" i="1"/>
  <c r="G822" i="1"/>
  <c r="C822" i="1"/>
  <c r="F822" i="1" s="1"/>
  <c r="F962" i="1" l="1"/>
  <c r="F935" i="1"/>
  <c r="F947" i="1"/>
  <c r="M947" i="1" s="1"/>
  <c r="F917" i="1"/>
  <c r="M917" i="1" s="1"/>
  <c r="I962" i="1"/>
  <c r="M962" i="1" s="1"/>
  <c r="M991" i="1"/>
  <c r="M981" i="1"/>
  <c r="M972" i="1"/>
  <c r="G866" i="1"/>
  <c r="G872" i="1" s="1"/>
  <c r="J899" i="1"/>
  <c r="L899" i="1"/>
  <c r="M935" i="1"/>
  <c r="I864" i="1"/>
  <c r="I872" i="1" s="1"/>
  <c r="K854" i="1"/>
  <c r="K855" i="1" s="1"/>
  <c r="H889" i="1"/>
  <c r="H899" i="1" s="1"/>
  <c r="I899" i="1"/>
  <c r="G899" i="1"/>
  <c r="F899" i="1"/>
  <c r="H824" i="1"/>
  <c r="H828" i="1" s="1"/>
  <c r="F844" i="1"/>
  <c r="H872" i="1"/>
  <c r="L872" i="1"/>
  <c r="H881" i="1"/>
  <c r="I881" i="1"/>
  <c r="G881" i="1"/>
  <c r="L881" i="1"/>
  <c r="J836" i="1"/>
  <c r="J846" i="1" s="1"/>
  <c r="L855" i="1"/>
  <c r="L846" i="1"/>
  <c r="F846" i="1"/>
  <c r="H846" i="1"/>
  <c r="F872" i="1"/>
  <c r="J872" i="1"/>
  <c r="I846" i="1"/>
  <c r="G846" i="1"/>
  <c r="G855" i="1"/>
  <c r="J881" i="1"/>
  <c r="L828" i="1"/>
  <c r="G828" i="1"/>
  <c r="F828" i="1"/>
  <c r="J828" i="1"/>
  <c r="I828" i="1"/>
  <c r="F881" i="1"/>
  <c r="A810" i="1"/>
  <c r="C810" i="1" s="1"/>
  <c r="F810" i="1" s="1"/>
  <c r="G810" i="1"/>
  <c r="H810" i="1"/>
  <c r="I810" i="1"/>
  <c r="J810" i="1"/>
  <c r="L810" i="1"/>
  <c r="A811" i="1"/>
  <c r="C811" i="1" s="1"/>
  <c r="F811" i="1" s="1"/>
  <c r="G811" i="1"/>
  <c r="H811" i="1"/>
  <c r="I811" i="1"/>
  <c r="J811" i="1"/>
  <c r="L811" i="1"/>
  <c r="K814" i="1"/>
  <c r="L812" i="1"/>
  <c r="J812" i="1"/>
  <c r="I812" i="1"/>
  <c r="H812" i="1"/>
  <c r="G812" i="1"/>
  <c r="F812" i="1"/>
  <c r="A812" i="1"/>
  <c r="C812" i="1" s="1"/>
  <c r="L809" i="1"/>
  <c r="J809" i="1"/>
  <c r="I809" i="1"/>
  <c r="H809" i="1"/>
  <c r="A809" i="1"/>
  <c r="C809" i="1" s="1"/>
  <c r="G809" i="1" s="1"/>
  <c r="L808" i="1"/>
  <c r="J808" i="1"/>
  <c r="I808" i="1"/>
  <c r="H808" i="1"/>
  <c r="G808" i="1"/>
  <c r="A808" i="1"/>
  <c r="C808" i="1" s="1"/>
  <c r="F808" i="1" s="1"/>
  <c r="L807" i="1"/>
  <c r="I807" i="1"/>
  <c r="H807" i="1"/>
  <c r="G807" i="1"/>
  <c r="A807" i="1"/>
  <c r="C807" i="1" s="1"/>
  <c r="J807" i="1" s="1"/>
  <c r="L806" i="1"/>
  <c r="J806" i="1"/>
  <c r="I806" i="1"/>
  <c r="H806" i="1"/>
  <c r="G806" i="1"/>
  <c r="A806" i="1"/>
  <c r="C806" i="1" s="1"/>
  <c r="F806" i="1" s="1"/>
  <c r="L805" i="1"/>
  <c r="J805" i="1"/>
  <c r="I805" i="1"/>
  <c r="H805" i="1"/>
  <c r="G805" i="1"/>
  <c r="A805" i="1"/>
  <c r="C805" i="1" s="1"/>
  <c r="F805" i="1" s="1"/>
  <c r="L804" i="1"/>
  <c r="J804" i="1"/>
  <c r="I804" i="1"/>
  <c r="H804" i="1"/>
  <c r="G804" i="1"/>
  <c r="C804" i="1"/>
  <c r="F804" i="1" s="1"/>
  <c r="K796" i="1"/>
  <c r="L794" i="1"/>
  <c r="J794" i="1"/>
  <c r="I794" i="1"/>
  <c r="H794" i="1"/>
  <c r="G794" i="1"/>
  <c r="F794" i="1"/>
  <c r="A794" i="1"/>
  <c r="C794" i="1" s="1"/>
  <c r="L793" i="1"/>
  <c r="J793" i="1"/>
  <c r="H793" i="1"/>
  <c r="G793" i="1"/>
  <c r="A793" i="1"/>
  <c r="C793" i="1" s="1"/>
  <c r="F793" i="1" s="1"/>
  <c r="L792" i="1"/>
  <c r="J792" i="1"/>
  <c r="I792" i="1"/>
  <c r="H792" i="1"/>
  <c r="G792" i="1"/>
  <c r="A792" i="1"/>
  <c r="C792" i="1" s="1"/>
  <c r="F792" i="1" s="1"/>
  <c r="L791" i="1"/>
  <c r="J791" i="1"/>
  <c r="I791" i="1"/>
  <c r="H791" i="1"/>
  <c r="A791" i="1"/>
  <c r="C791" i="1" s="1"/>
  <c r="G791" i="1" s="1"/>
  <c r="L790" i="1"/>
  <c r="J790" i="1"/>
  <c r="I790" i="1"/>
  <c r="H790" i="1"/>
  <c r="G790" i="1"/>
  <c r="A790" i="1"/>
  <c r="C790" i="1" s="1"/>
  <c r="F790" i="1" s="1"/>
  <c r="L789" i="1"/>
  <c r="I789" i="1"/>
  <c r="H789" i="1"/>
  <c r="G789" i="1"/>
  <c r="A789" i="1"/>
  <c r="C789" i="1" s="1"/>
  <c r="J789" i="1" s="1"/>
  <c r="L788" i="1"/>
  <c r="J788" i="1"/>
  <c r="I788" i="1"/>
  <c r="H788" i="1"/>
  <c r="G788" i="1"/>
  <c r="A788" i="1"/>
  <c r="C788" i="1" s="1"/>
  <c r="F788" i="1" s="1"/>
  <c r="L787" i="1"/>
  <c r="J787" i="1"/>
  <c r="I787" i="1"/>
  <c r="H787" i="1"/>
  <c r="G787" i="1"/>
  <c r="A787" i="1"/>
  <c r="C787" i="1" s="1"/>
  <c r="F787" i="1" s="1"/>
  <c r="L786" i="1"/>
  <c r="I786" i="1"/>
  <c r="H786" i="1"/>
  <c r="G786" i="1"/>
  <c r="C786" i="1"/>
  <c r="J786" i="1" s="1"/>
  <c r="M899" i="1" l="1"/>
  <c r="M872" i="1"/>
  <c r="M855" i="1"/>
  <c r="M881" i="1"/>
  <c r="M846" i="1"/>
  <c r="M828" i="1"/>
  <c r="F786" i="1"/>
  <c r="L814" i="1"/>
  <c r="F789" i="1"/>
  <c r="I793" i="1"/>
  <c r="I796" i="1" s="1"/>
  <c r="F791" i="1"/>
  <c r="F807" i="1"/>
  <c r="F809" i="1"/>
  <c r="I814" i="1"/>
  <c r="H814" i="1"/>
  <c r="J814" i="1"/>
  <c r="G796" i="1"/>
  <c r="L796" i="1"/>
  <c r="H796" i="1"/>
  <c r="G814" i="1"/>
  <c r="J796" i="1"/>
  <c r="A772" i="1"/>
  <c r="C772" i="1" s="1"/>
  <c r="F772" i="1" s="1"/>
  <c r="K778" i="1"/>
  <c r="L776" i="1"/>
  <c r="J776" i="1"/>
  <c r="I776" i="1"/>
  <c r="H776" i="1"/>
  <c r="G776" i="1"/>
  <c r="F776" i="1"/>
  <c r="A776" i="1"/>
  <c r="C776" i="1" s="1"/>
  <c r="L775" i="1"/>
  <c r="J775" i="1"/>
  <c r="I775" i="1"/>
  <c r="H775" i="1"/>
  <c r="G775" i="1"/>
  <c r="A775" i="1"/>
  <c r="C775" i="1" s="1"/>
  <c r="F775" i="1" s="1"/>
  <c r="L774" i="1"/>
  <c r="J774" i="1"/>
  <c r="I774" i="1"/>
  <c r="H774" i="1"/>
  <c r="G774" i="1"/>
  <c r="A774" i="1"/>
  <c r="C774" i="1" s="1"/>
  <c r="F774" i="1" s="1"/>
  <c r="L773" i="1"/>
  <c r="J773" i="1"/>
  <c r="I773" i="1"/>
  <c r="H773" i="1"/>
  <c r="A773" i="1"/>
  <c r="C773" i="1" s="1"/>
  <c r="F773" i="1" s="1"/>
  <c r="L772" i="1"/>
  <c r="J772" i="1"/>
  <c r="I772" i="1"/>
  <c r="H772" i="1"/>
  <c r="G772" i="1"/>
  <c r="L771" i="1"/>
  <c r="I771" i="1"/>
  <c r="H771" i="1"/>
  <c r="G771" i="1"/>
  <c r="A771" i="1"/>
  <c r="C771" i="1" s="1"/>
  <c r="F771" i="1" s="1"/>
  <c r="L770" i="1"/>
  <c r="J770" i="1"/>
  <c r="I770" i="1"/>
  <c r="H770" i="1"/>
  <c r="G770" i="1"/>
  <c r="A770" i="1"/>
  <c r="C770" i="1" s="1"/>
  <c r="F770" i="1" s="1"/>
  <c r="L769" i="1"/>
  <c r="J769" i="1"/>
  <c r="I769" i="1"/>
  <c r="H769" i="1"/>
  <c r="G769" i="1"/>
  <c r="A769" i="1"/>
  <c r="C769" i="1" s="1"/>
  <c r="F769" i="1" s="1"/>
  <c r="L768" i="1"/>
  <c r="I768" i="1"/>
  <c r="H768" i="1"/>
  <c r="G768" i="1"/>
  <c r="F768" i="1"/>
  <c r="C768" i="1"/>
  <c r="J768" i="1" s="1"/>
  <c r="K760" i="1"/>
  <c r="L758" i="1"/>
  <c r="J758" i="1"/>
  <c r="I758" i="1"/>
  <c r="H758" i="1"/>
  <c r="G758" i="1"/>
  <c r="F758" i="1"/>
  <c r="A758" i="1"/>
  <c r="C758" i="1" s="1"/>
  <c r="L757" i="1"/>
  <c r="J757" i="1"/>
  <c r="I757" i="1"/>
  <c r="H757" i="1"/>
  <c r="G757" i="1"/>
  <c r="A757" i="1"/>
  <c r="C757" i="1" s="1"/>
  <c r="F757" i="1" s="1"/>
  <c r="L756" i="1"/>
  <c r="J756" i="1"/>
  <c r="I756" i="1"/>
  <c r="H756" i="1"/>
  <c r="G756" i="1"/>
  <c r="F756" i="1"/>
  <c r="A756" i="1"/>
  <c r="C756" i="1" s="1"/>
  <c r="L755" i="1"/>
  <c r="J755" i="1"/>
  <c r="I755" i="1"/>
  <c r="H755" i="1"/>
  <c r="G755" i="1"/>
  <c r="A755" i="1"/>
  <c r="C755" i="1" s="1"/>
  <c r="F755" i="1" s="1"/>
  <c r="L754" i="1"/>
  <c r="J754" i="1"/>
  <c r="I754" i="1"/>
  <c r="H754" i="1"/>
  <c r="G754" i="1"/>
  <c r="C754" i="1"/>
  <c r="F754" i="1" s="1"/>
  <c r="L753" i="1"/>
  <c r="J753" i="1"/>
  <c r="I753" i="1"/>
  <c r="H753" i="1"/>
  <c r="G753" i="1"/>
  <c r="A753" i="1"/>
  <c r="C753" i="1" s="1"/>
  <c r="F753" i="1" s="1"/>
  <c r="L752" i="1"/>
  <c r="J752" i="1"/>
  <c r="I752" i="1"/>
  <c r="H752" i="1"/>
  <c r="G752" i="1"/>
  <c r="A752" i="1"/>
  <c r="C752" i="1" s="1"/>
  <c r="F752" i="1" s="1"/>
  <c r="L751" i="1"/>
  <c r="J751" i="1"/>
  <c r="I751" i="1"/>
  <c r="H751" i="1"/>
  <c r="G751" i="1"/>
  <c r="A751" i="1"/>
  <c r="C751" i="1" s="1"/>
  <c r="F751" i="1" s="1"/>
  <c r="L750" i="1"/>
  <c r="I750" i="1"/>
  <c r="H750" i="1"/>
  <c r="G750" i="1"/>
  <c r="F750" i="1"/>
  <c r="C750" i="1"/>
  <c r="J750" i="1" s="1"/>
  <c r="F814" i="1" l="1"/>
  <c r="M814" i="1" s="1"/>
  <c r="G773" i="1"/>
  <c r="G778" i="1" s="1"/>
  <c r="L760" i="1"/>
  <c r="F796" i="1"/>
  <c r="M796" i="1" s="1"/>
  <c r="J771" i="1"/>
  <c r="J778" i="1" s="1"/>
  <c r="L778" i="1"/>
  <c r="H778" i="1"/>
  <c r="I778" i="1"/>
  <c r="F778" i="1"/>
  <c r="G760" i="1"/>
  <c r="H760" i="1"/>
  <c r="J760" i="1"/>
  <c r="I760" i="1"/>
  <c r="F760" i="1"/>
  <c r="K742" i="1"/>
  <c r="L740" i="1"/>
  <c r="I740" i="1"/>
  <c r="H740" i="1"/>
  <c r="G740" i="1"/>
  <c r="F740" i="1"/>
  <c r="C740" i="1"/>
  <c r="J740" i="1" s="1"/>
  <c r="M778" i="1" l="1"/>
  <c r="M760" i="1"/>
  <c r="G742" i="1"/>
  <c r="F742" i="1"/>
  <c r="L742" i="1"/>
  <c r="I742" i="1"/>
  <c r="J742" i="1"/>
  <c r="H742" i="1"/>
  <c r="K733" i="1"/>
  <c r="L731" i="1"/>
  <c r="J731" i="1"/>
  <c r="I731" i="1"/>
  <c r="G731" i="1"/>
  <c r="A731" i="1"/>
  <c r="C731" i="1" s="1"/>
  <c r="F731" i="1" s="1"/>
  <c r="L730" i="1"/>
  <c r="J730" i="1"/>
  <c r="I730" i="1"/>
  <c r="H730" i="1"/>
  <c r="G730" i="1"/>
  <c r="A730" i="1"/>
  <c r="C730" i="1" s="1"/>
  <c r="F730" i="1" s="1"/>
  <c r="L729" i="1"/>
  <c r="J729" i="1"/>
  <c r="I729" i="1"/>
  <c r="H729" i="1"/>
  <c r="G729" i="1"/>
  <c r="A729" i="1"/>
  <c r="C729" i="1" s="1"/>
  <c r="F729" i="1" s="1"/>
  <c r="L728" i="1"/>
  <c r="J728" i="1"/>
  <c r="H728" i="1"/>
  <c r="G728" i="1"/>
  <c r="F728" i="1"/>
  <c r="A728" i="1"/>
  <c r="C728" i="1" s="1"/>
  <c r="I728" i="1" s="1"/>
  <c r="L727" i="1"/>
  <c r="J727" i="1"/>
  <c r="I727" i="1"/>
  <c r="H727" i="1"/>
  <c r="G727" i="1"/>
  <c r="A727" i="1"/>
  <c r="C727" i="1" s="1"/>
  <c r="F727" i="1" s="1"/>
  <c r="L726" i="1"/>
  <c r="J726" i="1"/>
  <c r="I726" i="1"/>
  <c r="H726" i="1"/>
  <c r="G726" i="1"/>
  <c r="F726" i="1"/>
  <c r="A726" i="1"/>
  <c r="C726" i="1" s="1"/>
  <c r="L725" i="1"/>
  <c r="J725" i="1"/>
  <c r="I725" i="1"/>
  <c r="H725" i="1"/>
  <c r="G725" i="1"/>
  <c r="A725" i="1"/>
  <c r="C725" i="1" s="1"/>
  <c r="F725" i="1" s="1"/>
  <c r="L724" i="1"/>
  <c r="J724" i="1"/>
  <c r="I724" i="1"/>
  <c r="H724" i="1"/>
  <c r="G724" i="1"/>
  <c r="A724" i="1"/>
  <c r="C724" i="1" s="1"/>
  <c r="F724" i="1" s="1"/>
  <c r="L723" i="1"/>
  <c r="I723" i="1"/>
  <c r="H723" i="1"/>
  <c r="G723" i="1"/>
  <c r="C723" i="1"/>
  <c r="F723" i="1" s="1"/>
  <c r="H731" i="1" l="1"/>
  <c r="M742" i="1"/>
  <c r="J723" i="1"/>
  <c r="J733" i="1" s="1"/>
  <c r="G733" i="1"/>
  <c r="H733" i="1"/>
  <c r="L733" i="1"/>
  <c r="I733" i="1"/>
  <c r="F733" i="1"/>
  <c r="K715" i="1"/>
  <c r="L713" i="1"/>
  <c r="J713" i="1"/>
  <c r="I713" i="1"/>
  <c r="G713" i="1"/>
  <c r="F713" i="1"/>
  <c r="A713" i="1"/>
  <c r="C713" i="1" s="1"/>
  <c r="H713" i="1" s="1"/>
  <c r="L712" i="1"/>
  <c r="J712" i="1"/>
  <c r="H712" i="1"/>
  <c r="G712" i="1"/>
  <c r="A712" i="1"/>
  <c r="C712" i="1" s="1"/>
  <c r="F712" i="1" s="1"/>
  <c r="L711" i="1"/>
  <c r="J711" i="1"/>
  <c r="I711" i="1"/>
  <c r="H711" i="1"/>
  <c r="G711" i="1"/>
  <c r="A711" i="1"/>
  <c r="C711" i="1" s="1"/>
  <c r="F711" i="1" s="1"/>
  <c r="L710" i="1"/>
  <c r="J710" i="1"/>
  <c r="I710" i="1"/>
  <c r="H710" i="1"/>
  <c r="G710" i="1"/>
  <c r="A710" i="1"/>
  <c r="C710" i="1" s="1"/>
  <c r="F710" i="1" s="1"/>
  <c r="L709" i="1"/>
  <c r="J709" i="1"/>
  <c r="H709" i="1"/>
  <c r="G709" i="1"/>
  <c r="F709" i="1"/>
  <c r="A709" i="1"/>
  <c r="C709" i="1" s="1"/>
  <c r="I709" i="1" s="1"/>
  <c r="L708" i="1"/>
  <c r="J708" i="1"/>
  <c r="I708" i="1"/>
  <c r="H708" i="1"/>
  <c r="G708" i="1"/>
  <c r="A708" i="1"/>
  <c r="C708" i="1" s="1"/>
  <c r="F708" i="1" s="1"/>
  <c r="L707" i="1"/>
  <c r="J707" i="1"/>
  <c r="H707" i="1"/>
  <c r="G707" i="1"/>
  <c r="F707" i="1"/>
  <c r="A707" i="1"/>
  <c r="C707" i="1" s="1"/>
  <c r="I707" i="1" s="1"/>
  <c r="L706" i="1"/>
  <c r="J706" i="1"/>
  <c r="I706" i="1"/>
  <c r="H706" i="1"/>
  <c r="G706" i="1"/>
  <c r="A706" i="1"/>
  <c r="C706" i="1" s="1"/>
  <c r="F706" i="1" s="1"/>
  <c r="L705" i="1"/>
  <c r="J705" i="1"/>
  <c r="I705" i="1"/>
  <c r="H705" i="1"/>
  <c r="G705" i="1"/>
  <c r="A705" i="1"/>
  <c r="C705" i="1" s="1"/>
  <c r="F705" i="1" s="1"/>
  <c r="L704" i="1"/>
  <c r="J704" i="1"/>
  <c r="I704" i="1"/>
  <c r="G704" i="1"/>
  <c r="F704" i="1"/>
  <c r="C704" i="1"/>
  <c r="H704" i="1" s="1"/>
  <c r="I687" i="1"/>
  <c r="I688" i="1"/>
  <c r="I689" i="1"/>
  <c r="I690" i="1"/>
  <c r="I692" i="1"/>
  <c r="I693" i="1"/>
  <c r="I694" i="1"/>
  <c r="I686" i="1"/>
  <c r="K696" i="1"/>
  <c r="L694" i="1"/>
  <c r="J694" i="1"/>
  <c r="H694" i="1"/>
  <c r="G694" i="1"/>
  <c r="A694" i="1"/>
  <c r="C694" i="1" s="1"/>
  <c r="L693" i="1"/>
  <c r="J693" i="1"/>
  <c r="H693" i="1"/>
  <c r="G693" i="1"/>
  <c r="A693" i="1"/>
  <c r="C693" i="1" s="1"/>
  <c r="F693" i="1" s="1"/>
  <c r="L692" i="1"/>
  <c r="J692" i="1"/>
  <c r="H692" i="1"/>
  <c r="G692" i="1"/>
  <c r="A692" i="1"/>
  <c r="C692" i="1" s="1"/>
  <c r="F692" i="1" s="1"/>
  <c r="L691" i="1"/>
  <c r="J691" i="1"/>
  <c r="H691" i="1"/>
  <c r="G691" i="1"/>
  <c r="A691" i="1"/>
  <c r="C691" i="1" s="1"/>
  <c r="F691" i="1" s="1"/>
  <c r="L690" i="1"/>
  <c r="J690" i="1"/>
  <c r="H690" i="1"/>
  <c r="G690" i="1"/>
  <c r="A690" i="1"/>
  <c r="C690" i="1" s="1"/>
  <c r="F690" i="1" s="1"/>
  <c r="L689" i="1"/>
  <c r="J689" i="1"/>
  <c r="H689" i="1"/>
  <c r="G689" i="1"/>
  <c r="F689" i="1"/>
  <c r="A689" i="1"/>
  <c r="C689" i="1" s="1"/>
  <c r="L688" i="1"/>
  <c r="J688" i="1"/>
  <c r="H688" i="1"/>
  <c r="G688" i="1"/>
  <c r="A688" i="1"/>
  <c r="C688" i="1" s="1"/>
  <c r="F688" i="1" s="1"/>
  <c r="L687" i="1"/>
  <c r="J687" i="1"/>
  <c r="H687" i="1"/>
  <c r="G687" i="1"/>
  <c r="A687" i="1"/>
  <c r="C687" i="1" s="1"/>
  <c r="F687" i="1" s="1"/>
  <c r="L686" i="1"/>
  <c r="J686" i="1"/>
  <c r="H686" i="1"/>
  <c r="G686" i="1"/>
  <c r="C686" i="1"/>
  <c r="F686" i="1" s="1"/>
  <c r="K679" i="1"/>
  <c r="L677" i="1"/>
  <c r="I677" i="1"/>
  <c r="H677" i="1"/>
  <c r="G677" i="1"/>
  <c r="F677" i="1"/>
  <c r="A677" i="1"/>
  <c r="C677" i="1" s="1"/>
  <c r="L676" i="1"/>
  <c r="J676" i="1"/>
  <c r="I676" i="1"/>
  <c r="G676" i="1"/>
  <c r="F676" i="1"/>
  <c r="A676" i="1"/>
  <c r="C676" i="1" s="1"/>
  <c r="H676" i="1" s="1"/>
  <c r="L675" i="1"/>
  <c r="I675" i="1"/>
  <c r="H675" i="1"/>
  <c r="G675" i="1"/>
  <c r="F675" i="1"/>
  <c r="A675" i="1"/>
  <c r="C675" i="1" s="1"/>
  <c r="J675" i="1" s="1"/>
  <c r="L674" i="1"/>
  <c r="J674" i="1"/>
  <c r="I674" i="1"/>
  <c r="H674" i="1"/>
  <c r="G674" i="1"/>
  <c r="A674" i="1"/>
  <c r="C674" i="1" s="1"/>
  <c r="F674" i="1" s="1"/>
  <c r="L673" i="1"/>
  <c r="J673" i="1"/>
  <c r="I673" i="1"/>
  <c r="H673" i="1"/>
  <c r="G673" i="1"/>
  <c r="A673" i="1"/>
  <c r="C673" i="1" s="1"/>
  <c r="F673" i="1" s="1"/>
  <c r="L672" i="1"/>
  <c r="J672" i="1"/>
  <c r="I672" i="1"/>
  <c r="H672" i="1"/>
  <c r="G672" i="1"/>
  <c r="A672" i="1"/>
  <c r="C672" i="1" s="1"/>
  <c r="F672" i="1" s="1"/>
  <c r="L671" i="1"/>
  <c r="J671" i="1"/>
  <c r="I671" i="1"/>
  <c r="H671" i="1"/>
  <c r="G671" i="1"/>
  <c r="A671" i="1"/>
  <c r="C671" i="1" s="1"/>
  <c r="F671" i="1" s="1"/>
  <c r="L670" i="1"/>
  <c r="J670" i="1"/>
  <c r="I670" i="1"/>
  <c r="H670" i="1"/>
  <c r="G670" i="1"/>
  <c r="A670" i="1"/>
  <c r="C670" i="1" s="1"/>
  <c r="F670" i="1" s="1"/>
  <c r="L669" i="1"/>
  <c r="J669" i="1"/>
  <c r="I669" i="1"/>
  <c r="H669" i="1"/>
  <c r="G669" i="1"/>
  <c r="A669" i="1"/>
  <c r="C669" i="1" s="1"/>
  <c r="F669" i="1" s="1"/>
  <c r="L668" i="1"/>
  <c r="J668" i="1"/>
  <c r="I668" i="1"/>
  <c r="H668" i="1"/>
  <c r="G668" i="1"/>
  <c r="A668" i="1"/>
  <c r="C668" i="1" s="1"/>
  <c r="F668" i="1" s="1"/>
  <c r="L667" i="1"/>
  <c r="J667" i="1"/>
  <c r="I667" i="1"/>
  <c r="H667" i="1"/>
  <c r="G667" i="1"/>
  <c r="A667" i="1"/>
  <c r="C667" i="1" s="1"/>
  <c r="F667" i="1" s="1"/>
  <c r="L666" i="1"/>
  <c r="I666" i="1"/>
  <c r="H666" i="1"/>
  <c r="G666" i="1"/>
  <c r="C666" i="1"/>
  <c r="F666" i="1" s="1"/>
  <c r="I712" i="1" l="1"/>
  <c r="J715" i="1"/>
  <c r="G715" i="1"/>
  <c r="M733" i="1"/>
  <c r="L715" i="1"/>
  <c r="I691" i="1"/>
  <c r="I696" i="1" s="1"/>
  <c r="H715" i="1"/>
  <c r="F694" i="1"/>
  <c r="F696" i="1" s="1"/>
  <c r="I715" i="1"/>
  <c r="F715" i="1"/>
  <c r="H696" i="1"/>
  <c r="J696" i="1"/>
  <c r="G696" i="1"/>
  <c r="L696" i="1"/>
  <c r="J666" i="1"/>
  <c r="J679" i="1" s="1"/>
  <c r="G679" i="1"/>
  <c r="L679" i="1"/>
  <c r="H679" i="1"/>
  <c r="I679" i="1"/>
  <c r="F679" i="1"/>
  <c r="H636" i="1"/>
  <c r="H647" i="1"/>
  <c r="H648" i="1"/>
  <c r="H649" i="1"/>
  <c r="H650" i="1"/>
  <c r="H651" i="1"/>
  <c r="H652" i="1"/>
  <c r="H653" i="1"/>
  <c r="H654" i="1"/>
  <c r="H655" i="1"/>
  <c r="H656" i="1"/>
  <c r="H646" i="1"/>
  <c r="C635" i="1"/>
  <c r="H635" i="1" s="1"/>
  <c r="H616" i="1"/>
  <c r="H617" i="1"/>
  <c r="H618" i="1"/>
  <c r="H619" i="1"/>
  <c r="H620" i="1"/>
  <c r="H622" i="1"/>
  <c r="H623" i="1"/>
  <c r="H624" i="1"/>
  <c r="H625" i="1"/>
  <c r="H626" i="1"/>
  <c r="H615" i="1"/>
  <c r="K659" i="1"/>
  <c r="L657" i="1"/>
  <c r="I657" i="1"/>
  <c r="H657" i="1"/>
  <c r="G657" i="1"/>
  <c r="F657" i="1"/>
  <c r="A657" i="1"/>
  <c r="C657" i="1" s="1"/>
  <c r="L656" i="1"/>
  <c r="J656" i="1"/>
  <c r="I656" i="1"/>
  <c r="G656" i="1"/>
  <c r="F656" i="1"/>
  <c r="A656" i="1"/>
  <c r="C656" i="1" s="1"/>
  <c r="L655" i="1"/>
  <c r="J655" i="1"/>
  <c r="I655" i="1"/>
  <c r="G655" i="1"/>
  <c r="F655" i="1"/>
  <c r="A655" i="1"/>
  <c r="C655" i="1" s="1"/>
  <c r="L654" i="1"/>
  <c r="J654" i="1"/>
  <c r="I654" i="1"/>
  <c r="G654" i="1"/>
  <c r="A654" i="1"/>
  <c r="C654" i="1" s="1"/>
  <c r="F654" i="1" s="1"/>
  <c r="L653" i="1"/>
  <c r="J653" i="1"/>
  <c r="I653" i="1"/>
  <c r="G653" i="1"/>
  <c r="A653" i="1"/>
  <c r="C653" i="1" s="1"/>
  <c r="F653" i="1" s="1"/>
  <c r="L652" i="1"/>
  <c r="J652" i="1"/>
  <c r="I652" i="1"/>
  <c r="G652" i="1"/>
  <c r="A652" i="1"/>
  <c r="C652" i="1" s="1"/>
  <c r="F652" i="1" s="1"/>
  <c r="L651" i="1"/>
  <c r="J651" i="1"/>
  <c r="I651" i="1"/>
  <c r="G651" i="1"/>
  <c r="A651" i="1"/>
  <c r="C651" i="1" s="1"/>
  <c r="F651" i="1" s="1"/>
  <c r="L650" i="1"/>
  <c r="J650" i="1"/>
  <c r="I650" i="1"/>
  <c r="G650" i="1"/>
  <c r="A650" i="1"/>
  <c r="C650" i="1" s="1"/>
  <c r="F650" i="1" s="1"/>
  <c r="L649" i="1"/>
  <c r="J649" i="1"/>
  <c r="I649" i="1"/>
  <c r="G649" i="1"/>
  <c r="A649" i="1"/>
  <c r="C649" i="1" s="1"/>
  <c r="F649" i="1" s="1"/>
  <c r="L648" i="1"/>
  <c r="J648" i="1"/>
  <c r="I648" i="1"/>
  <c r="G648" i="1"/>
  <c r="A648" i="1"/>
  <c r="C648" i="1" s="1"/>
  <c r="F648" i="1" s="1"/>
  <c r="L647" i="1"/>
  <c r="J647" i="1"/>
  <c r="I647" i="1"/>
  <c r="G647" i="1"/>
  <c r="A647" i="1"/>
  <c r="C647" i="1" s="1"/>
  <c r="F647" i="1" s="1"/>
  <c r="L646" i="1"/>
  <c r="J646" i="1"/>
  <c r="I646" i="1"/>
  <c r="G646" i="1"/>
  <c r="C646" i="1"/>
  <c r="F646" i="1" s="1"/>
  <c r="K639" i="1"/>
  <c r="L636" i="1"/>
  <c r="J636" i="1"/>
  <c r="I636" i="1"/>
  <c r="G636" i="1"/>
  <c r="A636" i="1"/>
  <c r="C636" i="1" s="1"/>
  <c r="F636" i="1" s="1"/>
  <c r="L635" i="1"/>
  <c r="J635" i="1"/>
  <c r="I635" i="1"/>
  <c r="G635" i="1"/>
  <c r="F635" i="1"/>
  <c r="K628" i="1"/>
  <c r="L626" i="1"/>
  <c r="I626" i="1"/>
  <c r="G626" i="1"/>
  <c r="F626" i="1"/>
  <c r="A626" i="1"/>
  <c r="C626" i="1" s="1"/>
  <c r="L625" i="1"/>
  <c r="J625" i="1"/>
  <c r="I625" i="1"/>
  <c r="G625" i="1"/>
  <c r="F625" i="1"/>
  <c r="A625" i="1"/>
  <c r="C625" i="1" s="1"/>
  <c r="L624" i="1"/>
  <c r="J624" i="1"/>
  <c r="I624" i="1"/>
  <c r="G624" i="1"/>
  <c r="F624" i="1"/>
  <c r="A624" i="1"/>
  <c r="C624" i="1" s="1"/>
  <c r="L623" i="1"/>
  <c r="J623" i="1"/>
  <c r="I623" i="1"/>
  <c r="G623" i="1"/>
  <c r="F623" i="1"/>
  <c r="A623" i="1"/>
  <c r="C623" i="1" s="1"/>
  <c r="L622" i="1"/>
  <c r="J622" i="1"/>
  <c r="I622" i="1"/>
  <c r="G622" i="1"/>
  <c r="A622" i="1"/>
  <c r="C622" i="1" s="1"/>
  <c r="F622" i="1" s="1"/>
  <c r="L621" i="1"/>
  <c r="J621" i="1"/>
  <c r="I621" i="1"/>
  <c r="G621" i="1"/>
  <c r="A621" i="1"/>
  <c r="C621" i="1" s="1"/>
  <c r="F621" i="1" s="1"/>
  <c r="L620" i="1"/>
  <c r="J620" i="1"/>
  <c r="I620" i="1"/>
  <c r="G620" i="1"/>
  <c r="A620" i="1"/>
  <c r="C620" i="1" s="1"/>
  <c r="F620" i="1" s="1"/>
  <c r="L619" i="1"/>
  <c r="J619" i="1"/>
  <c r="I619" i="1"/>
  <c r="G619" i="1"/>
  <c r="A619" i="1"/>
  <c r="C619" i="1" s="1"/>
  <c r="F619" i="1" s="1"/>
  <c r="L618" i="1"/>
  <c r="J618" i="1"/>
  <c r="I618" i="1"/>
  <c r="G618" i="1"/>
  <c r="A618" i="1"/>
  <c r="C618" i="1" s="1"/>
  <c r="F618" i="1" s="1"/>
  <c r="L617" i="1"/>
  <c r="J617" i="1"/>
  <c r="I617" i="1"/>
  <c r="G617" i="1"/>
  <c r="A617" i="1"/>
  <c r="C617" i="1" s="1"/>
  <c r="F617" i="1" s="1"/>
  <c r="L616" i="1"/>
  <c r="J616" i="1"/>
  <c r="I616" i="1"/>
  <c r="G616" i="1"/>
  <c r="A616" i="1"/>
  <c r="C616" i="1" s="1"/>
  <c r="F616" i="1" s="1"/>
  <c r="L615" i="1"/>
  <c r="J615" i="1"/>
  <c r="I615" i="1"/>
  <c r="G615" i="1"/>
  <c r="C615" i="1"/>
  <c r="F615" i="1" s="1"/>
  <c r="K607" i="1"/>
  <c r="L605" i="1"/>
  <c r="I605" i="1"/>
  <c r="H605" i="1"/>
  <c r="G605" i="1"/>
  <c r="F605" i="1"/>
  <c r="A605" i="1"/>
  <c r="C605" i="1" s="1"/>
  <c r="L604" i="1"/>
  <c r="J604" i="1"/>
  <c r="I604" i="1"/>
  <c r="H604" i="1"/>
  <c r="G604" i="1"/>
  <c r="F604" i="1"/>
  <c r="A604" i="1"/>
  <c r="C604" i="1" s="1"/>
  <c r="L603" i="1"/>
  <c r="J603" i="1"/>
  <c r="I603" i="1"/>
  <c r="H603" i="1"/>
  <c r="G603" i="1"/>
  <c r="F603" i="1"/>
  <c r="A603" i="1"/>
  <c r="C603" i="1" s="1"/>
  <c r="L602" i="1"/>
  <c r="J602" i="1"/>
  <c r="I602" i="1"/>
  <c r="H602" i="1"/>
  <c r="G602" i="1"/>
  <c r="A602" i="1"/>
  <c r="C602" i="1" s="1"/>
  <c r="F602" i="1" s="1"/>
  <c r="L601" i="1"/>
  <c r="J601" i="1"/>
  <c r="I601" i="1"/>
  <c r="H601" i="1"/>
  <c r="A601" i="1"/>
  <c r="C601" i="1" s="1"/>
  <c r="F601" i="1" s="1"/>
  <c r="L600" i="1"/>
  <c r="J600" i="1"/>
  <c r="I600" i="1"/>
  <c r="H600" i="1"/>
  <c r="G600" i="1"/>
  <c r="A600" i="1"/>
  <c r="C600" i="1" s="1"/>
  <c r="F600" i="1" s="1"/>
  <c r="L599" i="1"/>
  <c r="J599" i="1"/>
  <c r="I599" i="1"/>
  <c r="H599" i="1"/>
  <c r="G599" i="1"/>
  <c r="A599" i="1"/>
  <c r="C599" i="1" s="1"/>
  <c r="F599" i="1" s="1"/>
  <c r="J598" i="1"/>
  <c r="I598" i="1"/>
  <c r="H598" i="1"/>
  <c r="G598" i="1"/>
  <c r="A598" i="1"/>
  <c r="C598" i="1" s="1"/>
  <c r="F598" i="1" s="1"/>
  <c r="L597" i="1"/>
  <c r="J597" i="1"/>
  <c r="I597" i="1"/>
  <c r="H597" i="1"/>
  <c r="G597" i="1"/>
  <c r="A597" i="1"/>
  <c r="C597" i="1" s="1"/>
  <c r="F597" i="1" s="1"/>
  <c r="L596" i="1"/>
  <c r="J596" i="1"/>
  <c r="I596" i="1"/>
  <c r="H596" i="1"/>
  <c r="G596" i="1"/>
  <c r="A596" i="1"/>
  <c r="C596" i="1" s="1"/>
  <c r="F596" i="1" s="1"/>
  <c r="L595" i="1"/>
  <c r="J595" i="1"/>
  <c r="I595" i="1"/>
  <c r="H595" i="1"/>
  <c r="G595" i="1"/>
  <c r="A595" i="1"/>
  <c r="C595" i="1" s="1"/>
  <c r="F595" i="1" s="1"/>
  <c r="L594" i="1"/>
  <c r="J594" i="1"/>
  <c r="I594" i="1"/>
  <c r="H594" i="1"/>
  <c r="G594" i="1"/>
  <c r="C594" i="1"/>
  <c r="F594" i="1" s="1"/>
  <c r="K587" i="1"/>
  <c r="L585" i="1"/>
  <c r="J585" i="1"/>
  <c r="I585" i="1"/>
  <c r="H585" i="1"/>
  <c r="G585" i="1"/>
  <c r="A585" i="1"/>
  <c r="C585" i="1" s="1"/>
  <c r="F585" i="1" s="1"/>
  <c r="L584" i="1"/>
  <c r="J584" i="1"/>
  <c r="I584" i="1"/>
  <c r="H584" i="1"/>
  <c r="G584" i="1"/>
  <c r="A584" i="1"/>
  <c r="C584" i="1" s="1"/>
  <c r="F584" i="1" s="1"/>
  <c r="L583" i="1"/>
  <c r="J583" i="1"/>
  <c r="I583" i="1"/>
  <c r="H583" i="1"/>
  <c r="G583" i="1"/>
  <c r="A583" i="1"/>
  <c r="C583" i="1" s="1"/>
  <c r="F583" i="1" s="1"/>
  <c r="L582" i="1"/>
  <c r="J582" i="1"/>
  <c r="I582" i="1"/>
  <c r="H582" i="1"/>
  <c r="G582" i="1"/>
  <c r="A582" i="1"/>
  <c r="C582" i="1" s="1"/>
  <c r="F582" i="1" s="1"/>
  <c r="L581" i="1"/>
  <c r="J581" i="1"/>
  <c r="I581" i="1"/>
  <c r="H581" i="1"/>
  <c r="G581" i="1"/>
  <c r="A581" i="1"/>
  <c r="C581" i="1" s="1"/>
  <c r="F581" i="1" s="1"/>
  <c r="L580" i="1"/>
  <c r="J580" i="1"/>
  <c r="I580" i="1"/>
  <c r="H580" i="1"/>
  <c r="G580" i="1"/>
  <c r="A580" i="1"/>
  <c r="C580" i="1" s="1"/>
  <c r="F580" i="1" s="1"/>
  <c r="L579" i="1"/>
  <c r="J579" i="1"/>
  <c r="I579" i="1"/>
  <c r="H579" i="1"/>
  <c r="G579" i="1"/>
  <c r="A579" i="1"/>
  <c r="C579" i="1" s="1"/>
  <c r="F579" i="1" s="1"/>
  <c r="L578" i="1"/>
  <c r="J578" i="1"/>
  <c r="I578" i="1"/>
  <c r="H578" i="1"/>
  <c r="G578" i="1"/>
  <c r="C578" i="1"/>
  <c r="F578" i="1" s="1"/>
  <c r="K571" i="1"/>
  <c r="L569" i="1"/>
  <c r="I569" i="1"/>
  <c r="H569" i="1"/>
  <c r="G569" i="1"/>
  <c r="F569" i="1"/>
  <c r="A569" i="1"/>
  <c r="C569" i="1" s="1"/>
  <c r="L568" i="1"/>
  <c r="J568" i="1"/>
  <c r="I568" i="1"/>
  <c r="H568" i="1"/>
  <c r="G568" i="1"/>
  <c r="F568" i="1"/>
  <c r="A568" i="1"/>
  <c r="C568" i="1" s="1"/>
  <c r="L567" i="1"/>
  <c r="J567" i="1"/>
  <c r="I567" i="1"/>
  <c r="H567" i="1"/>
  <c r="G567" i="1"/>
  <c r="F567" i="1"/>
  <c r="A567" i="1"/>
  <c r="C567" i="1" s="1"/>
  <c r="L566" i="1"/>
  <c r="J566" i="1"/>
  <c r="I566" i="1"/>
  <c r="H566" i="1"/>
  <c r="G566" i="1"/>
  <c r="F566" i="1"/>
  <c r="A566" i="1"/>
  <c r="C566" i="1" s="1"/>
  <c r="L565" i="1"/>
  <c r="J565" i="1"/>
  <c r="I565" i="1"/>
  <c r="H565" i="1"/>
  <c r="G565" i="1"/>
  <c r="A565" i="1"/>
  <c r="C565" i="1" s="1"/>
  <c r="F565" i="1" s="1"/>
  <c r="L564" i="1"/>
  <c r="J564" i="1"/>
  <c r="I564" i="1"/>
  <c r="H564" i="1"/>
  <c r="G564" i="1"/>
  <c r="A564" i="1"/>
  <c r="C564" i="1" s="1"/>
  <c r="F564" i="1" s="1"/>
  <c r="L563" i="1"/>
  <c r="J563" i="1"/>
  <c r="I563" i="1"/>
  <c r="H563" i="1"/>
  <c r="G563" i="1"/>
  <c r="A563" i="1"/>
  <c r="C563" i="1" s="1"/>
  <c r="F563" i="1" s="1"/>
  <c r="L562" i="1"/>
  <c r="J562" i="1"/>
  <c r="I562" i="1"/>
  <c r="H562" i="1"/>
  <c r="G562" i="1"/>
  <c r="A562" i="1"/>
  <c r="C562" i="1" s="1"/>
  <c r="F562" i="1" s="1"/>
  <c r="L561" i="1"/>
  <c r="J561" i="1"/>
  <c r="I561" i="1"/>
  <c r="H561" i="1"/>
  <c r="G561" i="1"/>
  <c r="A561" i="1"/>
  <c r="C561" i="1" s="1"/>
  <c r="F561" i="1" s="1"/>
  <c r="L560" i="1"/>
  <c r="J560" i="1"/>
  <c r="I560" i="1"/>
  <c r="H560" i="1"/>
  <c r="G560" i="1"/>
  <c r="A560" i="1"/>
  <c r="C560" i="1" s="1"/>
  <c r="F560" i="1" s="1"/>
  <c r="L559" i="1"/>
  <c r="J559" i="1"/>
  <c r="I559" i="1"/>
  <c r="H559" i="1"/>
  <c r="G559" i="1"/>
  <c r="A559" i="1"/>
  <c r="C559" i="1" s="1"/>
  <c r="F559" i="1" s="1"/>
  <c r="L558" i="1"/>
  <c r="J558" i="1"/>
  <c r="I558" i="1"/>
  <c r="H558" i="1"/>
  <c r="G558" i="1"/>
  <c r="C558" i="1"/>
  <c r="F558" i="1" s="1"/>
  <c r="K551" i="1"/>
  <c r="L549" i="1"/>
  <c r="J549" i="1"/>
  <c r="I549" i="1"/>
  <c r="H549" i="1"/>
  <c r="G549" i="1"/>
  <c r="A549" i="1"/>
  <c r="C549" i="1" s="1"/>
  <c r="F549" i="1" s="1"/>
  <c r="L548" i="1"/>
  <c r="J548" i="1"/>
  <c r="I548" i="1"/>
  <c r="H548" i="1"/>
  <c r="G548" i="1"/>
  <c r="A548" i="1"/>
  <c r="C548" i="1" s="1"/>
  <c r="F548" i="1" s="1"/>
  <c r="L547" i="1"/>
  <c r="J547" i="1"/>
  <c r="I547" i="1"/>
  <c r="H547" i="1"/>
  <c r="G547" i="1"/>
  <c r="F547" i="1"/>
  <c r="A547" i="1"/>
  <c r="C547" i="1" s="1"/>
  <c r="L546" i="1"/>
  <c r="J546" i="1"/>
  <c r="I546" i="1"/>
  <c r="H546" i="1"/>
  <c r="G546" i="1"/>
  <c r="A546" i="1"/>
  <c r="C546" i="1" s="1"/>
  <c r="F546" i="1" s="1"/>
  <c r="L545" i="1"/>
  <c r="J545" i="1"/>
  <c r="I545" i="1"/>
  <c r="H545" i="1"/>
  <c r="G545" i="1"/>
  <c r="A545" i="1"/>
  <c r="C545" i="1" s="1"/>
  <c r="F545" i="1" s="1"/>
  <c r="L544" i="1"/>
  <c r="J544" i="1"/>
  <c r="I544" i="1"/>
  <c r="H544" i="1"/>
  <c r="G544" i="1"/>
  <c r="A544" i="1"/>
  <c r="C544" i="1" s="1"/>
  <c r="F544" i="1" s="1"/>
  <c r="L543" i="1"/>
  <c r="J543" i="1"/>
  <c r="I543" i="1"/>
  <c r="H543" i="1"/>
  <c r="G543" i="1"/>
  <c r="A543" i="1"/>
  <c r="C543" i="1" s="1"/>
  <c r="F543" i="1" s="1"/>
  <c r="L542" i="1"/>
  <c r="J542" i="1"/>
  <c r="I542" i="1"/>
  <c r="H542" i="1"/>
  <c r="G542" i="1"/>
  <c r="C542" i="1"/>
  <c r="F542" i="1" s="1"/>
  <c r="M715" i="1" l="1"/>
  <c r="M696" i="1"/>
  <c r="M679" i="1"/>
  <c r="G659" i="1"/>
  <c r="L598" i="1"/>
  <c r="L607" i="1" s="1"/>
  <c r="L659" i="1"/>
  <c r="H621" i="1"/>
  <c r="H628" i="1" s="1"/>
  <c r="G601" i="1"/>
  <c r="G607" i="1" s="1"/>
  <c r="J639" i="1"/>
  <c r="G628" i="1"/>
  <c r="L628" i="1"/>
  <c r="L639" i="1"/>
  <c r="L551" i="1"/>
  <c r="J607" i="1"/>
  <c r="H639" i="1"/>
  <c r="G551" i="1"/>
  <c r="J628" i="1"/>
  <c r="J587" i="1"/>
  <c r="H587" i="1"/>
  <c r="G571" i="1"/>
  <c r="L571" i="1"/>
  <c r="F628" i="1"/>
  <c r="G639" i="1"/>
  <c r="H659" i="1"/>
  <c r="I551" i="1"/>
  <c r="I571" i="1"/>
  <c r="H607" i="1"/>
  <c r="I628" i="1"/>
  <c r="I659" i="1"/>
  <c r="F639" i="1"/>
  <c r="H551" i="1"/>
  <c r="H571" i="1"/>
  <c r="I587" i="1"/>
  <c r="F551" i="1"/>
  <c r="J551" i="1"/>
  <c r="F571" i="1"/>
  <c r="J571" i="1"/>
  <c r="G587" i="1"/>
  <c r="L587" i="1"/>
  <c r="I607" i="1"/>
  <c r="I639" i="1"/>
  <c r="J659" i="1"/>
  <c r="F659" i="1"/>
  <c r="F607" i="1"/>
  <c r="F587" i="1"/>
  <c r="K535" i="1"/>
  <c r="L533" i="1"/>
  <c r="I533" i="1"/>
  <c r="H533" i="1"/>
  <c r="G533" i="1"/>
  <c r="F533" i="1"/>
  <c r="A533" i="1"/>
  <c r="C533" i="1" s="1"/>
  <c r="L532" i="1"/>
  <c r="J532" i="1"/>
  <c r="I532" i="1"/>
  <c r="H532" i="1"/>
  <c r="G532" i="1"/>
  <c r="F532" i="1"/>
  <c r="A532" i="1"/>
  <c r="C532" i="1" s="1"/>
  <c r="L531" i="1"/>
  <c r="J531" i="1"/>
  <c r="I531" i="1"/>
  <c r="H531" i="1"/>
  <c r="G531" i="1"/>
  <c r="F531" i="1"/>
  <c r="A531" i="1"/>
  <c r="C531" i="1" s="1"/>
  <c r="L530" i="1"/>
  <c r="J530" i="1"/>
  <c r="I530" i="1"/>
  <c r="H530" i="1"/>
  <c r="G530" i="1"/>
  <c r="A530" i="1"/>
  <c r="C530" i="1" s="1"/>
  <c r="F530" i="1" s="1"/>
  <c r="L529" i="1"/>
  <c r="J529" i="1"/>
  <c r="I529" i="1"/>
  <c r="H529" i="1"/>
  <c r="G529" i="1"/>
  <c r="A529" i="1"/>
  <c r="C529" i="1" s="1"/>
  <c r="F529" i="1" s="1"/>
  <c r="L528" i="1"/>
  <c r="J528" i="1"/>
  <c r="I528" i="1"/>
  <c r="H528" i="1"/>
  <c r="G528" i="1"/>
  <c r="A528" i="1"/>
  <c r="C528" i="1" s="1"/>
  <c r="F528" i="1" s="1"/>
  <c r="L527" i="1"/>
  <c r="J527" i="1"/>
  <c r="I527" i="1"/>
  <c r="H527" i="1"/>
  <c r="G527" i="1"/>
  <c r="A527" i="1"/>
  <c r="C527" i="1" s="1"/>
  <c r="F527" i="1" s="1"/>
  <c r="L526" i="1"/>
  <c r="J526" i="1"/>
  <c r="I526" i="1"/>
  <c r="H526" i="1"/>
  <c r="G526" i="1"/>
  <c r="A526" i="1"/>
  <c r="C526" i="1" s="1"/>
  <c r="F526" i="1" s="1"/>
  <c r="L525" i="1"/>
  <c r="J525" i="1"/>
  <c r="I525" i="1"/>
  <c r="H525" i="1"/>
  <c r="G525" i="1"/>
  <c r="A525" i="1"/>
  <c r="C525" i="1" s="1"/>
  <c r="F525" i="1" s="1"/>
  <c r="L524" i="1"/>
  <c r="J524" i="1"/>
  <c r="I524" i="1"/>
  <c r="H524" i="1"/>
  <c r="G524" i="1"/>
  <c r="A524" i="1"/>
  <c r="C524" i="1" s="1"/>
  <c r="F524" i="1" s="1"/>
  <c r="L523" i="1"/>
  <c r="J523" i="1"/>
  <c r="I523" i="1"/>
  <c r="H523" i="1"/>
  <c r="G523" i="1"/>
  <c r="A523" i="1"/>
  <c r="C523" i="1" s="1"/>
  <c r="F523" i="1" s="1"/>
  <c r="L522" i="1"/>
  <c r="J522" i="1"/>
  <c r="I522" i="1"/>
  <c r="H522" i="1"/>
  <c r="G522" i="1"/>
  <c r="C522" i="1"/>
  <c r="F522" i="1" s="1"/>
  <c r="K514" i="1"/>
  <c r="L512" i="1"/>
  <c r="J512" i="1"/>
  <c r="I512" i="1"/>
  <c r="H512" i="1"/>
  <c r="G512" i="1"/>
  <c r="A512" i="1"/>
  <c r="C512" i="1" s="1"/>
  <c r="F512" i="1" s="1"/>
  <c r="L511" i="1"/>
  <c r="J511" i="1"/>
  <c r="I511" i="1"/>
  <c r="H511" i="1"/>
  <c r="G511" i="1"/>
  <c r="A511" i="1"/>
  <c r="C511" i="1" s="1"/>
  <c r="F511" i="1" s="1"/>
  <c r="L510" i="1"/>
  <c r="J510" i="1"/>
  <c r="I510" i="1"/>
  <c r="H510" i="1"/>
  <c r="G510" i="1"/>
  <c r="A510" i="1"/>
  <c r="C510" i="1" s="1"/>
  <c r="F510" i="1" s="1"/>
  <c r="L509" i="1"/>
  <c r="J509" i="1"/>
  <c r="I509" i="1"/>
  <c r="H509" i="1"/>
  <c r="G509" i="1"/>
  <c r="A509" i="1"/>
  <c r="C509" i="1" s="1"/>
  <c r="F509" i="1" s="1"/>
  <c r="L508" i="1"/>
  <c r="J508" i="1"/>
  <c r="I508" i="1"/>
  <c r="H508" i="1"/>
  <c r="G508" i="1"/>
  <c r="A508" i="1"/>
  <c r="C508" i="1" s="1"/>
  <c r="F508" i="1" s="1"/>
  <c r="L507" i="1"/>
  <c r="J507" i="1"/>
  <c r="I507" i="1"/>
  <c r="H507" i="1"/>
  <c r="G507" i="1"/>
  <c r="A507" i="1"/>
  <c r="C507" i="1" s="1"/>
  <c r="F507" i="1" s="1"/>
  <c r="L506" i="1"/>
  <c r="J506" i="1"/>
  <c r="I506" i="1"/>
  <c r="H506" i="1"/>
  <c r="G506" i="1"/>
  <c r="A506" i="1"/>
  <c r="C506" i="1" s="1"/>
  <c r="F506" i="1" s="1"/>
  <c r="L505" i="1"/>
  <c r="J505" i="1"/>
  <c r="I505" i="1"/>
  <c r="H505" i="1"/>
  <c r="G505" i="1"/>
  <c r="C505" i="1"/>
  <c r="F505" i="1" s="1"/>
  <c r="F16" i="3"/>
  <c r="M628" i="1" l="1"/>
  <c r="M587" i="1"/>
  <c r="M551" i="1"/>
  <c r="M607" i="1"/>
  <c r="M639" i="1"/>
  <c r="M659" i="1"/>
  <c r="M571" i="1"/>
  <c r="L535" i="1"/>
  <c r="G535" i="1"/>
  <c r="J535" i="1"/>
  <c r="H535" i="1"/>
  <c r="I535" i="1"/>
  <c r="J514" i="1"/>
  <c r="G514" i="1"/>
  <c r="L514" i="1"/>
  <c r="F514" i="1"/>
  <c r="I514" i="1"/>
  <c r="H514" i="1"/>
  <c r="F535" i="1"/>
  <c r="K497" i="1"/>
  <c r="L495" i="1"/>
  <c r="J495" i="1"/>
  <c r="I495" i="1"/>
  <c r="H495" i="1"/>
  <c r="G495" i="1"/>
  <c r="A495" i="1"/>
  <c r="C495" i="1" s="1"/>
  <c r="F495" i="1" s="1"/>
  <c r="L494" i="1"/>
  <c r="I494" i="1"/>
  <c r="H494" i="1"/>
  <c r="G494" i="1"/>
  <c r="A494" i="1"/>
  <c r="C494" i="1" s="1"/>
  <c r="J494" i="1" s="1"/>
  <c r="L493" i="1"/>
  <c r="J493" i="1"/>
  <c r="I493" i="1"/>
  <c r="H493" i="1"/>
  <c r="G493" i="1"/>
  <c r="A493" i="1"/>
  <c r="C493" i="1" s="1"/>
  <c r="F493" i="1" s="1"/>
  <c r="L492" i="1"/>
  <c r="J492" i="1"/>
  <c r="I492" i="1"/>
  <c r="H492" i="1"/>
  <c r="G492" i="1"/>
  <c r="A492" i="1"/>
  <c r="C492" i="1" s="1"/>
  <c r="F492" i="1" s="1"/>
  <c r="L491" i="1"/>
  <c r="J491" i="1"/>
  <c r="I491" i="1"/>
  <c r="H491" i="1"/>
  <c r="G491" i="1"/>
  <c r="A491" i="1"/>
  <c r="C491" i="1" s="1"/>
  <c r="F491" i="1" s="1"/>
  <c r="L490" i="1"/>
  <c r="J490" i="1"/>
  <c r="I490" i="1"/>
  <c r="H490" i="1"/>
  <c r="G490" i="1"/>
  <c r="A490" i="1"/>
  <c r="C490" i="1" s="1"/>
  <c r="F490" i="1" s="1"/>
  <c r="L489" i="1"/>
  <c r="J489" i="1"/>
  <c r="I489" i="1"/>
  <c r="H489" i="1"/>
  <c r="G489" i="1"/>
  <c r="A489" i="1"/>
  <c r="C489" i="1" s="1"/>
  <c r="F489" i="1" s="1"/>
  <c r="L488" i="1"/>
  <c r="I488" i="1"/>
  <c r="H488" i="1"/>
  <c r="G488" i="1"/>
  <c r="A488" i="1"/>
  <c r="C488" i="1" s="1"/>
  <c r="J488" i="1" s="1"/>
  <c r="L487" i="1"/>
  <c r="J487" i="1"/>
  <c r="I487" i="1"/>
  <c r="H487" i="1"/>
  <c r="G487" i="1"/>
  <c r="C487" i="1"/>
  <c r="F487" i="1" s="1"/>
  <c r="J471" i="1"/>
  <c r="J472" i="1"/>
  <c r="J473" i="1"/>
  <c r="J474" i="1"/>
  <c r="J475" i="1"/>
  <c r="J477" i="1"/>
  <c r="K479" i="1"/>
  <c r="L477" i="1"/>
  <c r="I477" i="1"/>
  <c r="H477" i="1"/>
  <c r="G477" i="1"/>
  <c r="A477" i="1"/>
  <c r="C477" i="1" s="1"/>
  <c r="F477" i="1" s="1"/>
  <c r="L476" i="1"/>
  <c r="I476" i="1"/>
  <c r="H476" i="1"/>
  <c r="G476" i="1"/>
  <c r="A476" i="1"/>
  <c r="C476" i="1" s="1"/>
  <c r="F476" i="1" s="1"/>
  <c r="L475" i="1"/>
  <c r="I475" i="1"/>
  <c r="H475" i="1"/>
  <c r="G475" i="1"/>
  <c r="A475" i="1"/>
  <c r="C475" i="1" s="1"/>
  <c r="F475" i="1" s="1"/>
  <c r="L474" i="1"/>
  <c r="I474" i="1"/>
  <c r="H474" i="1"/>
  <c r="G474" i="1"/>
  <c r="A474" i="1"/>
  <c r="C474" i="1" s="1"/>
  <c r="F474" i="1" s="1"/>
  <c r="L473" i="1"/>
  <c r="I473" i="1"/>
  <c r="H473" i="1"/>
  <c r="A473" i="1"/>
  <c r="C473" i="1" s="1"/>
  <c r="G473" i="1" s="1"/>
  <c r="L472" i="1"/>
  <c r="I472" i="1"/>
  <c r="H472" i="1"/>
  <c r="G472" i="1"/>
  <c r="A472" i="1"/>
  <c r="C472" i="1" s="1"/>
  <c r="F472" i="1" s="1"/>
  <c r="L471" i="1"/>
  <c r="I471" i="1"/>
  <c r="H471" i="1"/>
  <c r="G471" i="1"/>
  <c r="A471" i="1"/>
  <c r="C471" i="1" s="1"/>
  <c r="F471" i="1" s="1"/>
  <c r="L470" i="1"/>
  <c r="I470" i="1"/>
  <c r="H470" i="1"/>
  <c r="G470" i="1"/>
  <c r="A470" i="1"/>
  <c r="C470" i="1" s="1"/>
  <c r="F470" i="1" s="1"/>
  <c r="L469" i="1"/>
  <c r="J469" i="1"/>
  <c r="I469" i="1"/>
  <c r="H469" i="1"/>
  <c r="C469" i="1"/>
  <c r="G469" i="1" s="1"/>
  <c r="K462" i="1"/>
  <c r="L460" i="1"/>
  <c r="I460" i="1"/>
  <c r="H460" i="1"/>
  <c r="A460" i="1"/>
  <c r="C460" i="1" s="1"/>
  <c r="G460" i="1" s="1"/>
  <c r="L459" i="1"/>
  <c r="I459" i="1"/>
  <c r="H459" i="1"/>
  <c r="G459" i="1"/>
  <c r="A459" i="1"/>
  <c r="C459" i="1" s="1"/>
  <c r="F459" i="1" s="1"/>
  <c r="L458" i="1"/>
  <c r="I458" i="1"/>
  <c r="H458" i="1"/>
  <c r="G458" i="1"/>
  <c r="A458" i="1"/>
  <c r="C458" i="1" s="1"/>
  <c r="F458" i="1" s="1"/>
  <c r="L457" i="1"/>
  <c r="I457" i="1"/>
  <c r="H457" i="1"/>
  <c r="A457" i="1"/>
  <c r="C457" i="1" s="1"/>
  <c r="F457" i="1" s="1"/>
  <c r="L456" i="1"/>
  <c r="I456" i="1"/>
  <c r="H456" i="1"/>
  <c r="G456" i="1"/>
  <c r="A456" i="1"/>
  <c r="C456" i="1" s="1"/>
  <c r="F456" i="1" s="1"/>
  <c r="L455" i="1"/>
  <c r="I455" i="1"/>
  <c r="H455" i="1"/>
  <c r="G455" i="1"/>
  <c r="A455" i="1"/>
  <c r="C455" i="1" s="1"/>
  <c r="F455" i="1" s="1"/>
  <c r="L454" i="1"/>
  <c r="J454" i="1"/>
  <c r="I454" i="1"/>
  <c r="H454" i="1"/>
  <c r="G454" i="1"/>
  <c r="A454" i="1"/>
  <c r="C454" i="1" s="1"/>
  <c r="F454" i="1" s="1"/>
  <c r="L453" i="1"/>
  <c r="J453" i="1"/>
  <c r="I453" i="1"/>
  <c r="H453" i="1"/>
  <c r="C453" i="1"/>
  <c r="F453" i="1" s="1"/>
  <c r="K445" i="1"/>
  <c r="L443" i="1"/>
  <c r="I443" i="1"/>
  <c r="H443" i="1"/>
  <c r="A443" i="1"/>
  <c r="C443" i="1" s="1"/>
  <c r="F443" i="1" s="1"/>
  <c r="L442" i="1"/>
  <c r="I442" i="1"/>
  <c r="H442" i="1"/>
  <c r="G442" i="1"/>
  <c r="A442" i="1"/>
  <c r="C442" i="1" s="1"/>
  <c r="F442" i="1" s="1"/>
  <c r="L441" i="1"/>
  <c r="I441" i="1"/>
  <c r="H441" i="1"/>
  <c r="G441" i="1"/>
  <c r="A441" i="1"/>
  <c r="C441" i="1" s="1"/>
  <c r="F441" i="1" s="1"/>
  <c r="L440" i="1"/>
  <c r="I440" i="1"/>
  <c r="H440" i="1"/>
  <c r="G440" i="1"/>
  <c r="A440" i="1"/>
  <c r="C440" i="1" s="1"/>
  <c r="F440" i="1" s="1"/>
  <c r="L439" i="1"/>
  <c r="I439" i="1"/>
  <c r="H439" i="1"/>
  <c r="G439" i="1"/>
  <c r="A439" i="1"/>
  <c r="C439" i="1" s="1"/>
  <c r="F439" i="1" s="1"/>
  <c r="L438" i="1"/>
  <c r="I438" i="1"/>
  <c r="H438" i="1"/>
  <c r="G438" i="1"/>
  <c r="A438" i="1"/>
  <c r="C438" i="1" s="1"/>
  <c r="F438" i="1" s="1"/>
  <c r="L437" i="1"/>
  <c r="J437" i="1"/>
  <c r="I437" i="1"/>
  <c r="H437" i="1"/>
  <c r="G437" i="1"/>
  <c r="A437" i="1"/>
  <c r="C437" i="1" s="1"/>
  <c r="F437" i="1" s="1"/>
  <c r="L436" i="1"/>
  <c r="J436" i="1"/>
  <c r="I436" i="1"/>
  <c r="H436" i="1"/>
  <c r="G436" i="1"/>
  <c r="C436" i="1"/>
  <c r="F436" i="1" s="1"/>
  <c r="G425" i="1"/>
  <c r="G453" i="1" l="1"/>
  <c r="G457" i="1"/>
  <c r="F469" i="1"/>
  <c r="J476" i="1"/>
  <c r="G443" i="1"/>
  <c r="G445" i="1" s="1"/>
  <c r="F460" i="1"/>
  <c r="F462" i="1" s="1"/>
  <c r="F488" i="1"/>
  <c r="F494" i="1"/>
  <c r="J470" i="1"/>
  <c r="J445" i="1"/>
  <c r="F473" i="1"/>
  <c r="M535" i="1"/>
  <c r="M514" i="1"/>
  <c r="I497" i="1"/>
  <c r="L497" i="1"/>
  <c r="H497" i="1"/>
  <c r="G497" i="1"/>
  <c r="J497" i="1"/>
  <c r="I479" i="1"/>
  <c r="G479" i="1"/>
  <c r="L479" i="1"/>
  <c r="H479" i="1"/>
  <c r="F479" i="1"/>
  <c r="H462" i="1"/>
  <c r="I462" i="1"/>
  <c r="J462" i="1"/>
  <c r="L462" i="1"/>
  <c r="L445" i="1"/>
  <c r="H445" i="1"/>
  <c r="I445" i="1"/>
  <c r="F445" i="1"/>
  <c r="I323" i="1"/>
  <c r="I324" i="1"/>
  <c r="I325" i="1"/>
  <c r="I327" i="1"/>
  <c r="I328" i="1"/>
  <c r="I329" i="1"/>
  <c r="I330" i="1"/>
  <c r="I322" i="1"/>
  <c r="K428" i="1"/>
  <c r="L426" i="1"/>
  <c r="I426" i="1"/>
  <c r="H426" i="1"/>
  <c r="G426" i="1"/>
  <c r="A426" i="1"/>
  <c r="C426" i="1" s="1"/>
  <c r="F426" i="1" s="1"/>
  <c r="L425" i="1"/>
  <c r="I425" i="1"/>
  <c r="H425" i="1"/>
  <c r="A425" i="1"/>
  <c r="C425" i="1" s="1"/>
  <c r="F425" i="1" s="1"/>
  <c r="L424" i="1"/>
  <c r="I424" i="1"/>
  <c r="H424" i="1"/>
  <c r="G424" i="1"/>
  <c r="A424" i="1"/>
  <c r="C424" i="1" s="1"/>
  <c r="F424" i="1" s="1"/>
  <c r="L423" i="1"/>
  <c r="I423" i="1"/>
  <c r="H423" i="1"/>
  <c r="G423" i="1"/>
  <c r="A423" i="1"/>
  <c r="C423" i="1" s="1"/>
  <c r="F423" i="1" s="1"/>
  <c r="L422" i="1"/>
  <c r="I422" i="1"/>
  <c r="H422" i="1"/>
  <c r="G422" i="1"/>
  <c r="A422" i="1"/>
  <c r="C422" i="1" s="1"/>
  <c r="F422" i="1" s="1"/>
  <c r="L421" i="1"/>
  <c r="I421" i="1"/>
  <c r="H421" i="1"/>
  <c r="G421" i="1"/>
  <c r="A421" i="1"/>
  <c r="C421" i="1" s="1"/>
  <c r="F421" i="1" s="1"/>
  <c r="L420" i="1"/>
  <c r="I420" i="1"/>
  <c r="H420" i="1"/>
  <c r="G420" i="1"/>
  <c r="A420" i="1"/>
  <c r="C420" i="1" s="1"/>
  <c r="F420" i="1" s="1"/>
  <c r="L419" i="1"/>
  <c r="J419" i="1"/>
  <c r="I419" i="1"/>
  <c r="H419" i="1"/>
  <c r="G419" i="1"/>
  <c r="A419" i="1"/>
  <c r="C419" i="1" s="1"/>
  <c r="F419" i="1" s="1"/>
  <c r="L418" i="1"/>
  <c r="J418" i="1"/>
  <c r="I418" i="1"/>
  <c r="H418" i="1"/>
  <c r="G418" i="1"/>
  <c r="C418" i="1"/>
  <c r="F418" i="1" s="1"/>
  <c r="K410" i="1"/>
  <c r="L408" i="1"/>
  <c r="I408" i="1"/>
  <c r="H408" i="1"/>
  <c r="G408" i="1"/>
  <c r="A408" i="1"/>
  <c r="C408" i="1" s="1"/>
  <c r="F408" i="1" s="1"/>
  <c r="L407" i="1"/>
  <c r="I407" i="1"/>
  <c r="H407" i="1"/>
  <c r="G407" i="1"/>
  <c r="A407" i="1"/>
  <c r="C407" i="1" s="1"/>
  <c r="F407" i="1" s="1"/>
  <c r="L406" i="1"/>
  <c r="I406" i="1"/>
  <c r="H406" i="1"/>
  <c r="G406" i="1"/>
  <c r="A406" i="1"/>
  <c r="C406" i="1" s="1"/>
  <c r="F406" i="1" s="1"/>
  <c r="L405" i="1"/>
  <c r="I405" i="1"/>
  <c r="H405" i="1"/>
  <c r="G405" i="1"/>
  <c r="A405" i="1"/>
  <c r="C405" i="1" s="1"/>
  <c r="F405" i="1" s="1"/>
  <c r="L404" i="1"/>
  <c r="I404" i="1"/>
  <c r="H404" i="1"/>
  <c r="F404" i="1"/>
  <c r="A404" i="1"/>
  <c r="C404" i="1" s="1"/>
  <c r="G404" i="1" s="1"/>
  <c r="L403" i="1"/>
  <c r="I403" i="1"/>
  <c r="H403" i="1"/>
  <c r="G403" i="1"/>
  <c r="A403" i="1"/>
  <c r="C403" i="1" s="1"/>
  <c r="F403" i="1" s="1"/>
  <c r="L402" i="1"/>
  <c r="I402" i="1"/>
  <c r="H402" i="1"/>
  <c r="G402" i="1"/>
  <c r="A402" i="1"/>
  <c r="C402" i="1" s="1"/>
  <c r="F402" i="1" s="1"/>
  <c r="L401" i="1"/>
  <c r="J401" i="1"/>
  <c r="I401" i="1"/>
  <c r="H401" i="1"/>
  <c r="G401" i="1"/>
  <c r="A401" i="1"/>
  <c r="C401" i="1" s="1"/>
  <c r="F401" i="1" s="1"/>
  <c r="L400" i="1"/>
  <c r="J400" i="1"/>
  <c r="I400" i="1"/>
  <c r="H400" i="1"/>
  <c r="G400" i="1"/>
  <c r="C400" i="1"/>
  <c r="F400" i="1" s="1"/>
  <c r="K393" i="1"/>
  <c r="L391" i="1"/>
  <c r="I391" i="1"/>
  <c r="H391" i="1"/>
  <c r="G391" i="1"/>
  <c r="F391" i="1"/>
  <c r="A391" i="1"/>
  <c r="C391" i="1" s="1"/>
  <c r="L390" i="1"/>
  <c r="I390" i="1"/>
  <c r="H390" i="1"/>
  <c r="G390" i="1"/>
  <c r="F390" i="1"/>
  <c r="A390" i="1"/>
  <c r="C390" i="1" s="1"/>
  <c r="L389" i="1"/>
  <c r="I389" i="1"/>
  <c r="H389" i="1"/>
  <c r="G389" i="1"/>
  <c r="F389" i="1"/>
  <c r="A389" i="1"/>
  <c r="C389" i="1" s="1"/>
  <c r="L388" i="1"/>
  <c r="I388" i="1"/>
  <c r="H388" i="1"/>
  <c r="G388" i="1"/>
  <c r="F388" i="1"/>
  <c r="A388" i="1"/>
  <c r="C388" i="1" s="1"/>
  <c r="L387" i="1"/>
  <c r="I387" i="1"/>
  <c r="H387" i="1"/>
  <c r="G387" i="1"/>
  <c r="F387" i="1"/>
  <c r="A387" i="1"/>
  <c r="C387" i="1" s="1"/>
  <c r="L386" i="1"/>
  <c r="I386" i="1"/>
  <c r="H386" i="1"/>
  <c r="G386" i="1"/>
  <c r="F386" i="1"/>
  <c r="A386" i="1"/>
  <c r="C386" i="1" s="1"/>
  <c r="L385" i="1"/>
  <c r="I385" i="1"/>
  <c r="H385" i="1"/>
  <c r="G385" i="1"/>
  <c r="F385" i="1"/>
  <c r="A385" i="1"/>
  <c r="C385" i="1" s="1"/>
  <c r="L384" i="1"/>
  <c r="I384" i="1"/>
  <c r="H384" i="1"/>
  <c r="G384" i="1"/>
  <c r="F384" i="1"/>
  <c r="A384" i="1"/>
  <c r="C384" i="1" s="1"/>
  <c r="L383" i="1"/>
  <c r="I383" i="1"/>
  <c r="H383" i="1"/>
  <c r="G383" i="1"/>
  <c r="A383" i="1"/>
  <c r="C383" i="1" s="1"/>
  <c r="F383" i="1" s="1"/>
  <c r="L382" i="1"/>
  <c r="I382" i="1"/>
  <c r="H382" i="1"/>
  <c r="G382" i="1"/>
  <c r="A382" i="1"/>
  <c r="C382" i="1" s="1"/>
  <c r="F382" i="1" s="1"/>
  <c r="L381" i="1"/>
  <c r="J381" i="1"/>
  <c r="I381" i="1"/>
  <c r="H381" i="1"/>
  <c r="G381" i="1"/>
  <c r="A381" i="1"/>
  <c r="C381" i="1" s="1"/>
  <c r="F381" i="1" s="1"/>
  <c r="L380" i="1"/>
  <c r="J380" i="1"/>
  <c r="I380" i="1"/>
  <c r="H380" i="1"/>
  <c r="G380" i="1"/>
  <c r="C380" i="1"/>
  <c r="F380" i="1" s="1"/>
  <c r="K373" i="1"/>
  <c r="L371" i="1"/>
  <c r="I371" i="1"/>
  <c r="H371" i="1"/>
  <c r="G371" i="1"/>
  <c r="F371" i="1"/>
  <c r="A371" i="1"/>
  <c r="C371" i="1" s="1"/>
  <c r="L370" i="1"/>
  <c r="I370" i="1"/>
  <c r="H370" i="1"/>
  <c r="G370" i="1"/>
  <c r="F370" i="1"/>
  <c r="A370" i="1"/>
  <c r="C370" i="1" s="1"/>
  <c r="L369" i="1"/>
  <c r="I369" i="1"/>
  <c r="H369" i="1"/>
  <c r="G369" i="1"/>
  <c r="F369" i="1"/>
  <c r="A369" i="1"/>
  <c r="C369" i="1" s="1"/>
  <c r="L368" i="1"/>
  <c r="I368" i="1"/>
  <c r="H368" i="1"/>
  <c r="G368" i="1"/>
  <c r="F368" i="1"/>
  <c r="A368" i="1"/>
  <c r="C368" i="1" s="1"/>
  <c r="L367" i="1"/>
  <c r="I367" i="1"/>
  <c r="H367" i="1"/>
  <c r="G367" i="1"/>
  <c r="F367" i="1"/>
  <c r="A367" i="1"/>
  <c r="C367" i="1" s="1"/>
  <c r="L366" i="1"/>
  <c r="I366" i="1"/>
  <c r="H366" i="1"/>
  <c r="G366" i="1"/>
  <c r="F366" i="1"/>
  <c r="A366" i="1"/>
  <c r="C366" i="1" s="1"/>
  <c r="L365" i="1"/>
  <c r="I365" i="1"/>
  <c r="H365" i="1"/>
  <c r="G365" i="1"/>
  <c r="F365" i="1"/>
  <c r="A365" i="1"/>
  <c r="C365" i="1" s="1"/>
  <c r="L364" i="1"/>
  <c r="I364" i="1"/>
  <c r="H364" i="1"/>
  <c r="G364" i="1"/>
  <c r="F364" i="1"/>
  <c r="A364" i="1"/>
  <c r="C364" i="1" s="1"/>
  <c r="L363" i="1"/>
  <c r="I363" i="1"/>
  <c r="H363" i="1"/>
  <c r="G363" i="1"/>
  <c r="A363" i="1"/>
  <c r="C363" i="1" s="1"/>
  <c r="F363" i="1" s="1"/>
  <c r="L362" i="1"/>
  <c r="I362" i="1"/>
  <c r="H362" i="1"/>
  <c r="G362" i="1"/>
  <c r="A362" i="1"/>
  <c r="C362" i="1" s="1"/>
  <c r="F362" i="1" s="1"/>
  <c r="L361" i="1"/>
  <c r="J361" i="1"/>
  <c r="I361" i="1"/>
  <c r="H361" i="1"/>
  <c r="G361" i="1"/>
  <c r="A361" i="1"/>
  <c r="C361" i="1" s="1"/>
  <c r="F361" i="1" s="1"/>
  <c r="L360" i="1"/>
  <c r="J360" i="1"/>
  <c r="I360" i="1"/>
  <c r="H360" i="1"/>
  <c r="G360" i="1"/>
  <c r="C360" i="1"/>
  <c r="F360" i="1" s="1"/>
  <c r="C339" i="1"/>
  <c r="F339" i="1" s="1"/>
  <c r="G339" i="1"/>
  <c r="H339" i="1"/>
  <c r="I339" i="1"/>
  <c r="J339" i="1"/>
  <c r="L339" i="1"/>
  <c r="A340" i="1"/>
  <c r="C340" i="1" s="1"/>
  <c r="F340" i="1" s="1"/>
  <c r="G340" i="1"/>
  <c r="H340" i="1"/>
  <c r="I340" i="1"/>
  <c r="J340" i="1"/>
  <c r="L340" i="1"/>
  <c r="A341" i="1"/>
  <c r="C341" i="1" s="1"/>
  <c r="F341" i="1" s="1"/>
  <c r="G341" i="1"/>
  <c r="H341" i="1"/>
  <c r="I341" i="1"/>
  <c r="L341" i="1"/>
  <c r="A342" i="1"/>
  <c r="C342" i="1" s="1"/>
  <c r="F342" i="1" s="1"/>
  <c r="G342" i="1"/>
  <c r="H342" i="1"/>
  <c r="I342" i="1"/>
  <c r="L342" i="1"/>
  <c r="A343" i="1"/>
  <c r="C343" i="1" s="1"/>
  <c r="F343" i="1"/>
  <c r="G343" i="1"/>
  <c r="H343" i="1"/>
  <c r="I343" i="1"/>
  <c r="L343" i="1"/>
  <c r="A344" i="1"/>
  <c r="C344" i="1" s="1"/>
  <c r="F344" i="1" s="1"/>
  <c r="G344" i="1"/>
  <c r="H344" i="1"/>
  <c r="I344" i="1"/>
  <c r="L344" i="1"/>
  <c r="A345" i="1"/>
  <c r="C345" i="1" s="1"/>
  <c r="F345" i="1" s="1"/>
  <c r="G345" i="1"/>
  <c r="H345" i="1"/>
  <c r="I345" i="1"/>
  <c r="L345" i="1"/>
  <c r="A346" i="1"/>
  <c r="C346" i="1" s="1"/>
  <c r="F346" i="1" s="1"/>
  <c r="G346" i="1"/>
  <c r="H346" i="1"/>
  <c r="I346" i="1"/>
  <c r="L346" i="1"/>
  <c r="A347" i="1"/>
  <c r="C347" i="1" s="1"/>
  <c r="G347" i="1" s="1"/>
  <c r="F347" i="1"/>
  <c r="H347" i="1"/>
  <c r="I347" i="1"/>
  <c r="L347" i="1"/>
  <c r="A348" i="1"/>
  <c r="C348" i="1" s="1"/>
  <c r="F348" i="1"/>
  <c r="G348" i="1"/>
  <c r="H348" i="1"/>
  <c r="I348" i="1"/>
  <c r="L348" i="1"/>
  <c r="A349" i="1"/>
  <c r="C349" i="1" s="1"/>
  <c r="F349" i="1"/>
  <c r="G349" i="1"/>
  <c r="H349" i="1"/>
  <c r="I349" i="1"/>
  <c r="L349" i="1"/>
  <c r="A350" i="1"/>
  <c r="C350" i="1" s="1"/>
  <c r="F350" i="1"/>
  <c r="G350" i="1"/>
  <c r="H350" i="1"/>
  <c r="I350" i="1"/>
  <c r="L350" i="1"/>
  <c r="K352" i="1"/>
  <c r="G462" i="1" l="1"/>
  <c r="M462" i="1" s="1"/>
  <c r="J410" i="1"/>
  <c r="J393" i="1"/>
  <c r="J479" i="1"/>
  <c r="M479" i="1" s="1"/>
  <c r="G373" i="1"/>
  <c r="L373" i="1"/>
  <c r="J428" i="1"/>
  <c r="F497" i="1"/>
  <c r="M497" i="1" s="1"/>
  <c r="H428" i="1"/>
  <c r="J373" i="1"/>
  <c r="I428" i="1"/>
  <c r="L428" i="1"/>
  <c r="L393" i="1"/>
  <c r="G428" i="1"/>
  <c r="M445" i="1"/>
  <c r="F428" i="1"/>
  <c r="G410" i="1"/>
  <c r="F410" i="1"/>
  <c r="L410" i="1"/>
  <c r="H373" i="1"/>
  <c r="I373" i="1"/>
  <c r="I393" i="1"/>
  <c r="H393" i="1"/>
  <c r="G393" i="1"/>
  <c r="I410" i="1"/>
  <c r="H410" i="1"/>
  <c r="F393" i="1"/>
  <c r="F373" i="1"/>
  <c r="J352" i="1"/>
  <c r="H352" i="1"/>
  <c r="I352" i="1"/>
  <c r="L352" i="1"/>
  <c r="F352" i="1"/>
  <c r="G352" i="1"/>
  <c r="K332" i="1"/>
  <c r="L330" i="1"/>
  <c r="H330" i="1"/>
  <c r="F330" i="1"/>
  <c r="A330" i="1"/>
  <c r="C330" i="1" s="1"/>
  <c r="G330" i="1" s="1"/>
  <c r="L329" i="1"/>
  <c r="H329" i="1"/>
  <c r="G329" i="1"/>
  <c r="A329" i="1"/>
  <c r="C329" i="1" s="1"/>
  <c r="F329" i="1" s="1"/>
  <c r="L328" i="1"/>
  <c r="H328" i="1"/>
  <c r="G328" i="1"/>
  <c r="A328" i="1"/>
  <c r="C328" i="1" s="1"/>
  <c r="F328" i="1" s="1"/>
  <c r="L327" i="1"/>
  <c r="H327" i="1"/>
  <c r="A327" i="1"/>
  <c r="C327" i="1" s="1"/>
  <c r="G327" i="1" s="1"/>
  <c r="L326" i="1"/>
  <c r="H326" i="1"/>
  <c r="F326" i="1"/>
  <c r="A326" i="1"/>
  <c r="C326" i="1" s="1"/>
  <c r="L325" i="1"/>
  <c r="H325" i="1"/>
  <c r="G325" i="1"/>
  <c r="A325" i="1"/>
  <c r="C325" i="1" s="1"/>
  <c r="F325" i="1" s="1"/>
  <c r="L324" i="1"/>
  <c r="H324" i="1"/>
  <c r="G324" i="1"/>
  <c r="A324" i="1"/>
  <c r="C324" i="1" s="1"/>
  <c r="F324" i="1" s="1"/>
  <c r="L323" i="1"/>
  <c r="J323" i="1"/>
  <c r="H323" i="1"/>
  <c r="G323" i="1"/>
  <c r="A323" i="1"/>
  <c r="C323" i="1" s="1"/>
  <c r="F323" i="1" s="1"/>
  <c r="L322" i="1"/>
  <c r="J322" i="1"/>
  <c r="H322" i="1"/>
  <c r="G322" i="1"/>
  <c r="C322" i="1"/>
  <c r="F322" i="1" s="1"/>
  <c r="G307" i="1"/>
  <c r="G308" i="1"/>
  <c r="G309" i="1"/>
  <c r="G312" i="1"/>
  <c r="G306" i="1"/>
  <c r="J289" i="1"/>
  <c r="J290" i="1"/>
  <c r="J291" i="1"/>
  <c r="J292" i="1"/>
  <c r="J293" i="1"/>
  <c r="J295" i="1"/>
  <c r="J296" i="1"/>
  <c r="K314" i="1"/>
  <c r="L312" i="1"/>
  <c r="I312" i="1"/>
  <c r="H312" i="1"/>
  <c r="A312" i="1"/>
  <c r="C312" i="1" s="1"/>
  <c r="F312" i="1" s="1"/>
  <c r="L311" i="1"/>
  <c r="I311" i="1"/>
  <c r="H311" i="1"/>
  <c r="A311" i="1"/>
  <c r="C311" i="1" s="1"/>
  <c r="F311" i="1" s="1"/>
  <c r="L310" i="1"/>
  <c r="I310" i="1"/>
  <c r="H310" i="1"/>
  <c r="F310" i="1"/>
  <c r="A310" i="1"/>
  <c r="C310" i="1" s="1"/>
  <c r="G310" i="1" s="1"/>
  <c r="L309" i="1"/>
  <c r="I309" i="1"/>
  <c r="H309" i="1"/>
  <c r="A309" i="1"/>
  <c r="C309" i="1" s="1"/>
  <c r="F309" i="1" s="1"/>
  <c r="L308" i="1"/>
  <c r="I308" i="1"/>
  <c r="H308" i="1"/>
  <c r="A308" i="1"/>
  <c r="C308" i="1" s="1"/>
  <c r="F308" i="1" s="1"/>
  <c r="L307" i="1"/>
  <c r="I307" i="1"/>
  <c r="H307" i="1"/>
  <c r="A307" i="1"/>
  <c r="C307" i="1" s="1"/>
  <c r="L306" i="1"/>
  <c r="J306" i="1"/>
  <c r="I306" i="1"/>
  <c r="H306" i="1"/>
  <c r="C306" i="1"/>
  <c r="F306" i="1" s="1"/>
  <c r="G326" i="1" l="1"/>
  <c r="G332" i="1" s="1"/>
  <c r="I326" i="1"/>
  <c r="I332" i="1" s="1"/>
  <c r="M428" i="1"/>
  <c r="M393" i="1"/>
  <c r="M373" i="1"/>
  <c r="M410" i="1"/>
  <c r="J332" i="1"/>
  <c r="J307" i="1"/>
  <c r="J314" i="1" s="1"/>
  <c r="F307" i="1"/>
  <c r="F314" i="1" s="1"/>
  <c r="F327" i="1"/>
  <c r="F332" i="1" s="1"/>
  <c r="M352" i="1"/>
  <c r="G311" i="1"/>
  <c r="G314" i="1" s="1"/>
  <c r="L332" i="1"/>
  <c r="H332" i="1"/>
  <c r="H314" i="1"/>
  <c r="I314" i="1"/>
  <c r="L314" i="1"/>
  <c r="G220" i="1"/>
  <c r="G221" i="1"/>
  <c r="G222" i="1"/>
  <c r="G224" i="1"/>
  <c r="G225" i="1"/>
  <c r="G227" i="1"/>
  <c r="G228" i="1"/>
  <c r="G229" i="1"/>
  <c r="G230" i="1"/>
  <c r="G219" i="1"/>
  <c r="J287" i="1"/>
  <c r="K298" i="1"/>
  <c r="L296" i="1"/>
  <c r="I296" i="1"/>
  <c r="H296" i="1"/>
  <c r="G296" i="1"/>
  <c r="A296" i="1"/>
  <c r="C296" i="1" s="1"/>
  <c r="F296" i="1" s="1"/>
  <c r="L295" i="1"/>
  <c r="I295" i="1"/>
  <c r="H295" i="1"/>
  <c r="G295" i="1"/>
  <c r="A295" i="1"/>
  <c r="C295" i="1" s="1"/>
  <c r="F295" i="1" s="1"/>
  <c r="L294" i="1"/>
  <c r="I294" i="1"/>
  <c r="H294" i="1"/>
  <c r="G294" i="1"/>
  <c r="A294" i="1"/>
  <c r="C294" i="1" s="1"/>
  <c r="L293" i="1"/>
  <c r="I293" i="1"/>
  <c r="H293" i="1"/>
  <c r="G293" i="1"/>
  <c r="A293" i="1"/>
  <c r="C293" i="1" s="1"/>
  <c r="F293" i="1" s="1"/>
  <c r="L292" i="1"/>
  <c r="I292" i="1"/>
  <c r="H292" i="1"/>
  <c r="G292" i="1"/>
  <c r="A292" i="1"/>
  <c r="C292" i="1" s="1"/>
  <c r="F292" i="1" s="1"/>
  <c r="L291" i="1"/>
  <c r="I291" i="1"/>
  <c r="H291" i="1"/>
  <c r="G291" i="1"/>
  <c r="A291" i="1"/>
  <c r="C291" i="1" s="1"/>
  <c r="F291" i="1" s="1"/>
  <c r="L290" i="1"/>
  <c r="I290" i="1"/>
  <c r="H290" i="1"/>
  <c r="G290" i="1"/>
  <c r="A290" i="1"/>
  <c r="C290" i="1" s="1"/>
  <c r="F290" i="1" s="1"/>
  <c r="L289" i="1"/>
  <c r="I289" i="1"/>
  <c r="H289" i="1"/>
  <c r="G289" i="1"/>
  <c r="A289" i="1"/>
  <c r="C289" i="1" s="1"/>
  <c r="F289" i="1" s="1"/>
  <c r="L288" i="1"/>
  <c r="I288" i="1"/>
  <c r="H288" i="1"/>
  <c r="G288" i="1"/>
  <c r="A288" i="1"/>
  <c r="C288" i="1" s="1"/>
  <c r="F288" i="1" s="1"/>
  <c r="L287" i="1"/>
  <c r="I287" i="1"/>
  <c r="H287" i="1"/>
  <c r="G287" i="1"/>
  <c r="C287" i="1"/>
  <c r="F287" i="1" s="1"/>
  <c r="K279" i="1"/>
  <c r="J279" i="1"/>
  <c r="I277" i="1"/>
  <c r="H277" i="1"/>
  <c r="G277" i="1"/>
  <c r="A277" i="1"/>
  <c r="C277" i="1" s="1"/>
  <c r="L277" i="1" s="1"/>
  <c r="L276" i="1"/>
  <c r="I276" i="1"/>
  <c r="H276" i="1"/>
  <c r="G276" i="1"/>
  <c r="A276" i="1"/>
  <c r="C276" i="1" s="1"/>
  <c r="F276" i="1" s="1"/>
  <c r="L275" i="1"/>
  <c r="I275" i="1"/>
  <c r="H275" i="1"/>
  <c r="G275" i="1"/>
  <c r="A275" i="1"/>
  <c r="C275" i="1" s="1"/>
  <c r="F275" i="1" s="1"/>
  <c r="L274" i="1"/>
  <c r="I274" i="1"/>
  <c r="H274" i="1"/>
  <c r="G274" i="1"/>
  <c r="A274" i="1"/>
  <c r="C274" i="1" s="1"/>
  <c r="F274" i="1" s="1"/>
  <c r="L273" i="1"/>
  <c r="I273" i="1"/>
  <c r="H273" i="1"/>
  <c r="G273" i="1"/>
  <c r="A273" i="1"/>
  <c r="C273" i="1" s="1"/>
  <c r="F273" i="1" s="1"/>
  <c r="L272" i="1"/>
  <c r="I272" i="1"/>
  <c r="H272" i="1"/>
  <c r="G272" i="1"/>
  <c r="A272" i="1"/>
  <c r="C272" i="1" s="1"/>
  <c r="F272" i="1" s="1"/>
  <c r="L271" i="1"/>
  <c r="I271" i="1"/>
  <c r="H271" i="1"/>
  <c r="G271" i="1"/>
  <c r="A271" i="1"/>
  <c r="C271" i="1" s="1"/>
  <c r="F271" i="1" s="1"/>
  <c r="L270" i="1"/>
  <c r="I270" i="1"/>
  <c r="H270" i="1"/>
  <c r="G270" i="1"/>
  <c r="C270" i="1"/>
  <c r="F270" i="1" s="1"/>
  <c r="K262" i="1"/>
  <c r="J262" i="1"/>
  <c r="L260" i="1"/>
  <c r="I260" i="1"/>
  <c r="I262" i="1" s="1"/>
  <c r="H260" i="1"/>
  <c r="C260" i="1"/>
  <c r="F260" i="1" s="1"/>
  <c r="F277" i="1" l="1"/>
  <c r="F279" i="1" s="1"/>
  <c r="F294" i="1"/>
  <c r="F298" i="1" s="1"/>
  <c r="J294" i="1"/>
  <c r="J288" i="1"/>
  <c r="M332" i="1"/>
  <c r="M314" i="1"/>
  <c r="L298" i="1"/>
  <c r="I298" i="1"/>
  <c r="G298" i="1"/>
  <c r="H298" i="1"/>
  <c r="I279" i="1"/>
  <c r="L279" i="1"/>
  <c r="H279" i="1"/>
  <c r="G279" i="1"/>
  <c r="G260" i="1"/>
  <c r="G262" i="1" s="1"/>
  <c r="H262" i="1"/>
  <c r="L262" i="1"/>
  <c r="F262" i="1"/>
  <c r="K252" i="1"/>
  <c r="J252" i="1"/>
  <c r="L250" i="1"/>
  <c r="I250" i="1"/>
  <c r="H250" i="1"/>
  <c r="G250" i="1"/>
  <c r="A250" i="1"/>
  <c r="C250" i="1" s="1"/>
  <c r="F250" i="1" s="1"/>
  <c r="L249" i="1"/>
  <c r="I249" i="1"/>
  <c r="H249" i="1"/>
  <c r="G249" i="1"/>
  <c r="A249" i="1"/>
  <c r="C249" i="1" s="1"/>
  <c r="F249" i="1" s="1"/>
  <c r="L248" i="1"/>
  <c r="I248" i="1"/>
  <c r="H248" i="1"/>
  <c r="G248" i="1"/>
  <c r="A248" i="1"/>
  <c r="C248" i="1" s="1"/>
  <c r="F248" i="1" s="1"/>
  <c r="L247" i="1"/>
  <c r="I247" i="1"/>
  <c r="H247" i="1"/>
  <c r="G247" i="1"/>
  <c r="A247" i="1"/>
  <c r="C247" i="1" s="1"/>
  <c r="F247" i="1" s="1"/>
  <c r="I246" i="1"/>
  <c r="H246" i="1"/>
  <c r="G246" i="1"/>
  <c r="F246" i="1"/>
  <c r="A246" i="1"/>
  <c r="C246" i="1" s="1"/>
  <c r="L246" i="1" s="1"/>
  <c r="L245" i="1"/>
  <c r="I245" i="1"/>
  <c r="H245" i="1"/>
  <c r="G245" i="1"/>
  <c r="A245" i="1"/>
  <c r="C245" i="1" s="1"/>
  <c r="F245" i="1" s="1"/>
  <c r="L244" i="1"/>
  <c r="I244" i="1"/>
  <c r="H244" i="1"/>
  <c r="G244" i="1"/>
  <c r="A244" i="1"/>
  <c r="C244" i="1" s="1"/>
  <c r="F244" i="1" s="1"/>
  <c r="L243" i="1"/>
  <c r="I243" i="1"/>
  <c r="H243" i="1"/>
  <c r="G243" i="1"/>
  <c r="A243" i="1"/>
  <c r="C243" i="1" s="1"/>
  <c r="F243" i="1" s="1"/>
  <c r="L242" i="1"/>
  <c r="I242" i="1"/>
  <c r="H242" i="1"/>
  <c r="G242" i="1"/>
  <c r="A242" i="1"/>
  <c r="C242" i="1" s="1"/>
  <c r="F242" i="1" s="1"/>
  <c r="L241" i="1"/>
  <c r="I241" i="1"/>
  <c r="H241" i="1"/>
  <c r="G241" i="1"/>
  <c r="A241" i="1"/>
  <c r="C241" i="1" s="1"/>
  <c r="F241" i="1" s="1"/>
  <c r="L240" i="1"/>
  <c r="I240" i="1"/>
  <c r="H240" i="1"/>
  <c r="G240" i="1"/>
  <c r="A240" i="1"/>
  <c r="C240" i="1" s="1"/>
  <c r="F240" i="1" s="1"/>
  <c r="L239" i="1"/>
  <c r="I239" i="1"/>
  <c r="H239" i="1"/>
  <c r="G239" i="1"/>
  <c r="C239" i="1"/>
  <c r="F239" i="1" s="1"/>
  <c r="L220" i="1"/>
  <c r="L221" i="1"/>
  <c r="L222" i="1"/>
  <c r="L223" i="1"/>
  <c r="L224" i="1"/>
  <c r="L225" i="1"/>
  <c r="L227" i="1"/>
  <c r="L228" i="1"/>
  <c r="L229" i="1"/>
  <c r="L230" i="1"/>
  <c r="L219" i="1"/>
  <c r="F223" i="1"/>
  <c r="F226" i="1"/>
  <c r="I219" i="1"/>
  <c r="H220" i="1"/>
  <c r="H221" i="1"/>
  <c r="H222" i="1"/>
  <c r="H223" i="1"/>
  <c r="H224" i="1"/>
  <c r="H225" i="1"/>
  <c r="H226" i="1"/>
  <c r="H227" i="1"/>
  <c r="H228" i="1"/>
  <c r="H229" i="1"/>
  <c r="H230" i="1"/>
  <c r="H219" i="1"/>
  <c r="K232" i="1"/>
  <c r="J232" i="1"/>
  <c r="I230" i="1"/>
  <c r="A230" i="1"/>
  <c r="C230" i="1" s="1"/>
  <c r="F230" i="1" s="1"/>
  <c r="I229" i="1"/>
  <c r="A229" i="1"/>
  <c r="C229" i="1" s="1"/>
  <c r="F229" i="1" s="1"/>
  <c r="I228" i="1"/>
  <c r="A228" i="1"/>
  <c r="C228" i="1" s="1"/>
  <c r="F228" i="1" s="1"/>
  <c r="I227" i="1"/>
  <c r="A227" i="1"/>
  <c r="C227" i="1" s="1"/>
  <c r="F227" i="1" s="1"/>
  <c r="I226" i="1"/>
  <c r="A226" i="1"/>
  <c r="C226" i="1" s="1"/>
  <c r="I225" i="1"/>
  <c r="A225" i="1"/>
  <c r="C225" i="1" s="1"/>
  <c r="F225" i="1" s="1"/>
  <c r="I224" i="1"/>
  <c r="A224" i="1"/>
  <c r="C224" i="1" s="1"/>
  <c r="F224" i="1" s="1"/>
  <c r="I223" i="1"/>
  <c r="A223" i="1"/>
  <c r="C223" i="1" s="1"/>
  <c r="G223" i="1" s="1"/>
  <c r="I222" i="1"/>
  <c r="A222" i="1"/>
  <c r="C222" i="1" s="1"/>
  <c r="F222" i="1" s="1"/>
  <c r="I221" i="1"/>
  <c r="A221" i="1"/>
  <c r="C221" i="1" s="1"/>
  <c r="F221" i="1" s="1"/>
  <c r="I220" i="1"/>
  <c r="A220" i="1"/>
  <c r="C220" i="1" s="1"/>
  <c r="F220" i="1" s="1"/>
  <c r="C219" i="1"/>
  <c r="F219" i="1" s="1"/>
  <c r="K212" i="1"/>
  <c r="L200" i="1"/>
  <c r="L201" i="1"/>
  <c r="L202" i="1"/>
  <c r="L203" i="1"/>
  <c r="L204" i="1"/>
  <c r="L205" i="1"/>
  <c r="L207" i="1"/>
  <c r="L208" i="1"/>
  <c r="L209" i="1"/>
  <c r="L210" i="1"/>
  <c r="L199" i="1"/>
  <c r="I210" i="1"/>
  <c r="H210" i="1"/>
  <c r="G210" i="1"/>
  <c r="A210" i="1"/>
  <c r="C210" i="1" s="1"/>
  <c r="F210" i="1" s="1"/>
  <c r="I209" i="1"/>
  <c r="H209" i="1"/>
  <c r="G209" i="1"/>
  <c r="A209" i="1"/>
  <c r="C209" i="1" s="1"/>
  <c r="F209" i="1" s="1"/>
  <c r="I208" i="1"/>
  <c r="H208" i="1"/>
  <c r="A208" i="1"/>
  <c r="C208" i="1" s="1"/>
  <c r="G208" i="1" s="1"/>
  <c r="I207" i="1"/>
  <c r="H207" i="1"/>
  <c r="G207" i="1"/>
  <c r="A207" i="1"/>
  <c r="C207" i="1" s="1"/>
  <c r="F207" i="1" s="1"/>
  <c r="I206" i="1"/>
  <c r="H206" i="1"/>
  <c r="F206" i="1"/>
  <c r="A206" i="1"/>
  <c r="C206" i="1" s="1"/>
  <c r="G206" i="1" s="1"/>
  <c r="I205" i="1"/>
  <c r="H205" i="1"/>
  <c r="A205" i="1"/>
  <c r="C205" i="1" s="1"/>
  <c r="G205" i="1" s="1"/>
  <c r="I204" i="1"/>
  <c r="H204" i="1"/>
  <c r="G204" i="1"/>
  <c r="A204" i="1"/>
  <c r="C204" i="1" s="1"/>
  <c r="F204" i="1" s="1"/>
  <c r="I203" i="1"/>
  <c r="H203" i="1"/>
  <c r="G203" i="1"/>
  <c r="A203" i="1"/>
  <c r="C203" i="1" s="1"/>
  <c r="F203" i="1" s="1"/>
  <c r="I202" i="1"/>
  <c r="H202" i="1"/>
  <c r="G202" i="1"/>
  <c r="A202" i="1"/>
  <c r="C202" i="1" s="1"/>
  <c r="F202" i="1" s="1"/>
  <c r="I201" i="1"/>
  <c r="H201" i="1"/>
  <c r="G201" i="1"/>
  <c r="A201" i="1"/>
  <c r="C201" i="1" s="1"/>
  <c r="F201" i="1" s="1"/>
  <c r="I200" i="1"/>
  <c r="H200" i="1"/>
  <c r="G200" i="1"/>
  <c r="A200" i="1"/>
  <c r="C200" i="1" s="1"/>
  <c r="F200" i="1" s="1"/>
  <c r="J199" i="1"/>
  <c r="J212" i="1" s="1"/>
  <c r="I199" i="1"/>
  <c r="H199" i="1"/>
  <c r="G199" i="1"/>
  <c r="C199" i="1"/>
  <c r="F199" i="1" s="1"/>
  <c r="I191" i="1"/>
  <c r="H191" i="1"/>
  <c r="G191" i="1"/>
  <c r="A191" i="1"/>
  <c r="C191" i="1" s="1"/>
  <c r="F191" i="1" s="1"/>
  <c r="I190" i="1"/>
  <c r="H190" i="1"/>
  <c r="A190" i="1"/>
  <c r="C190" i="1" s="1"/>
  <c r="G190" i="1" s="1"/>
  <c r="I189" i="1"/>
  <c r="H189" i="1"/>
  <c r="F189" i="1"/>
  <c r="A189" i="1"/>
  <c r="C189" i="1" s="1"/>
  <c r="G189" i="1" s="1"/>
  <c r="I188" i="1"/>
  <c r="H188" i="1"/>
  <c r="A188" i="1"/>
  <c r="C188" i="1" s="1"/>
  <c r="G188" i="1" s="1"/>
  <c r="I187" i="1"/>
  <c r="H187" i="1"/>
  <c r="F187" i="1"/>
  <c r="A187" i="1"/>
  <c r="C187" i="1" s="1"/>
  <c r="G187" i="1" s="1"/>
  <c r="L193" i="1"/>
  <c r="K193" i="1"/>
  <c r="I186" i="1"/>
  <c r="H186" i="1"/>
  <c r="A186" i="1"/>
  <c r="C186" i="1" s="1"/>
  <c r="F186" i="1" s="1"/>
  <c r="I185" i="1"/>
  <c r="H185" i="1"/>
  <c r="G185" i="1"/>
  <c r="A185" i="1"/>
  <c r="C185" i="1" s="1"/>
  <c r="F185" i="1" s="1"/>
  <c r="I184" i="1"/>
  <c r="H184" i="1"/>
  <c r="G184" i="1"/>
  <c r="A184" i="1"/>
  <c r="C184" i="1" s="1"/>
  <c r="F184" i="1" s="1"/>
  <c r="I183" i="1"/>
  <c r="H183" i="1"/>
  <c r="G183" i="1"/>
  <c r="A183" i="1"/>
  <c r="C183" i="1" s="1"/>
  <c r="F183" i="1" s="1"/>
  <c r="I182" i="1"/>
  <c r="H182" i="1"/>
  <c r="G182" i="1"/>
  <c r="A182" i="1"/>
  <c r="C182" i="1" s="1"/>
  <c r="F182" i="1" s="1"/>
  <c r="I181" i="1"/>
  <c r="H181" i="1"/>
  <c r="G181" i="1"/>
  <c r="A181" i="1"/>
  <c r="C181" i="1" s="1"/>
  <c r="F181" i="1" s="1"/>
  <c r="I180" i="1"/>
  <c r="H180" i="1"/>
  <c r="G180" i="1"/>
  <c r="C180" i="1"/>
  <c r="J180" i="1" s="1"/>
  <c r="J193" i="1" s="1"/>
  <c r="J298" i="1" l="1"/>
  <c r="G212" i="1"/>
  <c r="H212" i="1"/>
  <c r="F180" i="1"/>
  <c r="I212" i="1"/>
  <c r="L226" i="1"/>
  <c r="L232" i="1" s="1"/>
  <c r="G226" i="1"/>
  <c r="G232" i="1" s="1"/>
  <c r="G252" i="1"/>
  <c r="M298" i="1"/>
  <c r="M279" i="1"/>
  <c r="F252" i="1"/>
  <c r="F208" i="1"/>
  <c r="L206" i="1"/>
  <c r="L212" i="1" s="1"/>
  <c r="L252" i="1"/>
  <c r="H252" i="1"/>
  <c r="F205" i="1"/>
  <c r="I252" i="1"/>
  <c r="M262" i="1"/>
  <c r="I232" i="1"/>
  <c r="H232" i="1"/>
  <c r="F232" i="1"/>
  <c r="F188" i="1"/>
  <c r="F190" i="1"/>
  <c r="G186" i="1"/>
  <c r="G193" i="1" s="1"/>
  <c r="H193" i="1"/>
  <c r="I193" i="1"/>
  <c r="L174" i="1"/>
  <c r="K174" i="1"/>
  <c r="I171" i="1"/>
  <c r="H171" i="1"/>
  <c r="G171" i="1"/>
  <c r="A171" i="1"/>
  <c r="C171" i="1" s="1"/>
  <c r="F171" i="1" s="1"/>
  <c r="I170" i="1"/>
  <c r="H170" i="1"/>
  <c r="G170" i="1"/>
  <c r="F170" i="1"/>
  <c r="A170" i="1"/>
  <c r="C170" i="1" s="1"/>
  <c r="I169" i="1"/>
  <c r="H169" i="1"/>
  <c r="G169" i="1"/>
  <c r="A169" i="1"/>
  <c r="C169" i="1" s="1"/>
  <c r="F169" i="1" s="1"/>
  <c r="I168" i="1"/>
  <c r="H168" i="1"/>
  <c r="G168" i="1"/>
  <c r="A168" i="1"/>
  <c r="C168" i="1" s="1"/>
  <c r="F168" i="1" s="1"/>
  <c r="I167" i="1"/>
  <c r="H167" i="1"/>
  <c r="G167" i="1"/>
  <c r="A167" i="1"/>
  <c r="C167" i="1" s="1"/>
  <c r="F167" i="1" s="1"/>
  <c r="I166" i="1"/>
  <c r="H166" i="1"/>
  <c r="G166" i="1"/>
  <c r="A166" i="1"/>
  <c r="C166" i="1" s="1"/>
  <c r="F166" i="1" s="1"/>
  <c r="I165" i="1"/>
  <c r="H165" i="1"/>
  <c r="G165" i="1"/>
  <c r="C165" i="1"/>
  <c r="F165" i="1" s="1"/>
  <c r="L157" i="1"/>
  <c r="K157" i="1"/>
  <c r="J157" i="1"/>
  <c r="I154" i="1"/>
  <c r="H154" i="1"/>
  <c r="G154" i="1"/>
  <c r="A154" i="1"/>
  <c r="C154" i="1" s="1"/>
  <c r="F154" i="1" s="1"/>
  <c r="I153" i="1"/>
  <c r="H153" i="1"/>
  <c r="G153" i="1"/>
  <c r="F153" i="1"/>
  <c r="A153" i="1"/>
  <c r="C153" i="1" s="1"/>
  <c r="I152" i="1"/>
  <c r="H152" i="1"/>
  <c r="G152" i="1"/>
  <c r="A152" i="1"/>
  <c r="C152" i="1" s="1"/>
  <c r="F152" i="1" s="1"/>
  <c r="H151" i="1"/>
  <c r="G151" i="1"/>
  <c r="A151" i="1"/>
  <c r="C151" i="1" s="1"/>
  <c r="I151" i="1" s="1"/>
  <c r="H150" i="1"/>
  <c r="G150" i="1"/>
  <c r="A150" i="1"/>
  <c r="C150" i="1" s="1"/>
  <c r="I150" i="1" s="1"/>
  <c r="I149" i="1"/>
  <c r="H149" i="1"/>
  <c r="G149" i="1"/>
  <c r="A149" i="1"/>
  <c r="C149" i="1" s="1"/>
  <c r="F149" i="1" s="1"/>
  <c r="I148" i="1"/>
  <c r="H148" i="1"/>
  <c r="G148" i="1"/>
  <c r="C148" i="1"/>
  <c r="F148" i="1" s="1"/>
  <c r="L141" i="1"/>
  <c r="K141" i="1"/>
  <c r="J141" i="1"/>
  <c r="I138" i="1"/>
  <c r="H138" i="1"/>
  <c r="A138" i="1"/>
  <c r="C138" i="1" s="1"/>
  <c r="G138" i="1" s="1"/>
  <c r="I137" i="1"/>
  <c r="H137" i="1"/>
  <c r="G137" i="1"/>
  <c r="A137" i="1"/>
  <c r="C137" i="1" s="1"/>
  <c r="F137" i="1" s="1"/>
  <c r="I136" i="1"/>
  <c r="H136" i="1"/>
  <c r="G136" i="1"/>
  <c r="A136" i="1"/>
  <c r="C136" i="1" s="1"/>
  <c r="F136" i="1" s="1"/>
  <c r="H135" i="1"/>
  <c r="G135" i="1"/>
  <c r="A135" i="1"/>
  <c r="C135" i="1" s="1"/>
  <c r="F135" i="1" s="1"/>
  <c r="H134" i="1"/>
  <c r="G134" i="1"/>
  <c r="A134" i="1"/>
  <c r="C134" i="1" s="1"/>
  <c r="F134" i="1" s="1"/>
  <c r="I133" i="1"/>
  <c r="H133" i="1"/>
  <c r="G133" i="1"/>
  <c r="A133" i="1"/>
  <c r="C133" i="1" s="1"/>
  <c r="F133" i="1" s="1"/>
  <c r="I132" i="1"/>
  <c r="H132" i="1"/>
  <c r="G132" i="1"/>
  <c r="C132" i="1"/>
  <c r="F132" i="1" s="1"/>
  <c r="I119" i="1"/>
  <c r="H119" i="1"/>
  <c r="G119" i="1"/>
  <c r="A119" i="1"/>
  <c r="C119" i="1" s="1"/>
  <c r="F119" i="1" s="1"/>
  <c r="L123" i="1"/>
  <c r="K123" i="1"/>
  <c r="J123" i="1"/>
  <c r="I118" i="1"/>
  <c r="H118" i="1"/>
  <c r="G118" i="1"/>
  <c r="A118" i="1"/>
  <c r="C118" i="1" s="1"/>
  <c r="F118" i="1" s="1"/>
  <c r="I117" i="1"/>
  <c r="H117" i="1"/>
  <c r="G117" i="1"/>
  <c r="A117" i="1"/>
  <c r="C117" i="1" s="1"/>
  <c r="F117" i="1" s="1"/>
  <c r="I116" i="1"/>
  <c r="H116" i="1"/>
  <c r="G116" i="1"/>
  <c r="A116" i="1"/>
  <c r="C116" i="1" s="1"/>
  <c r="F116" i="1" s="1"/>
  <c r="I115" i="1"/>
  <c r="H115" i="1"/>
  <c r="G115" i="1"/>
  <c r="A115" i="1"/>
  <c r="C115" i="1" s="1"/>
  <c r="F115" i="1" s="1"/>
  <c r="I114" i="1"/>
  <c r="H114" i="1"/>
  <c r="G114" i="1"/>
  <c r="C114" i="1"/>
  <c r="F114" i="1" s="1"/>
  <c r="F212" i="1" l="1"/>
  <c r="M212" i="1" s="1"/>
  <c r="F174" i="1"/>
  <c r="M252" i="1"/>
  <c r="M232" i="1"/>
  <c r="F193" i="1"/>
  <c r="M193" i="1" s="1"/>
  <c r="I134" i="1"/>
  <c r="I135" i="1"/>
  <c r="G157" i="1"/>
  <c r="I174" i="1"/>
  <c r="H174" i="1"/>
  <c r="J165" i="1"/>
  <c r="J174" i="1" s="1"/>
  <c r="F138" i="1"/>
  <c r="F141" i="1" s="1"/>
  <c r="F150" i="1"/>
  <c r="F151" i="1"/>
  <c r="G174" i="1"/>
  <c r="H157" i="1"/>
  <c r="I157" i="1"/>
  <c r="H141" i="1"/>
  <c r="G141" i="1"/>
  <c r="H123" i="1"/>
  <c r="I123" i="1"/>
  <c r="F123" i="1"/>
  <c r="G123" i="1"/>
  <c r="A98" i="1"/>
  <c r="C98" i="1" s="1"/>
  <c r="G98" i="1" s="1"/>
  <c r="F98" i="1"/>
  <c r="H98" i="1"/>
  <c r="I98" i="1"/>
  <c r="L101" i="1"/>
  <c r="K101" i="1"/>
  <c r="J101" i="1"/>
  <c r="I97" i="1"/>
  <c r="H97" i="1"/>
  <c r="G97" i="1"/>
  <c r="A97" i="1"/>
  <c r="C97" i="1" s="1"/>
  <c r="F97" i="1" s="1"/>
  <c r="I96" i="1"/>
  <c r="H96" i="1"/>
  <c r="G96" i="1"/>
  <c r="A96" i="1"/>
  <c r="C96" i="1" s="1"/>
  <c r="F96" i="1" s="1"/>
  <c r="I95" i="1"/>
  <c r="H95" i="1"/>
  <c r="G95" i="1"/>
  <c r="A95" i="1"/>
  <c r="C95" i="1" s="1"/>
  <c r="F95" i="1" s="1"/>
  <c r="I94" i="1"/>
  <c r="H94" i="1"/>
  <c r="A94" i="1"/>
  <c r="C94" i="1" s="1"/>
  <c r="I93" i="1"/>
  <c r="H93" i="1"/>
  <c r="G93" i="1"/>
  <c r="A93" i="1"/>
  <c r="C93" i="1" s="1"/>
  <c r="F93" i="1" s="1"/>
  <c r="I92" i="1"/>
  <c r="H92" i="1"/>
  <c r="G92" i="1"/>
  <c r="C92" i="1"/>
  <c r="F92" i="1" s="1"/>
  <c r="I141" i="1" l="1"/>
  <c r="M141" i="1" s="1"/>
  <c r="F157" i="1"/>
  <c r="M157" i="1" s="1"/>
  <c r="M174" i="1"/>
  <c r="M123" i="1"/>
  <c r="G94" i="1"/>
  <c r="G101" i="1" s="1"/>
  <c r="F94" i="1"/>
  <c r="F101" i="1" s="1"/>
  <c r="I101" i="1"/>
  <c r="H101" i="1"/>
  <c r="I72" i="1"/>
  <c r="I73" i="1"/>
  <c r="I74" i="1"/>
  <c r="I75" i="1"/>
  <c r="I76" i="1"/>
  <c r="I77" i="1"/>
  <c r="I78" i="1"/>
  <c r="I79" i="1"/>
  <c r="I71" i="1"/>
  <c r="I81" i="1"/>
  <c r="H81" i="1"/>
  <c r="H80" i="1"/>
  <c r="H78" i="1"/>
  <c r="H77" i="1"/>
  <c r="H76" i="1"/>
  <c r="H75" i="1"/>
  <c r="H74" i="1"/>
  <c r="H73" i="1"/>
  <c r="H72" i="1"/>
  <c r="H71" i="1"/>
  <c r="M101" i="1" l="1"/>
  <c r="L84" i="1"/>
  <c r="K84" i="1"/>
  <c r="J84" i="1"/>
  <c r="G81" i="1"/>
  <c r="A81" i="1"/>
  <c r="C81" i="1" s="1"/>
  <c r="F81" i="1" s="1"/>
  <c r="G80" i="1"/>
  <c r="A80" i="1"/>
  <c r="C80" i="1" s="1"/>
  <c r="G79" i="1"/>
  <c r="A79" i="1"/>
  <c r="C79" i="1" s="1"/>
  <c r="G78" i="1"/>
  <c r="A78" i="1"/>
  <c r="C78" i="1" s="1"/>
  <c r="F78" i="1" s="1"/>
  <c r="A77" i="1"/>
  <c r="C77" i="1" s="1"/>
  <c r="F77" i="1" s="1"/>
  <c r="G76" i="1"/>
  <c r="A76" i="1"/>
  <c r="C76" i="1" s="1"/>
  <c r="F76" i="1" s="1"/>
  <c r="G75" i="1"/>
  <c r="A75" i="1"/>
  <c r="C75" i="1" s="1"/>
  <c r="F75" i="1" s="1"/>
  <c r="G74" i="1"/>
  <c r="A74" i="1"/>
  <c r="C74" i="1" s="1"/>
  <c r="F74" i="1" s="1"/>
  <c r="A73" i="1"/>
  <c r="C73" i="1" s="1"/>
  <c r="F73" i="1" s="1"/>
  <c r="G72" i="1"/>
  <c r="A72" i="1"/>
  <c r="C72" i="1" s="1"/>
  <c r="F72" i="1" s="1"/>
  <c r="G71" i="1"/>
  <c r="C71" i="1"/>
  <c r="F71" i="1" s="1"/>
  <c r="L64" i="1"/>
  <c r="K64" i="1"/>
  <c r="J64" i="1"/>
  <c r="I64" i="1"/>
  <c r="H64" i="1"/>
  <c r="G61" i="1"/>
  <c r="A61" i="1"/>
  <c r="C61" i="1" s="1"/>
  <c r="F61" i="1" s="1"/>
  <c r="A60" i="1"/>
  <c r="C60" i="1" s="1"/>
  <c r="G60" i="1" s="1"/>
  <c r="G59" i="1"/>
  <c r="A59" i="1"/>
  <c r="C59" i="1" s="1"/>
  <c r="F59" i="1" s="1"/>
  <c r="G58" i="1"/>
  <c r="A58" i="1"/>
  <c r="C58" i="1" s="1"/>
  <c r="F58" i="1" s="1"/>
  <c r="G57" i="1"/>
  <c r="A57" i="1"/>
  <c r="C57" i="1" s="1"/>
  <c r="F57" i="1" s="1"/>
  <c r="G56" i="1"/>
  <c r="F56" i="1"/>
  <c r="A56" i="1"/>
  <c r="C56" i="1" s="1"/>
  <c r="G55" i="1"/>
  <c r="A55" i="1"/>
  <c r="C55" i="1" s="1"/>
  <c r="F55" i="1" s="1"/>
  <c r="G54" i="1"/>
  <c r="A54" i="1"/>
  <c r="C54" i="1" s="1"/>
  <c r="F54" i="1" s="1"/>
  <c r="G53" i="1"/>
  <c r="A53" i="1"/>
  <c r="C53" i="1" s="1"/>
  <c r="F53" i="1" s="1"/>
  <c r="A52" i="1"/>
  <c r="C52" i="1" s="1"/>
  <c r="G52" i="1" s="1"/>
  <c r="G51" i="1"/>
  <c r="C51" i="1"/>
  <c r="F51" i="1" s="1"/>
  <c r="L44" i="1"/>
  <c r="K44" i="1"/>
  <c r="J44" i="1"/>
  <c r="I44" i="1"/>
  <c r="H44" i="1"/>
  <c r="G41" i="1"/>
  <c r="A41" i="1"/>
  <c r="C41" i="1" s="1"/>
  <c r="F41" i="1" s="1"/>
  <c r="G33" i="1"/>
  <c r="G34" i="1"/>
  <c r="G35" i="1"/>
  <c r="G36" i="1"/>
  <c r="G37" i="1"/>
  <c r="G38" i="1"/>
  <c r="G39" i="1"/>
  <c r="G31" i="1"/>
  <c r="G73" i="1" l="1"/>
  <c r="F60" i="1"/>
  <c r="F52" i="1"/>
  <c r="G77" i="1"/>
  <c r="F79" i="1"/>
  <c r="H79" i="1"/>
  <c r="H84" i="1" s="1"/>
  <c r="F80" i="1"/>
  <c r="I80" i="1"/>
  <c r="I84" i="1" s="1"/>
  <c r="G64" i="1"/>
  <c r="A40" i="1"/>
  <c r="C40" i="1" s="1"/>
  <c r="A39" i="1"/>
  <c r="C39" i="1" s="1"/>
  <c r="F39" i="1" s="1"/>
  <c r="A38" i="1"/>
  <c r="C38" i="1" s="1"/>
  <c r="F38" i="1" s="1"/>
  <c r="A37" i="1"/>
  <c r="C37" i="1" s="1"/>
  <c r="F37" i="1" s="1"/>
  <c r="F36" i="1"/>
  <c r="A36" i="1"/>
  <c r="C36" i="1" s="1"/>
  <c r="A35" i="1"/>
  <c r="C35" i="1" s="1"/>
  <c r="F35" i="1" s="1"/>
  <c r="A34" i="1"/>
  <c r="C34" i="1" s="1"/>
  <c r="F34" i="1" s="1"/>
  <c r="A33" i="1"/>
  <c r="C33" i="1" s="1"/>
  <c r="F33" i="1" s="1"/>
  <c r="A32" i="1"/>
  <c r="C32" i="1" s="1"/>
  <c r="C31" i="1"/>
  <c r="F31" i="1" s="1"/>
  <c r="F16" i="1"/>
  <c r="G84" i="1" l="1"/>
  <c r="F64" i="1"/>
  <c r="M64" i="1" s="1"/>
  <c r="F84" i="1"/>
  <c r="F32" i="1"/>
  <c r="G32" i="1"/>
  <c r="F40" i="1"/>
  <c r="G40" i="1"/>
  <c r="C11" i="1"/>
  <c r="F11" i="1" s="1"/>
  <c r="A20" i="1"/>
  <c r="C20" i="1" s="1"/>
  <c r="F20" i="1" s="1"/>
  <c r="A19" i="1"/>
  <c r="C19" i="1" s="1"/>
  <c r="F19" i="1" s="1"/>
  <c r="A18" i="1"/>
  <c r="C18" i="1" s="1"/>
  <c r="F18" i="1" s="1"/>
  <c r="A17" i="1"/>
  <c r="C17" i="1" s="1"/>
  <c r="F17" i="1" s="1"/>
  <c r="A16" i="1"/>
  <c r="C16" i="1" s="1"/>
  <c r="A15" i="1"/>
  <c r="C15" i="1" s="1"/>
  <c r="F15" i="1" s="1"/>
  <c r="A14" i="1"/>
  <c r="C14" i="1" s="1"/>
  <c r="F14" i="1" s="1"/>
  <c r="A13" i="1"/>
  <c r="C13" i="1" s="1"/>
  <c r="F13" i="1" s="1"/>
  <c r="A12" i="1"/>
  <c r="C12" i="1" s="1"/>
  <c r="F12" i="1" s="1"/>
  <c r="M84" i="1" l="1"/>
  <c r="G44" i="1"/>
  <c r="F44" i="1"/>
  <c r="F24" i="1"/>
  <c r="K24" i="1"/>
  <c r="J24" i="1"/>
  <c r="I24" i="1"/>
  <c r="H24" i="1"/>
  <c r="M44" i="1" l="1"/>
  <c r="L24" i="1"/>
</calcChain>
</file>

<file path=xl/sharedStrings.xml><?xml version="1.0" encoding="utf-8"?>
<sst xmlns="http://schemas.openxmlformats.org/spreadsheetml/2006/main" count="1561" uniqueCount="244">
  <si>
    <t>Tasks accomplished yesterday</t>
  </si>
  <si>
    <t>MSI-Labor</t>
  </si>
  <si>
    <t>MSI Overhead</t>
  </si>
  <si>
    <t>Sick Time</t>
  </si>
  <si>
    <t>Recruiting</t>
  </si>
  <si>
    <t>EM - Labor</t>
  </si>
  <si>
    <t>Time</t>
  </si>
  <si>
    <t>Task</t>
  </si>
  <si>
    <t>#CA - Read and answered GEICO Emails</t>
  </si>
  <si>
    <t>#CA - Removed Domain Façade Abstract class</t>
  </si>
  <si>
    <t>#CA - Customer Account Round Table</t>
  </si>
  <si>
    <t>#CA Reviewed Backlog</t>
  </si>
  <si>
    <t>#CA - Backlog Meeting</t>
  </si>
  <si>
    <t>Lunch</t>
  </si>
  <si>
    <t>#CA - Reviewed Backlog</t>
  </si>
  <si>
    <t>#CA worked on Passing Versioning Document</t>
  </si>
  <si>
    <t>#CA Studies SOA</t>
  </si>
  <si>
    <t>Customer Account</t>
  </si>
  <si>
    <t>Mgt-Sales</t>
  </si>
  <si>
    <t>Strategic</t>
  </si>
  <si>
    <t>#CA Checked Emails</t>
  </si>
  <si>
    <t>#Mgt-Sales  Reviewed Charter</t>
  </si>
  <si>
    <t>#CA - Ryans Powershell Dump</t>
  </si>
  <si>
    <t>#CA worked on Sharing Data with Policy</t>
  </si>
  <si>
    <t>#CA Relationships Discussion</t>
  </si>
  <si>
    <t>#Mgt-Sales  Talk about K2 and NDA Agreements</t>
  </si>
  <si>
    <t>#CA - Help Kevin, David and Justin with UC breakdown</t>
  </si>
  <si>
    <t>#CA Requirements meeting</t>
  </si>
  <si>
    <t>#CA Scrum of Scrums</t>
  </si>
  <si>
    <t>#CA Talk about integratino environment</t>
  </si>
  <si>
    <t>#CA Sprint Breakdown</t>
  </si>
  <si>
    <t>#CA Timecards and status reports.</t>
  </si>
  <si>
    <t>#CA Helped Justin with His issue</t>
  </si>
  <si>
    <t>#Mgt-Sales Planned Meeting</t>
  </si>
  <si>
    <t>#CA - Worked on diagrams for sharing data</t>
  </si>
  <si>
    <t>#Mgt-Sales  Meeting</t>
  </si>
  <si>
    <t>#CA - Dependency meeting</t>
  </si>
  <si>
    <t>MSI-LaborOverHead</t>
  </si>
  <si>
    <t>#Overhead - Timecards and Expense Report</t>
  </si>
  <si>
    <t>#Mgt-Tactical - Timecards and Expense Report</t>
  </si>
  <si>
    <t>#Mgt-Tactical</t>
  </si>
  <si>
    <t>#CA Reviewed Build Process and looked into Continous Deliveral methodologies.</t>
  </si>
  <si>
    <t xml:space="preserve">#CA Helped Kevin with relationships user story </t>
  </si>
  <si>
    <t>#CA Added Dev Tasks for Versioning</t>
  </si>
  <si>
    <t>#CA - Refactored Customer Service</t>
  </si>
  <si>
    <t>Off Until 7/17</t>
  </si>
  <si>
    <t>#CA Reviewed and answered emails</t>
  </si>
  <si>
    <t>#CA Talked to gautam about GEICO</t>
  </si>
  <si>
    <t>#CA worked on error handling document</t>
  </si>
  <si>
    <t>#Mgt-Tactical _ Talk to Tom</t>
  </si>
  <si>
    <t>#Mgt-Tactical - Raleigh Stand Up</t>
  </si>
  <si>
    <t>#CA - Data Discussion with Derek M.</t>
  </si>
  <si>
    <t>#CA - Error handling</t>
  </si>
  <si>
    <t>#CA - Doing the Build and reviewing the backlog</t>
  </si>
  <si>
    <t>#GEICO-Overhead Timecards</t>
  </si>
  <si>
    <t>#GEICO-Overhead</t>
  </si>
  <si>
    <t>#CA - Emails</t>
  </si>
  <si>
    <t>#CA - Responded to dependency Analyser</t>
  </si>
  <si>
    <t>#CA Walk around deployment</t>
  </si>
  <si>
    <t>#CA - Review Error handling document</t>
  </si>
  <si>
    <t>#Mgt-Sales</t>
  </si>
  <si>
    <t>#Mgt-Sales - Lunch with Mark</t>
  </si>
  <si>
    <t>#Mgt-Sales - Mapping Application</t>
  </si>
  <si>
    <t>#CA - Look at Meta Data With Joe</t>
  </si>
  <si>
    <t>#CA - Graphing application</t>
  </si>
  <si>
    <t>#CA - Code Reviewers Meeting</t>
  </si>
  <si>
    <t xml:space="preserve">#CA - Added Domain Org Unit </t>
  </si>
  <si>
    <t>#CA - Do the build</t>
  </si>
  <si>
    <t>#CA - Talk to David about unit testing</t>
  </si>
  <si>
    <t>#EM-Labor-Training</t>
  </si>
  <si>
    <t>#EM-Labor-Training - Dev Discussion</t>
  </si>
  <si>
    <t>#CA</t>
  </si>
  <si>
    <t>#Recruiting</t>
  </si>
  <si>
    <t>Emails</t>
  </si>
  <si>
    <t>Code Reviewers Meeting</t>
  </si>
  <si>
    <t>worked on error handling document</t>
  </si>
  <si>
    <t>Customer Account Round Table</t>
  </si>
  <si>
    <t xml:space="preserve">Added Domain Org Unit </t>
  </si>
  <si>
    <t>Talk to David about unit testing</t>
  </si>
  <si>
    <t>Do the build</t>
  </si>
  <si>
    <t>Testing Application</t>
  </si>
  <si>
    <t>Cary Mapps Kickoff meeting</t>
  </si>
  <si>
    <t>Build Debugging</t>
  </si>
  <si>
    <t>Cary Maps Tech Discussion</t>
  </si>
  <si>
    <t>Worked on Cary Proposal</t>
  </si>
  <si>
    <t>Emails - Breaking down Validation into tasks</t>
  </si>
  <si>
    <t>Sprint Planning</t>
  </si>
  <si>
    <t>Breaking down Validaion</t>
  </si>
  <si>
    <t>Work On Saga Persistance Tasks</t>
  </si>
  <si>
    <t>Timecards</t>
  </si>
  <si>
    <t>Operations meeting</t>
  </si>
  <si>
    <t>#EM-Mgt-Tactical</t>
  </si>
  <si>
    <t>Poker</t>
  </si>
  <si>
    <t>Cups</t>
  </si>
  <si>
    <t>Work on Nhiberbnate Tasks</t>
  </si>
  <si>
    <t>Stand up</t>
  </si>
  <si>
    <t>Talk with Tom and David</t>
  </si>
  <si>
    <t>talk with jen s.</t>
  </si>
  <si>
    <t>Stand Up meeting</t>
  </si>
  <si>
    <t>Cary Maps talk</t>
  </si>
  <si>
    <t>Lunch with John Burns</t>
  </si>
  <si>
    <t>Work on Nhiberbnate Tasks  and Scrum of Scrums</t>
  </si>
  <si>
    <t>http://www.thefeltpeople.com/pages/colorcards/willicloth.htm</t>
  </si>
  <si>
    <t>4 yards</t>
  </si>
  <si>
    <t>http://www.pokertablematerials.com/poker-table-felt/suited-speed-cloth.html</t>
  </si>
  <si>
    <t xml:space="preserve">12 feet </t>
  </si>
  <si>
    <t>12 ft of foam</t>
  </si>
  <si>
    <t>Saga Persistence</t>
  </si>
  <si>
    <t>Client Standup</t>
  </si>
  <si>
    <t>Raleigh Standup</t>
  </si>
  <si>
    <t>Raleigh Business Dev Meeting</t>
  </si>
  <si>
    <t>Bimg Maps talk</t>
  </si>
  <si>
    <t>Scrum of Scrums</t>
  </si>
  <si>
    <t>Talk with James Fleming</t>
  </si>
  <si>
    <t>Persistence with Justin</t>
  </si>
  <si>
    <t>Prepared for Sprint Review</t>
  </si>
  <si>
    <t>sprnt review</t>
  </si>
  <si>
    <t>Talk with Tom</t>
  </si>
  <si>
    <t>Talk with Tom and Finish 3 TOC</t>
  </si>
  <si>
    <t>Finalize Cary RFQ</t>
  </si>
  <si>
    <t>Deployment changes to support profile</t>
  </si>
  <si>
    <t>Sprng Planning</t>
  </si>
  <si>
    <t>Operations Meeting</t>
  </si>
  <si>
    <t>Client stand up</t>
  </si>
  <si>
    <t>finish Deployment changes</t>
  </si>
  <si>
    <t>Work on Bugs in application</t>
  </si>
  <si>
    <t>Performance meeting</t>
  </si>
  <si>
    <t>serialization Error.</t>
  </si>
  <si>
    <t>Review Justins Document</t>
  </si>
  <si>
    <t>Rabbit MQ Research</t>
  </si>
  <si>
    <t>Automated Performance testing</t>
  </si>
  <si>
    <t>Help Kevin</t>
  </si>
  <si>
    <t>Felt and Batting</t>
  </si>
  <si>
    <t>50 8-32 Die Cast Zinc Alloy Hexdrive Threaded Insert</t>
  </si>
  <si>
    <t>Wood Part 1</t>
  </si>
  <si>
    <t>Wood for legs</t>
  </si>
  <si>
    <t>Wood for Playing surface</t>
  </si>
  <si>
    <t>Glue</t>
  </si>
  <si>
    <t>Varnish and Painting supplies</t>
  </si>
  <si>
    <t>Event sourcin</t>
  </si>
  <si>
    <t>lunch</t>
  </si>
  <si>
    <t>Total</t>
  </si>
  <si>
    <t>ST7 --&gt; PD Design Review</t>
  </si>
  <si>
    <t>Load Test Box</t>
  </si>
  <si>
    <t>DB Changes</t>
  </si>
  <si>
    <t>Talk to Joe abou event sourcing</t>
  </si>
  <si>
    <t>clustering and HA</t>
  </si>
  <si>
    <t>Portfolio Id</t>
  </si>
  <si>
    <t>Status report</t>
  </si>
  <si>
    <t>Clustering</t>
  </si>
  <si>
    <t>Team lunch watched API Talk</t>
  </si>
  <si>
    <t>Geico Resouce needs</t>
  </si>
  <si>
    <t>BD meeting</t>
  </si>
  <si>
    <t>Talke to Gautam, Sonali, and Joe</t>
  </si>
  <si>
    <t>Renewal Process</t>
  </si>
  <si>
    <t>Check email</t>
  </si>
  <si>
    <t>Azure box stood up</t>
  </si>
  <si>
    <t>Renewal Study and documentation</t>
  </si>
  <si>
    <t>Renewal Standup</t>
  </si>
  <si>
    <t>Studied AMQP</t>
  </si>
  <si>
    <t>Studied What can happen on CICS</t>
  </si>
  <si>
    <t>Renewal Discussion</t>
  </si>
  <si>
    <t>Help Kevin With the Build</t>
  </si>
  <si>
    <t>CICS Talk with SME</t>
  </si>
  <si>
    <t>Azure talk with Kevin</t>
  </si>
  <si>
    <t>Talk with Ian</t>
  </si>
  <si>
    <t>Renewal design meeting</t>
  </si>
  <si>
    <t>Elaborate options for Rampon and off</t>
  </si>
  <si>
    <t>Meeting with Lance</t>
  </si>
  <si>
    <t>Runtime error in Client</t>
  </si>
  <si>
    <t>Talk with Kenner Service bus project</t>
  </si>
  <si>
    <t>Status report and time cards</t>
  </si>
  <si>
    <t>Raleigh Stand up meeting</t>
  </si>
  <si>
    <t>Work on presentation for Brian</t>
  </si>
  <si>
    <t>Talk with Gautam</t>
  </si>
  <si>
    <t xml:space="preserve">Talk with Ian </t>
  </si>
  <si>
    <t>Get Job Req and set up meeting with Lance</t>
  </si>
  <si>
    <t>Catch up on emails</t>
  </si>
  <si>
    <t>Design meeting with Service Bus team and Talk with Brian</t>
  </si>
  <si>
    <t>Off</t>
  </si>
  <si>
    <t>Timecards and expense reports</t>
  </si>
  <si>
    <t>Reviewed u410 Sequence diagrams</t>
  </si>
  <si>
    <t>Talk with Gautam and Shaik</t>
  </si>
  <si>
    <t>Drew Physical Diagram and Deployment</t>
  </si>
  <si>
    <t>Talk to Pankaj regarding diagram</t>
  </si>
  <si>
    <t>Holiday</t>
  </si>
  <si>
    <t>Emails - Exp Reports - Office Misc</t>
  </si>
  <si>
    <t>Review Documents for service bus team</t>
  </si>
  <si>
    <t>Show and tell Talk</t>
  </si>
  <si>
    <t>Talk with Lance</t>
  </si>
  <si>
    <t>Talk with Ian about time worked</t>
  </si>
  <si>
    <t>Lunch With Tom Geiger</t>
  </si>
  <si>
    <t>Planning meeting for Bus and Research</t>
  </si>
  <si>
    <t>Bus research on Logging</t>
  </si>
  <si>
    <t>MSI Service Bus Planning</t>
  </si>
  <si>
    <t>Target Follow up</t>
  </si>
  <si>
    <t>Raleigh Development Meeting</t>
  </si>
  <si>
    <t>Performance counter research</t>
  </si>
  <si>
    <t>Sharepoint meeting</t>
  </si>
  <si>
    <t>Performanc counters research</t>
  </si>
  <si>
    <t>JCICS Meeting</t>
  </si>
  <si>
    <t>Raleigh Office Standup</t>
  </si>
  <si>
    <t>Lunch with Chip Buress</t>
  </si>
  <si>
    <t>Trinug meeting</t>
  </si>
  <si>
    <t>Timecards and Management tasks</t>
  </si>
  <si>
    <t>Prototype: Installing Java</t>
  </si>
  <si>
    <t>MSI Service Bus Meeting</t>
  </si>
  <si>
    <t>Service Bus VM Provisioning</t>
  </si>
  <si>
    <t>Talk with gautaom</t>
  </si>
  <si>
    <t>MSI Service Bus meetings and Research</t>
  </si>
  <si>
    <t>Interview</t>
  </si>
  <si>
    <t>Phase 0 planning</t>
  </si>
  <si>
    <t>MSI Serivce bus work on performance counters</t>
  </si>
  <si>
    <t xml:space="preserve">Lunch with Monte Design </t>
  </si>
  <si>
    <t>Talk with David and Kevin</t>
  </si>
  <si>
    <t>Msi service bus Meeting</t>
  </si>
  <si>
    <t>Rabbit Security Review.</t>
  </si>
  <si>
    <t>Phase 0 Planning meeting</t>
  </si>
  <si>
    <t>Discuss Derek Mccaw</t>
  </si>
  <si>
    <t>Raleigh Stand up</t>
  </si>
  <si>
    <t>Attended NCDEV Con - Training</t>
  </si>
  <si>
    <t>Connect to CICS Explorer</t>
  </si>
  <si>
    <t>Created Java Consumer</t>
  </si>
  <si>
    <t>CICS Questions</t>
  </si>
  <si>
    <t>Java work with Service bus</t>
  </si>
  <si>
    <t>Sales talk with Marcy and Stephen</t>
  </si>
  <si>
    <t>Service Bus work on prototype</t>
  </si>
  <si>
    <t>Sales meeting</t>
  </si>
  <si>
    <t>Dr appt</t>
  </si>
  <si>
    <t>Talk to Tom</t>
  </si>
  <si>
    <t>Number of sections</t>
  </si>
  <si>
    <t>Pickets per section</t>
  </si>
  <si>
    <t>2x4 per section</t>
  </si>
  <si>
    <t>Number of 6x6 posts</t>
  </si>
  <si>
    <t>Number of concrete bags needed</t>
  </si>
  <si>
    <t>Number of 4x4  4 ft posts</t>
  </si>
  <si>
    <t>580 - 4' 1x6 pickets. OR  I could do 290 8' 1x6's and just cut them in half</t>
  </si>
  <si>
    <t>30 - 6' 4x4s for the posts. OR I could do 15 12' 4x4's and cut them in half</t>
  </si>
  <si>
    <t>4  -  6' 6x6s for the gate. OR I could do 2 12' 6x6 and just cut it in half</t>
  </si>
  <si>
    <t>58 -  8' 2x4's</t>
  </si>
  <si>
    <t>34 - bags of quikrete {one per hole}</t>
  </si>
  <si>
    <t>116 - Stainless steel Eye hook</t>
  </si>
  <si>
    <t>116 - Stainless steel Straight hook</t>
  </si>
  <si>
    <t>2 - Hardware for a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</si>
</sst>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64" fontId="1" fillId="2" borderId="0" xfId="0" applyNumberFormat="1" applyFont="1" applyFill="1" applyAlignment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ill="1"/>
    <xf numFmtId="18" fontId="0" fillId="0" borderId="0" xfId="0" applyNumberFormat="1"/>
    <xf numFmtId="165" fontId="0" fillId="0" borderId="0" xfId="0" applyNumberFormat="1"/>
    <xf numFmtId="0" fontId="0" fillId="3" borderId="0" xfId="0" applyFill="1"/>
    <xf numFmtId="20" fontId="0" fillId="0" borderId="0" xfId="0" applyNumberFormat="1" applyAlignment="1">
      <alignment wrapText="1"/>
    </xf>
    <xf numFmtId="20" fontId="1" fillId="0" borderId="0" xfId="0" applyNumberFormat="1" applyFont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0" borderId="0" xfId="0" applyFont="1"/>
    <xf numFmtId="0" fontId="0" fillId="3" borderId="0" xfId="0" applyFill="1"/>
    <xf numFmtId="0" fontId="0" fillId="3" borderId="0" xfId="0" applyFill="1"/>
    <xf numFmtId="0" fontId="0" fillId="3" borderId="0" xfId="0" applyFill="1"/>
    <xf numFmtId="0" fontId="2" fillId="0" borderId="0" xfId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164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pokertablematerials.com/poker-table-felt/suited-speed-cloth.html" TargetMode="External"/><Relationship Id="rId1" Type="http://schemas.openxmlformats.org/officeDocument/2006/relationships/hyperlink" Target="http://www.thefeltpeople.com/pages/colorcards/willicloth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059"/>
  <sheetViews>
    <sheetView topLeftCell="A1023" zoomScale="55" zoomScaleNormal="55" workbookViewId="0">
      <selection activeCell="A1050" sqref="A1050"/>
    </sheetView>
  </sheetViews>
  <sheetFormatPr defaultRowHeight="15" x14ac:dyDescent="0.25"/>
  <cols>
    <col min="1" max="2" width="18.5703125" customWidth="1"/>
    <col min="3" max="3" width="19.85546875" customWidth="1"/>
    <col min="4" max="4" width="18.5703125" customWidth="1"/>
    <col min="5" max="5" width="38.42578125" customWidth="1"/>
    <col min="6" max="6" width="23.140625" customWidth="1"/>
    <col min="7" max="11" width="17" customWidth="1"/>
    <col min="12" max="12" width="25.7109375" customWidth="1"/>
    <col min="13" max="13" width="8.5703125" customWidth="1"/>
  </cols>
  <sheetData>
    <row r="6" spans="1:12" x14ac:dyDescent="0.25">
      <c r="A6" s="30">
        <v>41449</v>
      </c>
      <c r="B6" s="30"/>
      <c r="C6" s="30"/>
      <c r="D6" s="30"/>
      <c r="E6" s="30"/>
      <c r="F6" s="30"/>
      <c r="G6" s="30"/>
      <c r="H6" s="30"/>
      <c r="I6" s="30"/>
      <c r="J6" s="30"/>
      <c r="K6" s="1"/>
      <c r="L6" s="1"/>
    </row>
    <row r="7" spans="1:12" x14ac:dyDescent="0.25">
      <c r="A7" s="29" t="s">
        <v>0</v>
      </c>
      <c r="B7" s="29"/>
      <c r="C7" s="29"/>
      <c r="D7" s="29"/>
      <c r="E7" s="29"/>
      <c r="F7" s="29"/>
      <c r="G7" s="2"/>
      <c r="H7" s="2"/>
      <c r="I7" s="2"/>
      <c r="J7" s="2"/>
      <c r="K7" s="2"/>
      <c r="L7" s="2"/>
    </row>
    <row r="8" spans="1:12" x14ac:dyDescent="0.25">
      <c r="A8" t="s">
        <v>6</v>
      </c>
      <c r="E8" t="s">
        <v>7</v>
      </c>
      <c r="F8" s="3" t="s">
        <v>1</v>
      </c>
      <c r="G8" s="3" t="s">
        <v>18</v>
      </c>
      <c r="H8" s="3" t="s">
        <v>19</v>
      </c>
      <c r="I8" s="3" t="s">
        <v>2</v>
      </c>
      <c r="J8" s="3" t="s">
        <v>3</v>
      </c>
      <c r="K8" t="s">
        <v>4</v>
      </c>
      <c r="L8" s="3" t="s">
        <v>5</v>
      </c>
    </row>
    <row r="9" spans="1:12" x14ac:dyDescent="0.25">
      <c r="F9" s="3" t="s">
        <v>17</v>
      </c>
      <c r="G9" s="3"/>
      <c r="H9" s="3"/>
      <c r="I9" s="3"/>
      <c r="J9" s="3"/>
      <c r="L9" s="3"/>
    </row>
    <row r="10" spans="1:12" x14ac:dyDescent="0.25">
      <c r="F10" s="3"/>
      <c r="G10" s="3"/>
      <c r="H10" s="3"/>
      <c r="I10" s="3"/>
      <c r="J10" s="3"/>
      <c r="L10" s="3"/>
    </row>
    <row r="11" spans="1:12" x14ac:dyDescent="0.25">
      <c r="A11" s="5">
        <v>0.3125</v>
      </c>
      <c r="B11" s="5">
        <v>0.35416666666666669</v>
      </c>
      <c r="C11" s="6">
        <f>SUM(B11-A11)</f>
        <v>4.1666666666666685E-2</v>
      </c>
      <c r="D11" s="6"/>
      <c r="E11" t="s">
        <v>8</v>
      </c>
      <c r="F11" s="8">
        <f>IF(NOT(ISERROR(FIND("#CA",E11))),C11,"")</f>
        <v>4.1666666666666685E-2</v>
      </c>
      <c r="G11" s="3"/>
      <c r="H11" s="3"/>
      <c r="I11" s="3"/>
      <c r="J11" s="3"/>
      <c r="K11" s="3"/>
    </row>
    <row r="12" spans="1:12" x14ac:dyDescent="0.25">
      <c r="A12" s="5">
        <f>B11</f>
        <v>0.35416666666666669</v>
      </c>
      <c r="B12" s="5">
        <v>0.39583333333333331</v>
      </c>
      <c r="C12" s="6">
        <f t="shared" ref="C12:C20" si="0">SUM(B12-A12)</f>
        <v>4.166666666666663E-2</v>
      </c>
      <c r="D12" s="6"/>
      <c r="E12" t="s">
        <v>9</v>
      </c>
      <c r="F12" s="8">
        <f t="shared" ref="F12:F20" si="1">IF(NOT(ISERROR(FIND("#CA",E12))),C12,"")</f>
        <v>4.166666666666663E-2</v>
      </c>
      <c r="G12" s="3"/>
      <c r="H12" s="3"/>
      <c r="I12" s="3"/>
      <c r="J12" s="3"/>
      <c r="K12" s="3"/>
      <c r="L12" s="3"/>
    </row>
    <row r="13" spans="1:12" x14ac:dyDescent="0.25">
      <c r="A13" s="5">
        <f t="shared" ref="A13:A20" si="2">B12</f>
        <v>0.39583333333333331</v>
      </c>
      <c r="B13" s="5">
        <v>0.41666666666666669</v>
      </c>
      <c r="C13" s="6">
        <f t="shared" si="0"/>
        <v>2.083333333333337E-2</v>
      </c>
      <c r="D13" s="6"/>
      <c r="E13" t="s">
        <v>10</v>
      </c>
      <c r="F13" s="8">
        <f t="shared" si="1"/>
        <v>2.083333333333337E-2</v>
      </c>
      <c r="G13" s="3"/>
      <c r="H13" s="3"/>
      <c r="I13" s="3"/>
      <c r="J13" s="3"/>
    </row>
    <row r="14" spans="1:12" x14ac:dyDescent="0.25">
      <c r="A14" s="5">
        <f t="shared" si="2"/>
        <v>0.41666666666666669</v>
      </c>
      <c r="B14" s="5">
        <v>0.45833333333333298</v>
      </c>
      <c r="C14" s="6">
        <f t="shared" si="0"/>
        <v>4.1666666666666297E-2</v>
      </c>
      <c r="D14" s="6"/>
      <c r="E14" t="s">
        <v>11</v>
      </c>
      <c r="F14" s="8">
        <f t="shared" si="1"/>
        <v>4.1666666666666297E-2</v>
      </c>
      <c r="G14" s="3"/>
      <c r="H14" s="3"/>
      <c r="I14" s="3"/>
      <c r="J14" s="3"/>
    </row>
    <row r="15" spans="1:12" x14ac:dyDescent="0.25">
      <c r="A15" s="5">
        <f t="shared" si="2"/>
        <v>0.45833333333333298</v>
      </c>
      <c r="B15" s="5">
        <v>0.5</v>
      </c>
      <c r="C15" s="6">
        <f t="shared" si="0"/>
        <v>4.1666666666667018E-2</v>
      </c>
      <c r="D15" s="6"/>
      <c r="E15" t="s">
        <v>12</v>
      </c>
      <c r="F15" s="8">
        <f t="shared" si="1"/>
        <v>4.1666666666667018E-2</v>
      </c>
      <c r="H15" s="3"/>
      <c r="I15" s="3"/>
      <c r="J15" s="3"/>
    </row>
    <row r="16" spans="1:12" x14ac:dyDescent="0.25">
      <c r="A16" s="5">
        <f t="shared" si="2"/>
        <v>0.5</v>
      </c>
      <c r="B16" s="5">
        <v>0.52083333333333337</v>
      </c>
      <c r="C16" s="6">
        <f t="shared" si="0"/>
        <v>2.083333333333337E-2</v>
      </c>
      <c r="D16" s="6"/>
      <c r="E16" t="s">
        <v>13</v>
      </c>
      <c r="F16" s="8" t="str">
        <f t="shared" si="1"/>
        <v/>
      </c>
      <c r="G16" s="3"/>
      <c r="H16" s="3"/>
      <c r="I16" s="3"/>
      <c r="J16" s="3"/>
    </row>
    <row r="17" spans="1:12" x14ac:dyDescent="0.25">
      <c r="A17" s="5">
        <f t="shared" si="2"/>
        <v>0.52083333333333337</v>
      </c>
      <c r="B17" s="5">
        <v>0.54166666666666663</v>
      </c>
      <c r="C17" s="6">
        <f t="shared" si="0"/>
        <v>2.0833333333333259E-2</v>
      </c>
      <c r="D17" s="6"/>
      <c r="E17" t="s">
        <v>14</v>
      </c>
      <c r="F17" s="8">
        <f t="shared" si="1"/>
        <v>2.0833333333333259E-2</v>
      </c>
      <c r="G17" s="3"/>
      <c r="H17" s="3"/>
      <c r="I17" s="3"/>
      <c r="J17" s="3"/>
    </row>
    <row r="18" spans="1:12" x14ac:dyDescent="0.25">
      <c r="A18" s="5">
        <f t="shared" si="2"/>
        <v>0.54166666666666663</v>
      </c>
      <c r="B18" s="5">
        <v>0.58333333333333337</v>
      </c>
      <c r="C18" s="6">
        <f t="shared" si="0"/>
        <v>4.1666666666666741E-2</v>
      </c>
      <c r="D18" s="6"/>
      <c r="E18" t="s">
        <v>12</v>
      </c>
      <c r="F18" s="8">
        <f t="shared" si="1"/>
        <v>4.1666666666666741E-2</v>
      </c>
      <c r="G18" s="3"/>
      <c r="H18" s="3"/>
      <c r="I18" s="3"/>
      <c r="J18" s="3"/>
    </row>
    <row r="19" spans="1:12" x14ac:dyDescent="0.25">
      <c r="A19" s="5">
        <f t="shared" si="2"/>
        <v>0.58333333333333337</v>
      </c>
      <c r="B19" s="5">
        <v>0.72916666666666663</v>
      </c>
      <c r="C19" s="6">
        <f t="shared" si="0"/>
        <v>0.14583333333333326</v>
      </c>
      <c r="D19" s="6"/>
      <c r="E19" t="s">
        <v>15</v>
      </c>
      <c r="F19" s="8">
        <f t="shared" si="1"/>
        <v>0.14583333333333326</v>
      </c>
      <c r="H19" s="3"/>
      <c r="I19" s="3"/>
      <c r="J19" s="3"/>
    </row>
    <row r="20" spans="1:12" x14ac:dyDescent="0.25">
      <c r="A20" s="5">
        <f t="shared" si="2"/>
        <v>0.72916666666666663</v>
      </c>
      <c r="B20" s="5">
        <v>0.75</v>
      </c>
      <c r="C20" s="6">
        <f t="shared" si="0"/>
        <v>2.083333333333337E-2</v>
      </c>
      <c r="D20" s="6"/>
      <c r="E20" t="s">
        <v>16</v>
      </c>
      <c r="F20" s="8">
        <f t="shared" si="1"/>
        <v>2.083333333333337E-2</v>
      </c>
      <c r="G20" s="3"/>
      <c r="H20" s="3"/>
      <c r="I20" s="3"/>
      <c r="J20" s="3"/>
    </row>
    <row r="21" spans="1:12" x14ac:dyDescent="0.25">
      <c r="A21" s="5"/>
      <c r="B21" s="5"/>
      <c r="C21" s="6"/>
      <c r="D21" s="6"/>
      <c r="F21" s="3"/>
      <c r="G21" s="3"/>
      <c r="H21" s="3"/>
      <c r="I21" s="3"/>
      <c r="J21" s="3"/>
    </row>
    <row r="22" spans="1:12" x14ac:dyDescent="0.25">
      <c r="A22" s="5"/>
      <c r="B22" s="5"/>
      <c r="C22" s="6"/>
      <c r="D22" s="6"/>
      <c r="F22" s="3"/>
      <c r="G22" s="3"/>
      <c r="H22" s="3"/>
      <c r="I22" s="3"/>
      <c r="J22" s="3"/>
    </row>
    <row r="23" spans="1:12" x14ac:dyDescent="0.25">
      <c r="F23" s="3"/>
      <c r="G23" s="3"/>
      <c r="H23" s="3"/>
      <c r="I23" s="3"/>
      <c r="J23" s="3"/>
    </row>
    <row r="24" spans="1:12" x14ac:dyDescent="0.25">
      <c r="F24" s="8">
        <f>SUM(F11:F21)</f>
        <v>0.41666666666666663</v>
      </c>
      <c r="G24" s="3"/>
      <c r="H24" s="3">
        <f>SUM(H13:H23)</f>
        <v>0</v>
      </c>
      <c r="I24" s="3">
        <f>SUM(I13:I23)</f>
        <v>0</v>
      </c>
      <c r="J24" s="3">
        <f>SUM(J13:J23)</f>
        <v>0</v>
      </c>
      <c r="K24" s="3">
        <f>SUM(K13:K23)</f>
        <v>0</v>
      </c>
      <c r="L24" s="9">
        <f>SUM(F24:K24)</f>
        <v>0.41666666666666663</v>
      </c>
    </row>
    <row r="26" spans="1:12" x14ac:dyDescent="0.25">
      <c r="A26" s="30">
        <v>41450</v>
      </c>
      <c r="B26" s="30"/>
      <c r="C26" s="30"/>
      <c r="D26" s="30"/>
      <c r="E26" s="30"/>
      <c r="F26" s="30"/>
      <c r="G26" s="30"/>
      <c r="H26" s="30"/>
      <c r="I26" s="30"/>
      <c r="J26" s="30"/>
      <c r="K26" s="1"/>
      <c r="L26" s="1"/>
    </row>
    <row r="27" spans="1:12" x14ac:dyDescent="0.25">
      <c r="A27" s="29" t="s">
        <v>0</v>
      </c>
      <c r="B27" s="29"/>
      <c r="C27" s="29"/>
      <c r="D27" s="29"/>
      <c r="E27" s="29"/>
      <c r="F27" s="29"/>
      <c r="G27" s="4"/>
      <c r="H27" s="4"/>
      <c r="I27" s="4"/>
      <c r="J27" s="4"/>
      <c r="K27" s="4"/>
      <c r="L27" s="4"/>
    </row>
    <row r="28" spans="1:12" x14ac:dyDescent="0.25">
      <c r="A28" t="s">
        <v>6</v>
      </c>
      <c r="E28" t="s">
        <v>7</v>
      </c>
      <c r="F28" s="3" t="s">
        <v>1</v>
      </c>
      <c r="G28" s="3" t="s">
        <v>18</v>
      </c>
      <c r="H28" s="3" t="s">
        <v>19</v>
      </c>
      <c r="I28" s="3" t="s">
        <v>2</v>
      </c>
      <c r="J28" s="3" t="s">
        <v>3</v>
      </c>
      <c r="K28" t="s">
        <v>4</v>
      </c>
      <c r="L28" s="3" t="s">
        <v>5</v>
      </c>
    </row>
    <row r="29" spans="1:12" x14ac:dyDescent="0.25">
      <c r="F29" s="3" t="s">
        <v>17</v>
      </c>
      <c r="G29" s="3"/>
      <c r="H29" s="3"/>
      <c r="I29" s="3"/>
      <c r="J29" s="3"/>
      <c r="L29" s="3"/>
    </row>
    <row r="30" spans="1:12" x14ac:dyDescent="0.25">
      <c r="F30" s="3"/>
      <c r="G30" s="3"/>
      <c r="H30" s="3"/>
      <c r="I30" s="3"/>
      <c r="J30" s="3"/>
      <c r="L30" s="3"/>
    </row>
    <row r="31" spans="1:12" x14ac:dyDescent="0.25">
      <c r="A31" s="5">
        <v>0.33333333333333331</v>
      </c>
      <c r="B31" s="5">
        <v>0.35416666666666669</v>
      </c>
      <c r="C31" s="6">
        <f>SUM(B31-A31)</f>
        <v>2.083333333333337E-2</v>
      </c>
      <c r="D31" s="6"/>
      <c r="E31" s="3" t="s">
        <v>20</v>
      </c>
      <c r="F31" s="8">
        <f>IF(NOT(ISERROR(FIND("#CA",$E31))),$C31,"")</f>
        <v>2.083333333333337E-2</v>
      </c>
      <c r="G31" s="8" t="str">
        <f>IF(NOT(ISERROR(FIND("#Mgt-Sales",$E31))),$C31,"")</f>
        <v/>
      </c>
      <c r="H31" s="3"/>
      <c r="I31" s="3"/>
      <c r="J31" s="3"/>
      <c r="K31" s="3"/>
    </row>
    <row r="32" spans="1:12" x14ac:dyDescent="0.25">
      <c r="A32" s="5">
        <f>B31</f>
        <v>0.35416666666666669</v>
      </c>
      <c r="B32" s="5">
        <v>0.39583333333333331</v>
      </c>
      <c r="C32" s="6">
        <f t="shared" ref="C32:C40" si="3">SUM(B32-A32)</f>
        <v>4.166666666666663E-2</v>
      </c>
      <c r="D32" s="6"/>
      <c r="E32" s="3" t="s">
        <v>21</v>
      </c>
      <c r="F32" s="8" t="str">
        <f t="shared" ref="F32:F40" si="4">IF(NOT(ISERROR(FIND("#CA",E32))),C32,"")</f>
        <v/>
      </c>
      <c r="G32" s="8">
        <f t="shared" ref="G32:G41" si="5">IF(NOT(ISERROR(FIND("#Mgt-Sales",$E32))),$C32,"")</f>
        <v>4.166666666666663E-2</v>
      </c>
      <c r="H32" s="3"/>
      <c r="I32" s="3"/>
      <c r="J32" s="3"/>
      <c r="K32" s="3"/>
      <c r="L32" s="3"/>
    </row>
    <row r="33" spans="1:13" x14ac:dyDescent="0.25">
      <c r="A33" s="5">
        <f t="shared" ref="A33:A40" si="6">B32</f>
        <v>0.39583333333333331</v>
      </c>
      <c r="B33" s="5">
        <v>0.41666666666666669</v>
      </c>
      <c r="C33" s="6">
        <f t="shared" si="3"/>
        <v>2.083333333333337E-2</v>
      </c>
      <c r="D33" s="6"/>
      <c r="E33" t="s">
        <v>10</v>
      </c>
      <c r="F33" s="8">
        <f t="shared" si="4"/>
        <v>2.083333333333337E-2</v>
      </c>
      <c r="G33" s="8" t="str">
        <f t="shared" si="5"/>
        <v/>
      </c>
      <c r="H33" s="3"/>
      <c r="I33" s="3"/>
      <c r="J33" s="3"/>
    </row>
    <row r="34" spans="1:13" x14ac:dyDescent="0.25">
      <c r="A34" s="5">
        <f t="shared" si="6"/>
        <v>0.41666666666666669</v>
      </c>
      <c r="B34" s="5">
        <v>0.45833333333333298</v>
      </c>
      <c r="C34" s="6">
        <f t="shared" si="3"/>
        <v>4.1666666666666297E-2</v>
      </c>
      <c r="D34" s="6"/>
      <c r="E34" t="s">
        <v>22</v>
      </c>
      <c r="F34" s="8">
        <f t="shared" si="4"/>
        <v>4.1666666666666297E-2</v>
      </c>
      <c r="G34" s="8" t="str">
        <f t="shared" si="5"/>
        <v/>
      </c>
      <c r="H34" s="3"/>
      <c r="I34" s="3"/>
      <c r="J34" s="3"/>
    </row>
    <row r="35" spans="1:13" x14ac:dyDescent="0.25">
      <c r="A35" s="5">
        <f t="shared" si="6"/>
        <v>0.45833333333333298</v>
      </c>
      <c r="B35" s="5">
        <v>0.5</v>
      </c>
      <c r="C35" s="6">
        <f t="shared" si="3"/>
        <v>4.1666666666667018E-2</v>
      </c>
      <c r="D35" s="6"/>
      <c r="E35" t="s">
        <v>23</v>
      </c>
      <c r="F35" s="8">
        <f t="shared" si="4"/>
        <v>4.1666666666667018E-2</v>
      </c>
      <c r="G35" s="8" t="str">
        <f t="shared" si="5"/>
        <v/>
      </c>
      <c r="H35" s="3"/>
      <c r="I35" s="3"/>
      <c r="J35" s="3"/>
    </row>
    <row r="36" spans="1:13" x14ac:dyDescent="0.25">
      <c r="A36" s="5">
        <f t="shared" si="6"/>
        <v>0.5</v>
      </c>
      <c r="B36" s="5">
        <v>0.52083333333333337</v>
      </c>
      <c r="C36" s="6">
        <f t="shared" si="3"/>
        <v>2.083333333333337E-2</v>
      </c>
      <c r="D36" s="6"/>
      <c r="E36" t="s">
        <v>13</v>
      </c>
      <c r="F36" s="8" t="str">
        <f t="shared" si="4"/>
        <v/>
      </c>
      <c r="G36" s="8" t="str">
        <f t="shared" si="5"/>
        <v/>
      </c>
      <c r="H36" s="3"/>
      <c r="I36" s="3"/>
      <c r="J36" s="3"/>
    </row>
    <row r="37" spans="1:13" x14ac:dyDescent="0.25">
      <c r="A37" s="5">
        <f t="shared" si="6"/>
        <v>0.52083333333333337</v>
      </c>
      <c r="B37" s="5">
        <v>0.54166666666666663</v>
      </c>
      <c r="C37" s="6">
        <f t="shared" si="3"/>
        <v>2.0833333333333259E-2</v>
      </c>
      <c r="D37" s="6"/>
      <c r="E37" t="s">
        <v>23</v>
      </c>
      <c r="F37" s="8">
        <f t="shared" si="4"/>
        <v>2.0833333333333259E-2</v>
      </c>
      <c r="G37" s="8" t="str">
        <f t="shared" si="5"/>
        <v/>
      </c>
      <c r="H37" s="3"/>
      <c r="I37" s="3"/>
      <c r="J37" s="3"/>
    </row>
    <row r="38" spans="1:13" x14ac:dyDescent="0.25">
      <c r="A38" s="5">
        <f t="shared" si="6"/>
        <v>0.54166666666666663</v>
      </c>
      <c r="B38" s="5">
        <v>0.58333333333333337</v>
      </c>
      <c r="C38" s="6">
        <f t="shared" si="3"/>
        <v>4.1666666666666741E-2</v>
      </c>
      <c r="D38" s="6"/>
      <c r="E38" t="s">
        <v>24</v>
      </c>
      <c r="F38" s="8">
        <f t="shared" si="4"/>
        <v>4.1666666666666741E-2</v>
      </c>
      <c r="G38" s="8" t="str">
        <f t="shared" si="5"/>
        <v/>
      </c>
      <c r="H38" s="3"/>
      <c r="I38" s="3"/>
      <c r="J38" s="3"/>
    </row>
    <row r="39" spans="1:13" x14ac:dyDescent="0.25">
      <c r="A39" s="5">
        <f t="shared" si="6"/>
        <v>0.58333333333333337</v>
      </c>
      <c r="B39" s="5">
        <v>0.625</v>
      </c>
      <c r="C39" s="6">
        <f t="shared" si="3"/>
        <v>4.166666666666663E-2</v>
      </c>
      <c r="D39" s="6"/>
      <c r="E39" t="s">
        <v>23</v>
      </c>
      <c r="F39" s="8">
        <f t="shared" si="4"/>
        <v>4.166666666666663E-2</v>
      </c>
      <c r="G39" s="8" t="str">
        <f t="shared" si="5"/>
        <v/>
      </c>
      <c r="H39" s="3"/>
      <c r="I39" s="3"/>
      <c r="J39" s="3"/>
    </row>
    <row r="40" spans="1:13" x14ac:dyDescent="0.25">
      <c r="A40" s="5">
        <f t="shared" si="6"/>
        <v>0.625</v>
      </c>
      <c r="B40" s="5">
        <v>0.66666666666666663</v>
      </c>
      <c r="C40" s="6">
        <f t="shared" si="3"/>
        <v>4.166666666666663E-2</v>
      </c>
      <c r="D40" s="6"/>
      <c r="E40" s="3" t="s">
        <v>25</v>
      </c>
      <c r="F40" s="8" t="str">
        <f t="shared" si="4"/>
        <v/>
      </c>
      <c r="G40" s="8">
        <f t="shared" si="5"/>
        <v>4.166666666666663E-2</v>
      </c>
      <c r="H40" s="3"/>
      <c r="I40" s="3"/>
      <c r="J40" s="3"/>
    </row>
    <row r="41" spans="1:13" x14ac:dyDescent="0.25">
      <c r="A41" s="5">
        <f t="shared" ref="A41" si="7">B40</f>
        <v>0.66666666666666663</v>
      </c>
      <c r="B41" s="5">
        <v>0.6875</v>
      </c>
      <c r="C41" s="6">
        <f t="shared" ref="C41" si="8">SUM(B41-A41)</f>
        <v>2.083333333333337E-2</v>
      </c>
      <c r="D41" s="6"/>
      <c r="E41" t="s">
        <v>23</v>
      </c>
      <c r="F41" s="8">
        <f t="shared" ref="F41" si="9">IF(NOT(ISERROR(FIND("#CA",E41))),C41,"")</f>
        <v>2.083333333333337E-2</v>
      </c>
      <c r="G41" s="8" t="str">
        <f t="shared" si="5"/>
        <v/>
      </c>
      <c r="H41" s="3"/>
      <c r="I41" s="3"/>
      <c r="J41" s="3"/>
    </row>
    <row r="42" spans="1:13" x14ac:dyDescent="0.25">
      <c r="A42" s="5"/>
      <c r="B42" s="5"/>
      <c r="C42" s="6"/>
      <c r="D42" s="6"/>
      <c r="F42" s="3"/>
      <c r="G42" s="3"/>
      <c r="H42" s="3"/>
      <c r="I42" s="3"/>
      <c r="J42" s="3"/>
    </row>
    <row r="43" spans="1:13" x14ac:dyDescent="0.25">
      <c r="F43" s="3"/>
      <c r="G43" s="3"/>
      <c r="H43" s="3"/>
      <c r="I43" s="3"/>
      <c r="J43" s="3"/>
    </row>
    <row r="44" spans="1:13" x14ac:dyDescent="0.25">
      <c r="F44" s="8">
        <f t="shared" ref="F44:L44" si="10">SUM(F31:F41)</f>
        <v>0.25000000000000006</v>
      </c>
      <c r="G44" s="8">
        <f t="shared" si="10"/>
        <v>8.3333333333333259E-2</v>
      </c>
      <c r="H44" s="8">
        <f t="shared" si="10"/>
        <v>0</v>
      </c>
      <c r="I44" s="8">
        <f t="shared" si="10"/>
        <v>0</v>
      </c>
      <c r="J44" s="8">
        <f t="shared" si="10"/>
        <v>0</v>
      </c>
      <c r="K44" s="8">
        <f t="shared" si="10"/>
        <v>0</v>
      </c>
      <c r="L44" s="8">
        <f t="shared" si="10"/>
        <v>0</v>
      </c>
      <c r="M44" s="9">
        <f>SUM(F44:L44)</f>
        <v>0.33333333333333331</v>
      </c>
    </row>
    <row r="46" spans="1:13" x14ac:dyDescent="0.25">
      <c r="A46" s="30">
        <v>41451</v>
      </c>
      <c r="B46" s="30"/>
      <c r="C46" s="30"/>
      <c r="D46" s="30"/>
      <c r="E46" s="30"/>
      <c r="F46" s="30"/>
      <c r="G46" s="30"/>
      <c r="H46" s="30"/>
      <c r="I46" s="30"/>
      <c r="J46" s="30"/>
      <c r="K46" s="1"/>
      <c r="L46" s="1"/>
    </row>
    <row r="47" spans="1:13" x14ac:dyDescent="0.25">
      <c r="A47" s="29" t="s">
        <v>0</v>
      </c>
      <c r="B47" s="29"/>
      <c r="C47" s="29"/>
      <c r="D47" s="29"/>
      <c r="E47" s="29"/>
      <c r="F47" s="29"/>
      <c r="G47" s="7"/>
      <c r="H47" s="7"/>
      <c r="I47" s="7"/>
      <c r="J47" s="7"/>
      <c r="K47" s="7"/>
      <c r="L47" s="7"/>
    </row>
    <row r="48" spans="1:13" x14ac:dyDescent="0.25">
      <c r="A48" t="s">
        <v>6</v>
      </c>
      <c r="E48" t="s">
        <v>7</v>
      </c>
      <c r="F48" s="3" t="s">
        <v>1</v>
      </c>
      <c r="G48" s="3" t="s">
        <v>18</v>
      </c>
      <c r="H48" s="3" t="s">
        <v>19</v>
      </c>
      <c r="I48" s="3" t="s">
        <v>2</v>
      </c>
      <c r="J48" s="3" t="s">
        <v>3</v>
      </c>
      <c r="K48" t="s">
        <v>4</v>
      </c>
      <c r="L48" s="3" t="s">
        <v>5</v>
      </c>
    </row>
    <row r="49" spans="1:13" x14ac:dyDescent="0.25">
      <c r="F49" s="3" t="s">
        <v>17</v>
      </c>
      <c r="G49" s="3"/>
      <c r="H49" s="3"/>
      <c r="I49" s="3"/>
      <c r="J49" s="3"/>
      <c r="L49" s="3"/>
    </row>
    <row r="50" spans="1:13" x14ac:dyDescent="0.25">
      <c r="F50" s="3"/>
      <c r="G50" s="3"/>
      <c r="H50" s="3"/>
      <c r="I50" s="3"/>
      <c r="J50" s="3"/>
      <c r="L50" s="3"/>
    </row>
    <row r="51" spans="1:13" x14ac:dyDescent="0.25">
      <c r="A51" s="5">
        <v>0.29166666666666669</v>
      </c>
      <c r="B51" s="5">
        <v>0.3125</v>
      </c>
      <c r="C51" s="6">
        <f>SUM(B51-A51)</f>
        <v>2.0833333333333315E-2</v>
      </c>
      <c r="D51" s="6"/>
      <c r="E51" s="3" t="s">
        <v>20</v>
      </c>
      <c r="F51" s="8">
        <f>IF(NOT(ISERROR(FIND("#CA",$E51))),$C51,"")</f>
        <v>2.0833333333333315E-2</v>
      </c>
      <c r="G51" s="8" t="str">
        <f>IF(NOT(ISERROR(FIND("#Mgt-Sales",$E51))),$C51,"")</f>
        <v/>
      </c>
      <c r="H51" s="3"/>
      <c r="I51" s="3"/>
      <c r="J51" s="3"/>
      <c r="K51" s="3"/>
    </row>
    <row r="52" spans="1:13" x14ac:dyDescent="0.25">
      <c r="A52" s="5">
        <f>B51</f>
        <v>0.3125</v>
      </c>
      <c r="B52" s="5">
        <v>0.39583333333333331</v>
      </c>
      <c r="C52" s="6">
        <f t="shared" ref="C52:C61" si="11">SUM(B52-A52)</f>
        <v>8.3333333333333315E-2</v>
      </c>
      <c r="D52" s="6"/>
      <c r="E52" t="s">
        <v>23</v>
      </c>
      <c r="F52" s="8">
        <f t="shared" ref="F52:F61" si="12">IF(NOT(ISERROR(FIND("#CA",E52))),C52,"")</f>
        <v>8.3333333333333315E-2</v>
      </c>
      <c r="G52" s="8" t="str">
        <f t="shared" ref="G52:G61" si="13">IF(NOT(ISERROR(FIND("#Mgt-Sales",$E52))),$C52,"")</f>
        <v/>
      </c>
      <c r="H52" s="3"/>
      <c r="I52" s="3"/>
      <c r="J52" s="3"/>
      <c r="K52" s="3"/>
      <c r="L52" s="3"/>
    </row>
    <row r="53" spans="1:13" x14ac:dyDescent="0.25">
      <c r="A53" s="5">
        <f t="shared" ref="A53:A61" si="14">B52</f>
        <v>0.39583333333333331</v>
      </c>
      <c r="B53" s="5">
        <v>0.41666666666666669</v>
      </c>
      <c r="C53" s="6">
        <f t="shared" si="11"/>
        <v>2.083333333333337E-2</v>
      </c>
      <c r="D53" s="6"/>
      <c r="E53" t="s">
        <v>10</v>
      </c>
      <c r="F53" s="8">
        <f t="shared" si="12"/>
        <v>2.083333333333337E-2</v>
      </c>
      <c r="G53" s="8" t="str">
        <f t="shared" si="13"/>
        <v/>
      </c>
      <c r="H53" s="3"/>
      <c r="I53" s="3"/>
      <c r="J53" s="3"/>
    </row>
    <row r="54" spans="1:13" x14ac:dyDescent="0.25">
      <c r="A54" s="5">
        <f t="shared" si="14"/>
        <v>0.41666666666666669</v>
      </c>
      <c r="B54" s="5">
        <v>0.45833333333333298</v>
      </c>
      <c r="C54" s="6">
        <f t="shared" si="11"/>
        <v>4.1666666666666297E-2</v>
      </c>
      <c r="D54" s="6"/>
      <c r="E54" t="s">
        <v>26</v>
      </c>
      <c r="F54" s="8">
        <f t="shared" si="12"/>
        <v>4.1666666666666297E-2</v>
      </c>
      <c r="G54" s="8" t="str">
        <f t="shared" si="13"/>
        <v/>
      </c>
      <c r="H54" s="3"/>
      <c r="I54" s="3"/>
      <c r="J54" s="3"/>
    </row>
    <row r="55" spans="1:13" x14ac:dyDescent="0.25">
      <c r="A55" s="5">
        <f t="shared" si="14"/>
        <v>0.45833333333333298</v>
      </c>
      <c r="B55" s="5">
        <v>0.5</v>
      </c>
      <c r="C55" s="6">
        <f t="shared" si="11"/>
        <v>4.1666666666667018E-2</v>
      </c>
      <c r="D55" s="6"/>
      <c r="E55" t="s">
        <v>23</v>
      </c>
      <c r="F55" s="8">
        <f t="shared" si="12"/>
        <v>4.1666666666667018E-2</v>
      </c>
      <c r="G55" s="8" t="str">
        <f t="shared" si="13"/>
        <v/>
      </c>
      <c r="H55" s="3"/>
      <c r="I55" s="3"/>
      <c r="J55" s="3"/>
    </row>
    <row r="56" spans="1:13" x14ac:dyDescent="0.25">
      <c r="A56" s="5">
        <f t="shared" si="14"/>
        <v>0.5</v>
      </c>
      <c r="B56" s="5">
        <v>0.54166666666666663</v>
      </c>
      <c r="C56" s="6">
        <f t="shared" si="11"/>
        <v>4.166666666666663E-2</v>
      </c>
      <c r="D56" s="6"/>
      <c r="E56" t="s">
        <v>13</v>
      </c>
      <c r="F56" s="8" t="str">
        <f t="shared" si="12"/>
        <v/>
      </c>
      <c r="G56" s="8" t="str">
        <f t="shared" si="13"/>
        <v/>
      </c>
      <c r="H56" s="3"/>
      <c r="I56" s="3"/>
      <c r="J56" s="3"/>
    </row>
    <row r="57" spans="1:13" x14ac:dyDescent="0.25">
      <c r="A57" s="5">
        <f t="shared" si="14"/>
        <v>0.54166666666666663</v>
      </c>
      <c r="B57" s="5">
        <v>0.58333333333333337</v>
      </c>
      <c r="C57" s="6">
        <f t="shared" si="11"/>
        <v>4.1666666666666741E-2</v>
      </c>
      <c r="D57" s="6"/>
      <c r="E57" t="s">
        <v>27</v>
      </c>
      <c r="F57" s="8">
        <f t="shared" si="12"/>
        <v>4.1666666666666741E-2</v>
      </c>
      <c r="G57" s="8" t="str">
        <f t="shared" si="13"/>
        <v/>
      </c>
      <c r="H57" s="3"/>
      <c r="I57" s="3"/>
      <c r="J57" s="3"/>
    </row>
    <row r="58" spans="1:13" x14ac:dyDescent="0.25">
      <c r="A58" s="5">
        <f t="shared" si="14"/>
        <v>0.58333333333333337</v>
      </c>
      <c r="B58" s="5">
        <v>0.60416666666666663</v>
      </c>
      <c r="C58" s="6">
        <f t="shared" si="11"/>
        <v>2.0833333333333259E-2</v>
      </c>
      <c r="D58" s="6"/>
      <c r="E58" t="s">
        <v>23</v>
      </c>
      <c r="F58" s="8">
        <f t="shared" si="12"/>
        <v>2.0833333333333259E-2</v>
      </c>
      <c r="G58" s="8" t="str">
        <f t="shared" si="13"/>
        <v/>
      </c>
      <c r="H58" s="3"/>
      <c r="I58" s="3"/>
      <c r="J58" s="3"/>
    </row>
    <row r="59" spans="1:13" x14ac:dyDescent="0.25">
      <c r="A59" s="5">
        <f t="shared" si="14"/>
        <v>0.60416666666666663</v>
      </c>
      <c r="B59" s="5">
        <v>0.625</v>
      </c>
      <c r="C59" s="6">
        <f t="shared" si="11"/>
        <v>2.083333333333337E-2</v>
      </c>
      <c r="D59" s="6"/>
      <c r="E59" t="s">
        <v>28</v>
      </c>
      <c r="F59" s="8">
        <f t="shared" si="12"/>
        <v>2.083333333333337E-2</v>
      </c>
      <c r="G59" s="8" t="str">
        <f t="shared" si="13"/>
        <v/>
      </c>
      <c r="H59" s="3"/>
      <c r="I59" s="3"/>
      <c r="J59" s="3"/>
    </row>
    <row r="60" spans="1:13" x14ac:dyDescent="0.25">
      <c r="A60" s="5">
        <f t="shared" si="14"/>
        <v>0.625</v>
      </c>
      <c r="B60" s="5">
        <v>0.64583333333333337</v>
      </c>
      <c r="C60" s="6">
        <f t="shared" si="11"/>
        <v>2.083333333333337E-2</v>
      </c>
      <c r="D60" s="6"/>
      <c r="E60" t="s">
        <v>29</v>
      </c>
      <c r="F60" s="8">
        <f t="shared" si="12"/>
        <v>2.083333333333337E-2</v>
      </c>
      <c r="G60" s="8" t="str">
        <f t="shared" si="13"/>
        <v/>
      </c>
      <c r="H60" s="3"/>
      <c r="I60" s="3"/>
      <c r="J60" s="3"/>
    </row>
    <row r="61" spans="1:13" x14ac:dyDescent="0.25">
      <c r="A61" s="5">
        <f t="shared" si="14"/>
        <v>0.64583333333333337</v>
      </c>
      <c r="B61" s="5">
        <v>0.70833333333333337</v>
      </c>
      <c r="C61" s="6">
        <f t="shared" si="11"/>
        <v>6.25E-2</v>
      </c>
      <c r="D61" s="6"/>
      <c r="E61" t="s">
        <v>30</v>
      </c>
      <c r="F61" s="8">
        <f t="shared" si="12"/>
        <v>6.25E-2</v>
      </c>
      <c r="G61" s="8" t="str">
        <f t="shared" si="13"/>
        <v/>
      </c>
      <c r="H61" s="3"/>
      <c r="I61" s="3"/>
      <c r="J61" s="3"/>
    </row>
    <row r="62" spans="1:13" x14ac:dyDescent="0.25">
      <c r="A62" s="5"/>
      <c r="B62" s="5"/>
      <c r="C62" s="6"/>
      <c r="D62" s="6"/>
      <c r="F62" s="3"/>
      <c r="G62" s="3"/>
      <c r="H62" s="3"/>
      <c r="I62" s="3"/>
      <c r="J62" s="3"/>
    </row>
    <row r="63" spans="1:13" x14ac:dyDescent="0.25">
      <c r="F63" s="3"/>
      <c r="G63" s="3"/>
      <c r="H63" s="3"/>
      <c r="I63" s="3"/>
      <c r="J63" s="3"/>
    </row>
    <row r="64" spans="1:13" x14ac:dyDescent="0.25">
      <c r="F64" s="8">
        <f t="shared" ref="F64:L64" si="15">SUM(F51:F61)</f>
        <v>0.37500000000000006</v>
      </c>
      <c r="G64" s="8">
        <f t="shared" si="15"/>
        <v>0</v>
      </c>
      <c r="H64" s="8">
        <f t="shared" si="15"/>
        <v>0</v>
      </c>
      <c r="I64" s="8">
        <f t="shared" si="15"/>
        <v>0</v>
      </c>
      <c r="J64" s="8">
        <f t="shared" si="15"/>
        <v>0</v>
      </c>
      <c r="K64" s="8">
        <f t="shared" si="15"/>
        <v>0</v>
      </c>
      <c r="L64" s="8">
        <f t="shared" si="15"/>
        <v>0</v>
      </c>
      <c r="M64" s="9">
        <f>SUM(F64:L64)</f>
        <v>0.37500000000000006</v>
      </c>
    </row>
    <row r="66" spans="1:12" x14ac:dyDescent="0.25">
      <c r="A66" s="30">
        <v>41452</v>
      </c>
      <c r="B66" s="30"/>
      <c r="C66" s="30"/>
      <c r="D66" s="30"/>
      <c r="E66" s="30"/>
      <c r="F66" s="30"/>
      <c r="G66" s="30"/>
      <c r="H66" s="30"/>
      <c r="I66" s="30"/>
      <c r="J66" s="30"/>
      <c r="K66" s="1"/>
      <c r="L66" s="1"/>
    </row>
    <row r="67" spans="1:12" x14ac:dyDescent="0.25">
      <c r="A67" s="29" t="s">
        <v>0</v>
      </c>
      <c r="B67" s="29"/>
      <c r="C67" s="29"/>
      <c r="D67" s="29"/>
      <c r="E67" s="29"/>
      <c r="F67" s="29"/>
      <c r="G67" s="7"/>
      <c r="H67" s="7"/>
      <c r="I67" s="7"/>
      <c r="J67" s="7"/>
      <c r="K67" s="7"/>
      <c r="L67" s="7"/>
    </row>
    <row r="68" spans="1:12" ht="30" x14ac:dyDescent="0.25">
      <c r="A68" t="s">
        <v>6</v>
      </c>
      <c r="E68" t="s">
        <v>7</v>
      </c>
      <c r="F68" s="3" t="s">
        <v>1</v>
      </c>
      <c r="G68" s="3" t="s">
        <v>18</v>
      </c>
      <c r="H68" s="3" t="s">
        <v>37</v>
      </c>
      <c r="I68" s="3" t="s">
        <v>40</v>
      </c>
      <c r="J68" s="3" t="s">
        <v>3</v>
      </c>
      <c r="K68" t="s">
        <v>4</v>
      </c>
      <c r="L68" s="3" t="s">
        <v>5</v>
      </c>
    </row>
    <row r="69" spans="1:12" ht="30" x14ac:dyDescent="0.25">
      <c r="F69" s="3" t="s">
        <v>17</v>
      </c>
      <c r="G69" s="3"/>
      <c r="H69" s="3" t="s">
        <v>17</v>
      </c>
      <c r="I69" s="3"/>
      <c r="J69" s="3"/>
      <c r="L69" s="3"/>
    </row>
    <row r="70" spans="1:12" x14ac:dyDescent="0.25">
      <c r="F70" s="3"/>
      <c r="G70" s="3"/>
      <c r="H70" s="3"/>
      <c r="I70" s="3"/>
      <c r="J70" s="3"/>
      <c r="L70" s="3"/>
    </row>
    <row r="71" spans="1:12" x14ac:dyDescent="0.25">
      <c r="A71" s="5">
        <v>0.3125</v>
      </c>
      <c r="B71" s="5">
        <v>0.33333333333333331</v>
      </c>
      <c r="C71" s="6">
        <f>SUM(B71-A71)</f>
        <v>2.0833333333333315E-2</v>
      </c>
      <c r="D71" s="6"/>
      <c r="E71" s="3" t="s">
        <v>31</v>
      </c>
      <c r="F71" s="8">
        <f>IF(NOT(ISERROR(FIND("#CA",$E71))),$C71,"")</f>
        <v>2.0833333333333315E-2</v>
      </c>
      <c r="G71" s="8" t="str">
        <f>IF(NOT(ISERROR(FIND("#Mgt-Sales",$E71))),$C71,"")</f>
        <v/>
      </c>
      <c r="H71" s="8" t="str">
        <f t="shared" ref="H71:H81" si="16">IF(NOT(ISERROR(FIND("#Overhead",$E71))),$C71,"")</f>
        <v/>
      </c>
      <c r="I71" s="8" t="str">
        <f>IF(NOT(ISERROR(FIND("#Mgt-Tactical",$E71))),$C71,"")</f>
        <v/>
      </c>
      <c r="J71" s="3"/>
      <c r="K71" s="3"/>
    </row>
    <row r="72" spans="1:12" x14ac:dyDescent="0.25">
      <c r="A72" s="5">
        <f>B71</f>
        <v>0.33333333333333331</v>
      </c>
      <c r="B72" s="5">
        <v>0.35416666666666669</v>
      </c>
      <c r="C72" s="6">
        <f t="shared" ref="C72:C81" si="17">SUM(B72-A72)</f>
        <v>2.083333333333337E-2</v>
      </c>
      <c r="D72" s="6"/>
      <c r="E72" s="3" t="s">
        <v>32</v>
      </c>
      <c r="F72" s="8">
        <f t="shared" ref="F72:F81" si="18">IF(NOT(ISERROR(FIND("#CA",E72))),C72,"")</f>
        <v>2.083333333333337E-2</v>
      </c>
      <c r="G72" s="8" t="str">
        <f t="shared" ref="G72:G81" si="19">IF(NOT(ISERROR(FIND("#Mgt-Sales",$E72))),$C72,"")</f>
        <v/>
      </c>
      <c r="H72" s="8" t="str">
        <f t="shared" si="16"/>
        <v/>
      </c>
      <c r="I72" s="8" t="str">
        <f t="shared" ref="I72:I80" si="20">IF(NOT(ISERROR(FIND("#Mgt-Tactical",$E72))),$C72,"")</f>
        <v/>
      </c>
      <c r="J72" s="3"/>
      <c r="K72" s="3"/>
      <c r="L72" s="3"/>
    </row>
    <row r="73" spans="1:12" x14ac:dyDescent="0.25">
      <c r="A73" s="5">
        <f t="shared" ref="A73:A81" si="21">B72</f>
        <v>0.35416666666666669</v>
      </c>
      <c r="B73" s="5">
        <v>0.375</v>
      </c>
      <c r="C73" s="6">
        <f t="shared" si="17"/>
        <v>2.0833333333333315E-2</v>
      </c>
      <c r="D73" s="6"/>
      <c r="E73" s="3" t="s">
        <v>33</v>
      </c>
      <c r="F73" s="8" t="str">
        <f t="shared" si="18"/>
        <v/>
      </c>
      <c r="G73" s="8">
        <f t="shared" si="19"/>
        <v>2.0833333333333315E-2</v>
      </c>
      <c r="H73" s="8" t="str">
        <f t="shared" si="16"/>
        <v/>
      </c>
      <c r="I73" s="8" t="str">
        <f t="shared" si="20"/>
        <v/>
      </c>
      <c r="J73" s="3"/>
    </row>
    <row r="74" spans="1:12" x14ac:dyDescent="0.25">
      <c r="A74" s="5">
        <f t="shared" si="21"/>
        <v>0.375</v>
      </c>
      <c r="B74" s="5">
        <v>0.39583333333333331</v>
      </c>
      <c r="C74" s="6">
        <f t="shared" si="17"/>
        <v>2.0833333333333315E-2</v>
      </c>
      <c r="D74" s="6"/>
      <c r="E74" s="3" t="s">
        <v>32</v>
      </c>
      <c r="F74" s="8">
        <f t="shared" si="18"/>
        <v>2.0833333333333315E-2</v>
      </c>
      <c r="G74" s="8" t="str">
        <f t="shared" si="19"/>
        <v/>
      </c>
      <c r="H74" s="8" t="str">
        <f t="shared" si="16"/>
        <v/>
      </c>
      <c r="I74" s="8" t="str">
        <f t="shared" si="20"/>
        <v/>
      </c>
      <c r="J74" s="3"/>
    </row>
    <row r="75" spans="1:12" x14ac:dyDescent="0.25">
      <c r="A75" s="5">
        <f t="shared" si="21"/>
        <v>0.39583333333333331</v>
      </c>
      <c r="B75" s="5">
        <v>0.41666666666666669</v>
      </c>
      <c r="C75" s="6">
        <f t="shared" si="17"/>
        <v>2.083333333333337E-2</v>
      </c>
      <c r="D75" s="6"/>
      <c r="E75" t="s">
        <v>10</v>
      </c>
      <c r="F75" s="8">
        <f t="shared" si="18"/>
        <v>2.083333333333337E-2</v>
      </c>
      <c r="G75" s="8" t="str">
        <f t="shared" si="19"/>
        <v/>
      </c>
      <c r="H75" s="8" t="str">
        <f t="shared" si="16"/>
        <v/>
      </c>
      <c r="I75" s="8" t="str">
        <f t="shared" si="20"/>
        <v/>
      </c>
      <c r="J75" s="3"/>
    </row>
    <row r="76" spans="1:12" x14ac:dyDescent="0.25">
      <c r="A76" s="5">
        <f t="shared" si="21"/>
        <v>0.41666666666666669</v>
      </c>
      <c r="B76" s="5">
        <v>0.47916666666666669</v>
      </c>
      <c r="C76" s="6">
        <f t="shared" si="17"/>
        <v>6.25E-2</v>
      </c>
      <c r="D76" s="6"/>
      <c r="E76" s="3" t="s">
        <v>34</v>
      </c>
      <c r="F76" s="8">
        <f t="shared" si="18"/>
        <v>6.25E-2</v>
      </c>
      <c r="G76" s="8" t="str">
        <f t="shared" si="19"/>
        <v/>
      </c>
      <c r="H76" s="8" t="str">
        <f t="shared" si="16"/>
        <v/>
      </c>
      <c r="I76" s="8" t="str">
        <f t="shared" si="20"/>
        <v/>
      </c>
      <c r="J76" s="3"/>
    </row>
    <row r="77" spans="1:12" x14ac:dyDescent="0.25">
      <c r="A77" s="5">
        <f t="shared" si="21"/>
        <v>0.47916666666666669</v>
      </c>
      <c r="B77" s="5">
        <v>0.64583333333333337</v>
      </c>
      <c r="C77" s="6">
        <f t="shared" si="17"/>
        <v>0.16666666666666669</v>
      </c>
      <c r="D77" s="6"/>
      <c r="E77" s="3" t="s">
        <v>35</v>
      </c>
      <c r="F77" s="8" t="str">
        <f t="shared" si="18"/>
        <v/>
      </c>
      <c r="G77" s="8">
        <f t="shared" si="19"/>
        <v>0.16666666666666669</v>
      </c>
      <c r="H77" s="8" t="str">
        <f t="shared" si="16"/>
        <v/>
      </c>
      <c r="I77" s="8" t="str">
        <f t="shared" si="20"/>
        <v/>
      </c>
      <c r="J77" s="3"/>
    </row>
    <row r="78" spans="1:12" x14ac:dyDescent="0.25">
      <c r="A78" s="5">
        <f t="shared" si="21"/>
        <v>0.64583333333333337</v>
      </c>
      <c r="B78" s="5">
        <v>0.66666666666666663</v>
      </c>
      <c r="C78" s="6">
        <f t="shared" si="17"/>
        <v>2.0833333333333259E-2</v>
      </c>
      <c r="D78" s="6"/>
      <c r="E78" s="3" t="s">
        <v>36</v>
      </c>
      <c r="F78" s="8">
        <f t="shared" si="18"/>
        <v>2.0833333333333259E-2</v>
      </c>
      <c r="G78" s="8" t="str">
        <f t="shared" si="19"/>
        <v/>
      </c>
      <c r="H78" s="8" t="str">
        <f t="shared" si="16"/>
        <v/>
      </c>
      <c r="I78" s="8" t="str">
        <f t="shared" si="20"/>
        <v/>
      </c>
      <c r="J78" s="3"/>
    </row>
    <row r="79" spans="1:12" x14ac:dyDescent="0.25">
      <c r="A79" s="5">
        <f t="shared" si="21"/>
        <v>0.66666666666666663</v>
      </c>
      <c r="B79" s="5">
        <v>0.6875</v>
      </c>
      <c r="C79" s="6">
        <f t="shared" si="17"/>
        <v>2.083333333333337E-2</v>
      </c>
      <c r="D79" s="6"/>
      <c r="E79" s="3" t="s">
        <v>38</v>
      </c>
      <c r="F79" s="8" t="str">
        <f t="shared" si="18"/>
        <v/>
      </c>
      <c r="G79" s="8" t="str">
        <f t="shared" si="19"/>
        <v/>
      </c>
      <c r="H79" s="8">
        <f t="shared" si="16"/>
        <v>2.083333333333337E-2</v>
      </c>
      <c r="I79" s="8" t="str">
        <f t="shared" si="20"/>
        <v/>
      </c>
      <c r="J79" s="3"/>
    </row>
    <row r="80" spans="1:12" x14ac:dyDescent="0.25">
      <c r="A80" s="5">
        <f t="shared" si="21"/>
        <v>0.6875</v>
      </c>
      <c r="B80" s="5">
        <v>0.70833333333333337</v>
      </c>
      <c r="C80" s="6">
        <f t="shared" si="17"/>
        <v>2.083333333333337E-2</v>
      </c>
      <c r="D80" s="6"/>
      <c r="E80" s="3" t="s">
        <v>39</v>
      </c>
      <c r="F80" s="8" t="str">
        <f t="shared" si="18"/>
        <v/>
      </c>
      <c r="G80" s="8" t="str">
        <f t="shared" si="19"/>
        <v/>
      </c>
      <c r="H80" s="8" t="str">
        <f t="shared" si="16"/>
        <v/>
      </c>
      <c r="I80" s="8">
        <f t="shared" si="20"/>
        <v>2.083333333333337E-2</v>
      </c>
      <c r="J80" s="3"/>
    </row>
    <row r="81" spans="1:13" x14ac:dyDescent="0.25">
      <c r="A81" s="5">
        <f t="shared" si="21"/>
        <v>0.70833333333333337</v>
      </c>
      <c r="B81" s="5">
        <v>0.70833333333333337</v>
      </c>
      <c r="C81" s="6">
        <f t="shared" si="17"/>
        <v>0</v>
      </c>
      <c r="D81" s="6"/>
      <c r="F81" s="8" t="str">
        <f t="shared" si="18"/>
        <v/>
      </c>
      <c r="G81" s="8" t="str">
        <f t="shared" si="19"/>
        <v/>
      </c>
      <c r="H81" s="8" t="str">
        <f t="shared" si="16"/>
        <v/>
      </c>
      <c r="I81" s="8" t="str">
        <f>IF(NOT(ISERROR(FIND("#Overhead",$E81))),$C81,"")</f>
        <v/>
      </c>
      <c r="J81" s="3"/>
    </row>
    <row r="82" spans="1:13" x14ac:dyDescent="0.25">
      <c r="A82" s="5"/>
      <c r="B82" s="5"/>
      <c r="C82" s="6"/>
      <c r="D82" s="6"/>
      <c r="F82" s="3"/>
      <c r="G82" s="3"/>
      <c r="H82" s="3"/>
      <c r="I82" s="3"/>
      <c r="J82" s="3"/>
    </row>
    <row r="83" spans="1:13" x14ac:dyDescent="0.25">
      <c r="F83" s="3"/>
      <c r="G83" s="3"/>
      <c r="H83" s="3"/>
      <c r="I83" s="3"/>
      <c r="J83" s="3"/>
    </row>
    <row r="84" spans="1:13" x14ac:dyDescent="0.25">
      <c r="F84" s="8">
        <f t="shared" ref="F84:L84" si="22">SUM(F71:F81)</f>
        <v>0.16666666666666663</v>
      </c>
      <c r="G84" s="8">
        <f t="shared" si="22"/>
        <v>0.1875</v>
      </c>
      <c r="H84" s="8">
        <f t="shared" si="22"/>
        <v>2.083333333333337E-2</v>
      </c>
      <c r="I84" s="8">
        <f t="shared" si="22"/>
        <v>2.083333333333337E-2</v>
      </c>
      <c r="J84" s="8">
        <f t="shared" si="22"/>
        <v>0</v>
      </c>
      <c r="K84" s="8">
        <f t="shared" si="22"/>
        <v>0</v>
      </c>
      <c r="L84" s="8">
        <f t="shared" si="22"/>
        <v>0</v>
      </c>
      <c r="M84" s="9">
        <f>SUM(F84:L84)</f>
        <v>0.39583333333333337</v>
      </c>
    </row>
    <row r="86" spans="1:13" ht="20.25" customHeight="1" x14ac:dyDescent="0.25"/>
    <row r="87" spans="1:13" x14ac:dyDescent="0.25">
      <c r="A87" s="30">
        <v>41453</v>
      </c>
      <c r="B87" s="30"/>
      <c r="C87" s="30"/>
      <c r="D87" s="30"/>
      <c r="E87" s="30"/>
      <c r="F87" s="30"/>
      <c r="G87" s="30"/>
      <c r="H87" s="30"/>
      <c r="I87" s="30"/>
      <c r="J87" s="30"/>
      <c r="K87" s="1"/>
      <c r="L87" s="1"/>
    </row>
    <row r="88" spans="1:13" x14ac:dyDescent="0.25">
      <c r="A88" s="29" t="s">
        <v>0</v>
      </c>
      <c r="B88" s="29"/>
      <c r="C88" s="29"/>
      <c r="D88" s="29"/>
      <c r="E88" s="29"/>
      <c r="F88" s="29"/>
      <c r="G88" s="10"/>
      <c r="H88" s="10"/>
      <c r="I88" s="10"/>
      <c r="J88" s="10"/>
      <c r="K88" s="10"/>
      <c r="L88" s="10"/>
    </row>
    <row r="89" spans="1:13" ht="30" x14ac:dyDescent="0.25">
      <c r="A89" t="s">
        <v>6</v>
      </c>
      <c r="E89" t="s">
        <v>7</v>
      </c>
      <c r="F89" s="3" t="s">
        <v>1</v>
      </c>
      <c r="G89" s="3" t="s">
        <v>18</v>
      </c>
      <c r="H89" s="3" t="s">
        <v>37</v>
      </c>
      <c r="I89" s="3" t="s">
        <v>40</v>
      </c>
      <c r="J89" s="3" t="s">
        <v>3</v>
      </c>
      <c r="K89" t="s">
        <v>4</v>
      </c>
      <c r="L89" s="3" t="s">
        <v>5</v>
      </c>
    </row>
    <row r="90" spans="1:13" ht="30" x14ac:dyDescent="0.25">
      <c r="F90" s="3" t="s">
        <v>17</v>
      </c>
      <c r="G90" s="3"/>
      <c r="H90" s="3" t="s">
        <v>17</v>
      </c>
      <c r="I90" s="3"/>
      <c r="J90" s="3"/>
      <c r="L90" s="3"/>
    </row>
    <row r="91" spans="1:13" x14ac:dyDescent="0.25">
      <c r="F91" s="3"/>
      <c r="G91" s="3"/>
      <c r="H91" s="3"/>
      <c r="I91" s="3"/>
      <c r="J91" s="3"/>
      <c r="L91" s="3"/>
    </row>
    <row r="92" spans="1:13" ht="30" x14ac:dyDescent="0.25">
      <c r="A92" s="5">
        <v>0.3125</v>
      </c>
      <c r="B92" s="5">
        <v>0.35416666666666669</v>
      </c>
      <c r="C92" s="6">
        <f>SUM(B92-A92)</f>
        <v>4.1666666666666685E-2</v>
      </c>
      <c r="D92" s="6"/>
      <c r="E92" s="3" t="s">
        <v>41</v>
      </c>
      <c r="F92" s="8">
        <f>IF(NOT(ISERROR(FIND("#CA",$E92))),$C92,"")</f>
        <v>4.1666666666666685E-2</v>
      </c>
      <c r="G92" s="8" t="str">
        <f>IF(NOT(ISERROR(FIND("#Mgt-Sales",$E92))),$C92,"")</f>
        <v/>
      </c>
      <c r="H92" s="8" t="str">
        <f>IF(NOT(ISERROR(FIND("#Overhead",$E92))),$C92,"")</f>
        <v/>
      </c>
      <c r="I92" s="8" t="str">
        <f>IF(NOT(ISERROR(FIND("#Mgt-Tactical",$E92))),$C92,"")</f>
        <v/>
      </c>
      <c r="J92" s="3"/>
      <c r="K92" s="3"/>
    </row>
    <row r="93" spans="1:13" x14ac:dyDescent="0.25">
      <c r="A93" s="5">
        <f>B92</f>
        <v>0.35416666666666669</v>
      </c>
      <c r="B93" s="5">
        <v>0.39583333333333331</v>
      </c>
      <c r="C93" s="6">
        <f t="shared" ref="C93:C98" si="23">SUM(B93-A93)</f>
        <v>4.166666666666663E-2</v>
      </c>
      <c r="D93" s="6"/>
      <c r="E93" s="3" t="s">
        <v>42</v>
      </c>
      <c r="F93" s="8">
        <f t="shared" ref="F93:F98" si="24">IF(NOT(ISERROR(FIND("#CA",E93))),C93,"")</f>
        <v>4.166666666666663E-2</v>
      </c>
      <c r="G93" s="8" t="str">
        <f t="shared" ref="G93:G98" si="25">IF(NOT(ISERROR(FIND("#Mgt-Sales",$E93))),$C93,"")</f>
        <v/>
      </c>
      <c r="H93" s="8" t="str">
        <f t="shared" ref="H93:H98" si="26">IF(NOT(ISERROR(FIND("#Overhead",$E93))),$C93,"")</f>
        <v/>
      </c>
      <c r="I93" s="8" t="str">
        <f t="shared" ref="I93:I98" si="27">IF(NOT(ISERROR(FIND("#Mgt-Tactical",$E93))),$C93,"")</f>
        <v/>
      </c>
      <c r="J93" s="3"/>
      <c r="K93" s="3"/>
      <c r="L93" s="3"/>
    </row>
    <row r="94" spans="1:13" x14ac:dyDescent="0.25">
      <c r="A94" s="5">
        <f t="shared" ref="A94:A98" si="28">B93</f>
        <v>0.39583333333333331</v>
      </c>
      <c r="B94" s="5">
        <v>0.41666666666666669</v>
      </c>
      <c r="C94" s="6">
        <f t="shared" si="23"/>
        <v>2.083333333333337E-2</v>
      </c>
      <c r="D94" s="6"/>
      <c r="E94" t="s">
        <v>10</v>
      </c>
      <c r="F94" s="8">
        <f t="shared" si="24"/>
        <v>2.083333333333337E-2</v>
      </c>
      <c r="G94" s="8" t="str">
        <f t="shared" si="25"/>
        <v/>
      </c>
      <c r="H94" s="8" t="str">
        <f t="shared" si="26"/>
        <v/>
      </c>
      <c r="I94" s="8" t="str">
        <f t="shared" si="27"/>
        <v/>
      </c>
      <c r="J94" s="3"/>
    </row>
    <row r="95" spans="1:13" x14ac:dyDescent="0.25">
      <c r="A95" s="5">
        <f>B94</f>
        <v>0.41666666666666669</v>
      </c>
      <c r="B95" s="5">
        <v>0.47916666666666669</v>
      </c>
      <c r="C95" s="6">
        <f t="shared" si="23"/>
        <v>6.25E-2</v>
      </c>
      <c r="D95" s="6"/>
      <c r="E95" s="3" t="s">
        <v>43</v>
      </c>
      <c r="F95" s="8">
        <f t="shared" si="24"/>
        <v>6.25E-2</v>
      </c>
      <c r="G95" s="8" t="str">
        <f t="shared" si="25"/>
        <v/>
      </c>
      <c r="H95" s="8" t="str">
        <f t="shared" si="26"/>
        <v/>
      </c>
      <c r="I95" s="8" t="str">
        <f t="shared" si="27"/>
        <v/>
      </c>
      <c r="J95" s="3"/>
    </row>
    <row r="96" spans="1:13" x14ac:dyDescent="0.25">
      <c r="A96" s="5">
        <f t="shared" si="28"/>
        <v>0.47916666666666669</v>
      </c>
      <c r="B96" s="5">
        <v>0.5</v>
      </c>
      <c r="C96" s="6">
        <f t="shared" si="23"/>
        <v>2.0833333333333315E-2</v>
      </c>
      <c r="D96" s="6"/>
      <c r="E96" t="s">
        <v>13</v>
      </c>
      <c r="F96" s="8" t="str">
        <f t="shared" si="24"/>
        <v/>
      </c>
      <c r="G96" s="8" t="str">
        <f t="shared" si="25"/>
        <v/>
      </c>
      <c r="H96" s="8" t="str">
        <f t="shared" si="26"/>
        <v/>
      </c>
      <c r="I96" s="8" t="str">
        <f t="shared" si="27"/>
        <v/>
      </c>
      <c r="J96" s="3"/>
    </row>
    <row r="97" spans="1:13" x14ac:dyDescent="0.25">
      <c r="A97" s="5">
        <f t="shared" si="28"/>
        <v>0.5</v>
      </c>
      <c r="B97" s="5">
        <v>0.66666666666666663</v>
      </c>
      <c r="C97" s="6">
        <f t="shared" si="23"/>
        <v>0.16666666666666663</v>
      </c>
      <c r="D97" s="6"/>
      <c r="E97" s="3" t="s">
        <v>44</v>
      </c>
      <c r="F97" s="8">
        <f t="shared" si="24"/>
        <v>0.16666666666666663</v>
      </c>
      <c r="G97" s="8" t="str">
        <f t="shared" si="25"/>
        <v/>
      </c>
      <c r="H97" s="8" t="str">
        <f t="shared" si="26"/>
        <v/>
      </c>
      <c r="I97" s="8" t="str">
        <f t="shared" si="27"/>
        <v/>
      </c>
      <c r="J97" s="3"/>
    </row>
    <row r="98" spans="1:13" x14ac:dyDescent="0.25">
      <c r="A98" s="5">
        <f t="shared" si="28"/>
        <v>0.66666666666666663</v>
      </c>
      <c r="B98" s="5">
        <v>0.66666666666666663</v>
      </c>
      <c r="C98" s="6">
        <f t="shared" si="23"/>
        <v>0</v>
      </c>
      <c r="D98" s="6"/>
      <c r="E98" s="3" t="s">
        <v>35</v>
      </c>
      <c r="F98" s="8" t="str">
        <f t="shared" si="24"/>
        <v/>
      </c>
      <c r="G98" s="8">
        <f t="shared" si="25"/>
        <v>0</v>
      </c>
      <c r="H98" s="8" t="str">
        <f t="shared" si="26"/>
        <v/>
      </c>
      <c r="I98" s="8" t="str">
        <f t="shared" si="27"/>
        <v/>
      </c>
      <c r="J98" s="3"/>
    </row>
    <row r="99" spans="1:13" x14ac:dyDescent="0.25">
      <c r="A99" s="5"/>
      <c r="B99" s="5"/>
      <c r="C99" s="6"/>
      <c r="D99" s="6"/>
      <c r="F99" s="3"/>
      <c r="G99" s="3"/>
      <c r="H99" s="3"/>
      <c r="I99" s="3"/>
      <c r="J99" s="3"/>
    </row>
    <row r="100" spans="1:13" x14ac:dyDescent="0.25">
      <c r="F100" s="3"/>
      <c r="G100" s="3"/>
      <c r="H100" s="3"/>
      <c r="I100" s="3"/>
      <c r="J100" s="3"/>
    </row>
    <row r="101" spans="1:13" x14ac:dyDescent="0.25">
      <c r="F101" s="8">
        <f t="shared" ref="F101:L101" si="29">SUM(F92:F98)</f>
        <v>0.33333333333333331</v>
      </c>
      <c r="G101" s="8">
        <f t="shared" si="29"/>
        <v>0</v>
      </c>
      <c r="H101" s="8">
        <f t="shared" si="29"/>
        <v>0</v>
      </c>
      <c r="I101" s="8">
        <f t="shared" si="29"/>
        <v>0</v>
      </c>
      <c r="J101" s="8">
        <f t="shared" si="29"/>
        <v>0</v>
      </c>
      <c r="K101" s="8">
        <f t="shared" si="29"/>
        <v>0</v>
      </c>
      <c r="L101" s="8">
        <f t="shared" si="29"/>
        <v>0</v>
      </c>
      <c r="M101" s="9">
        <f>SUM(F101:L101)</f>
        <v>0.33333333333333331</v>
      </c>
    </row>
    <row r="106" spans="1:13" x14ac:dyDescent="0.25">
      <c r="A106" t="s">
        <v>45</v>
      </c>
    </row>
    <row r="109" spans="1:13" x14ac:dyDescent="0.25">
      <c r="A109" s="30">
        <v>41472</v>
      </c>
      <c r="B109" s="30"/>
      <c r="C109" s="30"/>
      <c r="D109" s="30"/>
      <c r="E109" s="30"/>
      <c r="F109" s="30"/>
      <c r="G109" s="30"/>
      <c r="H109" s="30"/>
      <c r="I109" s="30"/>
      <c r="J109" s="30"/>
      <c r="K109" s="1"/>
      <c r="L109" s="1"/>
    </row>
    <row r="110" spans="1:13" x14ac:dyDescent="0.25">
      <c r="A110" s="29" t="s">
        <v>0</v>
      </c>
      <c r="B110" s="29"/>
      <c r="C110" s="29"/>
      <c r="D110" s="29"/>
      <c r="E110" s="29"/>
      <c r="F110" s="29"/>
      <c r="G110" s="11"/>
      <c r="H110" s="11"/>
      <c r="I110" s="11"/>
      <c r="J110" s="11"/>
      <c r="K110" s="11"/>
      <c r="L110" s="11"/>
    </row>
    <row r="111" spans="1:13" ht="30" x14ac:dyDescent="0.25">
      <c r="A111" t="s">
        <v>6</v>
      </c>
      <c r="E111" t="s">
        <v>7</v>
      </c>
      <c r="F111" s="3" t="s">
        <v>1</v>
      </c>
      <c r="G111" s="3" t="s">
        <v>18</v>
      </c>
      <c r="H111" s="3" t="s">
        <v>37</v>
      </c>
      <c r="I111" s="3" t="s">
        <v>40</v>
      </c>
      <c r="J111" s="3" t="s">
        <v>3</v>
      </c>
      <c r="K111" t="s">
        <v>4</v>
      </c>
      <c r="L111" s="3" t="s">
        <v>5</v>
      </c>
    </row>
    <row r="112" spans="1:13" ht="30" x14ac:dyDescent="0.25">
      <c r="F112" s="3" t="s">
        <v>17</v>
      </c>
      <c r="G112" s="3"/>
      <c r="H112" s="3" t="s">
        <v>17</v>
      </c>
      <c r="I112" s="3"/>
      <c r="J112" s="3"/>
      <c r="L112" s="3"/>
    </row>
    <row r="113" spans="1:13" x14ac:dyDescent="0.25">
      <c r="F113" s="3"/>
      <c r="G113" s="3"/>
      <c r="H113" s="3"/>
      <c r="I113" s="3"/>
      <c r="J113" s="3"/>
      <c r="L113" s="3"/>
    </row>
    <row r="114" spans="1:13" x14ac:dyDescent="0.25">
      <c r="A114" s="5">
        <v>0.3125</v>
      </c>
      <c r="B114" s="5">
        <v>0.39583333333333331</v>
      </c>
      <c r="C114" s="6">
        <f>SUM(B114-A114)</f>
        <v>8.3333333333333315E-2</v>
      </c>
      <c r="D114" s="6"/>
      <c r="E114" s="3" t="s">
        <v>46</v>
      </c>
      <c r="F114" s="8">
        <f>IF(NOT(ISERROR(FIND("#CA",$E114))),$C114,"")</f>
        <v>8.3333333333333315E-2</v>
      </c>
      <c r="G114" s="8" t="str">
        <f>IF(NOT(ISERROR(FIND("#Mgt-Sales",$E114))),$C114,"")</f>
        <v/>
      </c>
      <c r="H114" s="8" t="str">
        <f>IF(NOT(ISERROR(FIND("#Overhead",$E114))),$C114,"")</f>
        <v/>
      </c>
      <c r="I114" s="8" t="str">
        <f>IF(NOT(ISERROR(FIND("#Mgt-Tactical",$E114))),$C114,"")</f>
        <v/>
      </c>
      <c r="J114" s="3"/>
      <c r="K114" s="3"/>
    </row>
    <row r="115" spans="1:13" x14ac:dyDescent="0.25">
      <c r="A115" s="5">
        <f>B114</f>
        <v>0.39583333333333331</v>
      </c>
      <c r="B115" s="5">
        <v>0.41666666666666669</v>
      </c>
      <c r="C115" s="6">
        <f t="shared" ref="C115:C118" si="30">SUM(B115-A115)</f>
        <v>2.083333333333337E-2</v>
      </c>
      <c r="D115" s="6"/>
      <c r="E115" t="s">
        <v>10</v>
      </c>
      <c r="F115" s="8">
        <f t="shared" ref="F115:F118" si="31">IF(NOT(ISERROR(FIND("#CA",E115))),C115,"")</f>
        <v>2.083333333333337E-2</v>
      </c>
      <c r="G115" s="8" t="str">
        <f t="shared" ref="G115:G119" si="32">IF(NOT(ISERROR(FIND("#Mgt-Sales",$E115))),$C115,"")</f>
        <v/>
      </c>
      <c r="H115" s="8" t="str">
        <f t="shared" ref="H115:H119" si="33">IF(NOT(ISERROR(FIND("#Overhead",$E115))),$C115,"")</f>
        <v/>
      </c>
      <c r="I115" s="8" t="str">
        <f t="shared" ref="I115:I119" si="34">IF(NOT(ISERROR(FIND("#Mgt-Tactical",$E115))),$C115,"")</f>
        <v/>
      </c>
      <c r="J115" s="3"/>
      <c r="K115" s="3"/>
      <c r="L115" s="3"/>
    </row>
    <row r="116" spans="1:13" x14ac:dyDescent="0.25">
      <c r="A116" s="5">
        <f t="shared" ref="A116" si="35">B115</f>
        <v>0.41666666666666669</v>
      </c>
      <c r="B116" s="5">
        <v>0.4375</v>
      </c>
      <c r="C116" s="6">
        <f t="shared" si="30"/>
        <v>2.0833333333333315E-2</v>
      </c>
      <c r="D116" s="6"/>
      <c r="E116" s="3" t="s">
        <v>47</v>
      </c>
      <c r="F116" s="8">
        <f t="shared" si="31"/>
        <v>2.0833333333333315E-2</v>
      </c>
      <c r="G116" s="8" t="str">
        <f t="shared" si="32"/>
        <v/>
      </c>
      <c r="H116" s="8" t="str">
        <f t="shared" si="33"/>
        <v/>
      </c>
      <c r="I116" s="8" t="str">
        <f t="shared" si="34"/>
        <v/>
      </c>
      <c r="J116" s="3"/>
    </row>
    <row r="117" spans="1:13" x14ac:dyDescent="0.25">
      <c r="A117" s="5">
        <f>B116</f>
        <v>0.4375</v>
      </c>
      <c r="B117" s="5">
        <v>0.5</v>
      </c>
      <c r="C117" s="6">
        <f t="shared" si="30"/>
        <v>6.25E-2</v>
      </c>
      <c r="D117" s="6"/>
      <c r="E117" s="3" t="s">
        <v>46</v>
      </c>
      <c r="F117" s="8">
        <f t="shared" si="31"/>
        <v>6.25E-2</v>
      </c>
      <c r="G117" s="8" t="str">
        <f t="shared" si="32"/>
        <v/>
      </c>
      <c r="H117" s="8" t="str">
        <f t="shared" si="33"/>
        <v/>
      </c>
      <c r="I117" s="8" t="str">
        <f t="shared" si="34"/>
        <v/>
      </c>
      <c r="J117" s="3"/>
    </row>
    <row r="118" spans="1:13" x14ac:dyDescent="0.25">
      <c r="A118" s="5">
        <f t="shared" ref="A118" si="36">B117</f>
        <v>0.5</v>
      </c>
      <c r="B118" s="5">
        <v>0.52083333333333337</v>
      </c>
      <c r="C118" s="6">
        <f t="shared" si="30"/>
        <v>2.083333333333337E-2</v>
      </c>
      <c r="D118" s="6"/>
      <c r="E118" t="s">
        <v>13</v>
      </c>
      <c r="F118" s="8" t="str">
        <f t="shared" si="31"/>
        <v/>
      </c>
      <c r="G118" s="8" t="str">
        <f t="shared" si="32"/>
        <v/>
      </c>
      <c r="H118" s="8" t="str">
        <f t="shared" si="33"/>
        <v/>
      </c>
      <c r="I118" s="8" t="str">
        <f t="shared" si="34"/>
        <v/>
      </c>
      <c r="J118" s="3"/>
    </row>
    <row r="119" spans="1:13" x14ac:dyDescent="0.25">
      <c r="A119" s="5">
        <f t="shared" ref="A119" si="37">B118</f>
        <v>0.52083333333333337</v>
      </c>
      <c r="B119" s="5">
        <v>0.66666666666666663</v>
      </c>
      <c r="C119" s="6">
        <f t="shared" ref="C119" si="38">SUM(B119-A119)</f>
        <v>0.14583333333333326</v>
      </c>
      <c r="D119" s="6"/>
      <c r="E119" t="s">
        <v>48</v>
      </c>
      <c r="F119" s="8">
        <f t="shared" ref="F119" si="39">IF(NOT(ISERROR(FIND("#CA",E119))),C119,"")</f>
        <v>0.14583333333333326</v>
      </c>
      <c r="G119" s="8" t="str">
        <f t="shared" si="32"/>
        <v/>
      </c>
      <c r="H119" s="8" t="str">
        <f t="shared" si="33"/>
        <v/>
      </c>
      <c r="I119" s="8" t="str">
        <f t="shared" si="34"/>
        <v/>
      </c>
      <c r="J119" s="3"/>
    </row>
    <row r="120" spans="1:13" x14ac:dyDescent="0.25">
      <c r="A120" s="5"/>
      <c r="B120" s="5"/>
      <c r="C120" s="6"/>
      <c r="D120" s="6"/>
      <c r="E120" s="3"/>
      <c r="F120" s="8"/>
      <c r="G120" s="8"/>
      <c r="H120" s="8"/>
      <c r="I120" s="8"/>
      <c r="J120" s="3"/>
    </row>
    <row r="121" spans="1:13" x14ac:dyDescent="0.25">
      <c r="A121" s="5"/>
      <c r="B121" s="5"/>
      <c r="C121" s="6"/>
      <c r="D121" s="6"/>
      <c r="F121" s="3"/>
      <c r="G121" s="3"/>
      <c r="H121" s="3"/>
      <c r="I121" s="3"/>
      <c r="J121" s="3"/>
    </row>
    <row r="122" spans="1:13" x14ac:dyDescent="0.25">
      <c r="F122" s="3"/>
      <c r="G122" s="3"/>
      <c r="H122" s="3"/>
      <c r="I122" s="3"/>
      <c r="J122" s="3"/>
    </row>
    <row r="123" spans="1:13" x14ac:dyDescent="0.25">
      <c r="F123" s="8">
        <f t="shared" ref="F123:L123" si="40">SUM(F114:F120)</f>
        <v>0.33333333333333326</v>
      </c>
      <c r="G123" s="8">
        <f t="shared" si="40"/>
        <v>0</v>
      </c>
      <c r="H123" s="8">
        <f t="shared" si="40"/>
        <v>0</v>
      </c>
      <c r="I123" s="8">
        <f t="shared" si="40"/>
        <v>0</v>
      </c>
      <c r="J123" s="8">
        <f t="shared" si="40"/>
        <v>0</v>
      </c>
      <c r="K123" s="8">
        <f t="shared" si="40"/>
        <v>0</v>
      </c>
      <c r="L123" s="8">
        <f t="shared" si="40"/>
        <v>0</v>
      </c>
      <c r="M123" s="9">
        <f>SUM(F123:L123)</f>
        <v>0.33333333333333326</v>
      </c>
    </row>
    <row r="127" spans="1:13" x14ac:dyDescent="0.25">
      <c r="A127" s="30">
        <v>41473</v>
      </c>
      <c r="B127" s="30"/>
      <c r="C127" s="30"/>
      <c r="D127" s="30"/>
      <c r="E127" s="30"/>
      <c r="F127" s="30"/>
      <c r="G127" s="30"/>
      <c r="H127" s="30"/>
      <c r="I127" s="30"/>
      <c r="J127" s="30"/>
      <c r="K127" s="1"/>
      <c r="L127" s="1"/>
    </row>
    <row r="128" spans="1:13" x14ac:dyDescent="0.25">
      <c r="A128" s="29" t="s">
        <v>0</v>
      </c>
      <c r="B128" s="29"/>
      <c r="C128" s="29"/>
      <c r="D128" s="29"/>
      <c r="E128" s="29"/>
      <c r="F128" s="29"/>
      <c r="G128" s="11"/>
      <c r="H128" s="11"/>
      <c r="I128" s="11"/>
      <c r="J128" s="11"/>
      <c r="K128" s="11"/>
      <c r="L128" s="11"/>
    </row>
    <row r="129" spans="1:13" ht="30" x14ac:dyDescent="0.25">
      <c r="A129" t="s">
        <v>6</v>
      </c>
      <c r="E129" t="s">
        <v>7</v>
      </c>
      <c r="F129" s="3" t="s">
        <v>1</v>
      </c>
      <c r="G129" s="3" t="s">
        <v>18</v>
      </c>
      <c r="H129" s="3" t="s">
        <v>37</v>
      </c>
      <c r="I129" s="3" t="s">
        <v>40</v>
      </c>
      <c r="J129" s="3" t="s">
        <v>3</v>
      </c>
      <c r="K129" t="s">
        <v>4</v>
      </c>
      <c r="L129" s="3" t="s">
        <v>5</v>
      </c>
    </row>
    <row r="130" spans="1:13" ht="30" x14ac:dyDescent="0.25">
      <c r="F130" s="3" t="s">
        <v>17</v>
      </c>
      <c r="G130" s="3"/>
      <c r="H130" s="3" t="s">
        <v>17</v>
      </c>
      <c r="I130" s="3"/>
      <c r="J130" s="3"/>
      <c r="L130" s="3"/>
    </row>
    <row r="131" spans="1:13" x14ac:dyDescent="0.25">
      <c r="F131" s="3"/>
      <c r="G131" s="3"/>
      <c r="H131" s="3"/>
      <c r="I131" s="3"/>
      <c r="J131" s="3"/>
      <c r="L131" s="3"/>
    </row>
    <row r="132" spans="1:13" x14ac:dyDescent="0.25">
      <c r="A132" s="5">
        <v>0.33333333333333331</v>
      </c>
      <c r="B132" s="5">
        <v>0.39583333333333331</v>
      </c>
      <c r="C132" s="6">
        <f>SUM(B132-A132)</f>
        <v>6.25E-2</v>
      </c>
      <c r="D132" s="6"/>
      <c r="E132" t="s">
        <v>48</v>
      </c>
      <c r="F132" s="8">
        <f>IF(NOT(ISERROR(FIND("#CA",$E132))),$C132,"")</f>
        <v>6.25E-2</v>
      </c>
      <c r="G132" s="8" t="str">
        <f>IF(NOT(ISERROR(FIND("#Mgt-Sales",$E132))),$C132,"")</f>
        <v/>
      </c>
      <c r="H132" s="8" t="str">
        <f>IF(NOT(ISERROR(FIND("#Overhead",$E132))),$C132,"")</f>
        <v/>
      </c>
      <c r="I132" s="8" t="str">
        <f>IF(NOT(ISERROR(FIND("#Mgt-Tactical",$E132))),$C132,"")</f>
        <v/>
      </c>
      <c r="J132" s="3"/>
      <c r="K132" s="3"/>
    </row>
    <row r="133" spans="1:13" x14ac:dyDescent="0.25">
      <c r="A133" s="5">
        <f>B132</f>
        <v>0.39583333333333331</v>
      </c>
      <c r="B133" s="5">
        <v>0.41666666666666669</v>
      </c>
      <c r="C133" s="6">
        <f t="shared" ref="C133:C138" si="41">SUM(B133-A133)</f>
        <v>2.083333333333337E-2</v>
      </c>
      <c r="D133" s="6"/>
      <c r="E133" t="s">
        <v>10</v>
      </c>
      <c r="F133" s="8">
        <f t="shared" ref="F133:F138" si="42">IF(NOT(ISERROR(FIND("#CA",E133))),C133,"")</f>
        <v>2.083333333333337E-2</v>
      </c>
      <c r="G133" s="8" t="str">
        <f t="shared" ref="G133:G138" si="43">IF(NOT(ISERROR(FIND("#Mgt-Sales",$E133))),$C133,"")</f>
        <v/>
      </c>
      <c r="H133" s="8" t="str">
        <f t="shared" ref="H133:H138" si="44">IF(NOT(ISERROR(FIND("#Overhead",$E133))),$C133,"")</f>
        <v/>
      </c>
      <c r="I133" s="8" t="str">
        <f t="shared" ref="I133:I138" si="45">IF(NOT(ISERROR(FIND("#Mgt-Tactical",$E133))),$C133,"")</f>
        <v/>
      </c>
      <c r="J133" s="3"/>
      <c r="K133" s="3"/>
      <c r="L133" s="3"/>
    </row>
    <row r="134" spans="1:13" x14ac:dyDescent="0.25">
      <c r="A134" s="5">
        <f t="shared" ref="A134" si="46">B133</f>
        <v>0.41666666666666669</v>
      </c>
      <c r="B134" s="5">
        <v>0.4375</v>
      </c>
      <c r="C134" s="6">
        <f t="shared" si="41"/>
        <v>2.0833333333333315E-2</v>
      </c>
      <c r="D134" s="6"/>
      <c r="E134" t="s">
        <v>49</v>
      </c>
      <c r="F134" s="8" t="str">
        <f t="shared" si="42"/>
        <v/>
      </c>
      <c r="G134" s="8" t="str">
        <f t="shared" si="43"/>
        <v/>
      </c>
      <c r="H134" s="8" t="str">
        <f t="shared" si="44"/>
        <v/>
      </c>
      <c r="I134" s="8">
        <f t="shared" si="45"/>
        <v>2.0833333333333315E-2</v>
      </c>
      <c r="J134" s="3"/>
    </row>
    <row r="135" spans="1:13" x14ac:dyDescent="0.25">
      <c r="A135" s="5">
        <f>B134</f>
        <v>0.4375</v>
      </c>
      <c r="B135" s="5">
        <v>0.45833333333333331</v>
      </c>
      <c r="C135" s="6">
        <f t="shared" si="41"/>
        <v>2.0833333333333315E-2</v>
      </c>
      <c r="D135" s="6"/>
      <c r="E135" s="3" t="s">
        <v>50</v>
      </c>
      <c r="F135" s="8" t="str">
        <f t="shared" si="42"/>
        <v/>
      </c>
      <c r="G135" s="8" t="str">
        <f t="shared" si="43"/>
        <v/>
      </c>
      <c r="H135" s="8" t="str">
        <f t="shared" si="44"/>
        <v/>
      </c>
      <c r="I135" s="8">
        <f t="shared" si="45"/>
        <v>2.0833333333333315E-2</v>
      </c>
      <c r="J135" s="3"/>
    </row>
    <row r="136" spans="1:13" x14ac:dyDescent="0.25">
      <c r="A136" s="5">
        <f t="shared" ref="A136:A138" si="47">B135</f>
        <v>0.45833333333333331</v>
      </c>
      <c r="B136" s="5">
        <v>0.5</v>
      </c>
      <c r="C136" s="6">
        <f t="shared" si="41"/>
        <v>4.1666666666666685E-2</v>
      </c>
      <c r="D136" s="6"/>
      <c r="E136" t="s">
        <v>51</v>
      </c>
      <c r="F136" s="8">
        <f t="shared" si="42"/>
        <v>4.1666666666666685E-2</v>
      </c>
      <c r="G136" s="8" t="str">
        <f t="shared" si="43"/>
        <v/>
      </c>
      <c r="H136" s="8" t="str">
        <f t="shared" si="44"/>
        <v/>
      </c>
      <c r="I136" s="8" t="str">
        <f t="shared" si="45"/>
        <v/>
      </c>
      <c r="J136" s="3"/>
    </row>
    <row r="137" spans="1:13" x14ac:dyDescent="0.25">
      <c r="A137" s="5">
        <f t="shared" si="47"/>
        <v>0.5</v>
      </c>
      <c r="B137" s="5">
        <v>0.54166666666666663</v>
      </c>
      <c r="C137" s="6">
        <f t="shared" si="41"/>
        <v>4.166666666666663E-2</v>
      </c>
      <c r="D137" s="6"/>
      <c r="E137" s="3" t="s">
        <v>13</v>
      </c>
      <c r="F137" s="8" t="str">
        <f t="shared" si="42"/>
        <v/>
      </c>
      <c r="G137" s="8" t="str">
        <f t="shared" si="43"/>
        <v/>
      </c>
      <c r="H137" s="8" t="str">
        <f t="shared" si="44"/>
        <v/>
      </c>
      <c r="I137" s="8" t="str">
        <f t="shared" si="45"/>
        <v/>
      </c>
      <c r="J137" s="3"/>
    </row>
    <row r="138" spans="1:13" x14ac:dyDescent="0.25">
      <c r="A138" s="5">
        <f t="shared" si="47"/>
        <v>0.54166666666666663</v>
      </c>
      <c r="B138" s="5">
        <v>0.70833333333333337</v>
      </c>
      <c r="C138" s="6">
        <f t="shared" si="41"/>
        <v>0.16666666666666674</v>
      </c>
      <c r="D138" s="6"/>
      <c r="E138" t="s">
        <v>52</v>
      </c>
      <c r="F138" s="8">
        <f t="shared" si="42"/>
        <v>0.16666666666666674</v>
      </c>
      <c r="G138" s="8" t="str">
        <f t="shared" si="43"/>
        <v/>
      </c>
      <c r="H138" s="8" t="str">
        <f t="shared" si="44"/>
        <v/>
      </c>
      <c r="I138" s="8" t="str">
        <f t="shared" si="45"/>
        <v/>
      </c>
      <c r="J138" s="3"/>
    </row>
    <row r="139" spans="1:13" x14ac:dyDescent="0.25">
      <c r="A139" s="5"/>
      <c r="B139" s="5"/>
      <c r="C139" s="6"/>
      <c r="D139" s="6"/>
      <c r="F139" s="3"/>
      <c r="G139" s="3"/>
      <c r="H139" s="3"/>
      <c r="I139" s="3"/>
      <c r="J139" s="3"/>
    </row>
    <row r="140" spans="1:13" x14ac:dyDescent="0.25">
      <c r="F140" s="3"/>
      <c r="G140" s="3"/>
      <c r="H140" s="3"/>
      <c r="I140" s="3"/>
      <c r="J140" s="3"/>
    </row>
    <row r="141" spans="1:13" x14ac:dyDescent="0.25">
      <c r="F141" s="8">
        <f t="shared" ref="F141:L141" si="48">SUM(F132:F138)</f>
        <v>0.2916666666666668</v>
      </c>
      <c r="G141" s="8">
        <f t="shared" si="48"/>
        <v>0</v>
      </c>
      <c r="H141" s="8">
        <f t="shared" si="48"/>
        <v>0</v>
      </c>
      <c r="I141" s="8">
        <f t="shared" si="48"/>
        <v>4.166666666666663E-2</v>
      </c>
      <c r="J141" s="8">
        <f t="shared" si="48"/>
        <v>0</v>
      </c>
      <c r="K141" s="8">
        <f t="shared" si="48"/>
        <v>0</v>
      </c>
      <c r="L141" s="8">
        <f t="shared" si="48"/>
        <v>0</v>
      </c>
      <c r="M141" s="9">
        <f>SUM(F141:L141)</f>
        <v>0.33333333333333343</v>
      </c>
    </row>
    <row r="143" spans="1:13" x14ac:dyDescent="0.25">
      <c r="A143" s="30">
        <v>41474</v>
      </c>
      <c r="B143" s="30"/>
      <c r="C143" s="30"/>
      <c r="D143" s="30"/>
      <c r="E143" s="30"/>
      <c r="F143" s="30"/>
      <c r="G143" s="30"/>
      <c r="H143" s="30"/>
      <c r="I143" s="30"/>
      <c r="J143" s="30"/>
      <c r="K143" s="1"/>
      <c r="L143" s="1"/>
    </row>
    <row r="144" spans="1:13" x14ac:dyDescent="0.25">
      <c r="A144" s="29" t="s">
        <v>0</v>
      </c>
      <c r="B144" s="29"/>
      <c r="C144" s="29"/>
      <c r="D144" s="29"/>
      <c r="E144" s="29"/>
      <c r="F144" s="29"/>
      <c r="G144" s="11"/>
      <c r="H144" s="11"/>
      <c r="I144" s="11"/>
      <c r="J144" s="11"/>
      <c r="K144" s="11"/>
      <c r="L144" s="11"/>
    </row>
    <row r="145" spans="1:13" ht="30" x14ac:dyDescent="0.25">
      <c r="A145" t="s">
        <v>6</v>
      </c>
      <c r="E145" t="s">
        <v>7</v>
      </c>
      <c r="F145" s="3" t="s">
        <v>1</v>
      </c>
      <c r="G145" s="3" t="s">
        <v>18</v>
      </c>
      <c r="H145" s="3" t="s">
        <v>37</v>
      </c>
      <c r="I145" s="3" t="s">
        <v>40</v>
      </c>
      <c r="J145" s="3" t="s">
        <v>3</v>
      </c>
      <c r="K145" t="s">
        <v>4</v>
      </c>
      <c r="L145" s="3" t="s">
        <v>5</v>
      </c>
    </row>
    <row r="146" spans="1:13" ht="30" x14ac:dyDescent="0.25">
      <c r="F146" s="3" t="s">
        <v>17</v>
      </c>
      <c r="G146" s="3"/>
      <c r="H146" s="3" t="s">
        <v>17</v>
      </c>
      <c r="I146" s="3"/>
      <c r="J146" s="3"/>
      <c r="L146" s="3"/>
    </row>
    <row r="147" spans="1:13" x14ac:dyDescent="0.25">
      <c r="F147" s="3"/>
      <c r="G147" s="3"/>
      <c r="H147" s="3"/>
      <c r="I147" s="3"/>
      <c r="J147" s="3"/>
      <c r="L147" s="3"/>
    </row>
    <row r="148" spans="1:13" x14ac:dyDescent="0.25">
      <c r="A148" s="5">
        <v>0.33333333333333331</v>
      </c>
      <c r="B148" s="5">
        <v>0.39583333333333331</v>
      </c>
      <c r="C148" s="6">
        <f>SUM(B148-A148)</f>
        <v>6.25E-2</v>
      </c>
      <c r="D148" s="6"/>
      <c r="E148" t="s">
        <v>48</v>
      </c>
      <c r="F148" s="8">
        <f>IF(NOT(ISERROR(FIND("#CA",$E148))),$C148,"")</f>
        <v>6.25E-2</v>
      </c>
      <c r="G148" s="8" t="str">
        <f>IF(NOT(ISERROR(FIND("#Mgt-Sales",$E148))),$C148,"")</f>
        <v/>
      </c>
      <c r="H148" s="8" t="str">
        <f>IF(NOT(ISERROR(FIND("#Overhead",$E148))),$C148,"")</f>
        <v/>
      </c>
      <c r="I148" s="8" t="str">
        <f>IF(NOT(ISERROR(FIND("#Mgt-Tactical",$E148))),$C148,"")</f>
        <v/>
      </c>
      <c r="J148" s="3"/>
      <c r="K148" s="3"/>
    </row>
    <row r="149" spans="1:13" x14ac:dyDescent="0.25">
      <c r="A149" s="5">
        <f>B148</f>
        <v>0.39583333333333331</v>
      </c>
      <c r="B149" s="5">
        <v>0.41666666666666669</v>
      </c>
      <c r="C149" s="6">
        <f t="shared" ref="C149:C154" si="49">SUM(B149-A149)</f>
        <v>2.083333333333337E-2</v>
      </c>
      <c r="D149" s="6"/>
      <c r="E149" t="s">
        <v>10</v>
      </c>
      <c r="F149" s="8">
        <f t="shared" ref="F149:F154" si="50">IF(NOT(ISERROR(FIND("#CA",E149))),C149,"")</f>
        <v>2.083333333333337E-2</v>
      </c>
      <c r="G149" s="8" t="str">
        <f t="shared" ref="G149:G154" si="51">IF(NOT(ISERROR(FIND("#Mgt-Sales",$E149))),$C149,"")</f>
        <v/>
      </c>
      <c r="H149" s="8" t="str">
        <f t="shared" ref="H149:H154" si="52">IF(NOT(ISERROR(FIND("#Overhead",$E149))),$C149,"")</f>
        <v/>
      </c>
      <c r="I149" s="8" t="str">
        <f t="shared" ref="I149:I154" si="53">IF(NOT(ISERROR(FIND("#Mgt-Tactical",$E149))),$C149,"")</f>
        <v/>
      </c>
      <c r="J149" s="3"/>
      <c r="K149" s="3"/>
      <c r="L149" s="3"/>
    </row>
    <row r="150" spans="1:13" x14ac:dyDescent="0.25">
      <c r="A150" s="5">
        <f t="shared" ref="A150" si="54">B149</f>
        <v>0.41666666666666669</v>
      </c>
      <c r="B150" s="5">
        <v>0.4375</v>
      </c>
      <c r="C150" s="6">
        <f t="shared" si="49"/>
        <v>2.0833333333333315E-2</v>
      </c>
      <c r="D150" s="6"/>
      <c r="E150" t="s">
        <v>48</v>
      </c>
      <c r="F150" s="8">
        <f t="shared" si="50"/>
        <v>2.0833333333333315E-2</v>
      </c>
      <c r="G150" s="8" t="str">
        <f t="shared" si="51"/>
        <v/>
      </c>
      <c r="H150" s="8" t="str">
        <f t="shared" si="52"/>
        <v/>
      </c>
      <c r="I150" s="8" t="str">
        <f t="shared" si="53"/>
        <v/>
      </c>
      <c r="J150" s="3"/>
    </row>
    <row r="151" spans="1:13" x14ac:dyDescent="0.25">
      <c r="A151" s="5">
        <f>B150</f>
        <v>0.4375</v>
      </c>
      <c r="B151" s="5">
        <v>0.45833333333333331</v>
      </c>
      <c r="C151" s="6">
        <f t="shared" si="49"/>
        <v>2.0833333333333315E-2</v>
      </c>
      <c r="D151" s="6"/>
      <c r="E151" t="s">
        <v>48</v>
      </c>
      <c r="F151" s="8">
        <f t="shared" si="50"/>
        <v>2.0833333333333315E-2</v>
      </c>
      <c r="G151" s="8" t="str">
        <f t="shared" si="51"/>
        <v/>
      </c>
      <c r="H151" s="8" t="str">
        <f t="shared" si="52"/>
        <v/>
      </c>
      <c r="I151" s="8" t="str">
        <f t="shared" si="53"/>
        <v/>
      </c>
      <c r="J151" s="3"/>
    </row>
    <row r="152" spans="1:13" x14ac:dyDescent="0.25">
      <c r="A152" s="5">
        <f t="shared" ref="A152:A154" si="55">B151</f>
        <v>0.45833333333333331</v>
      </c>
      <c r="B152" s="5">
        <v>0.5</v>
      </c>
      <c r="C152" s="6">
        <f t="shared" si="49"/>
        <v>4.1666666666666685E-2</v>
      </c>
      <c r="D152" s="6"/>
      <c r="E152" t="s">
        <v>48</v>
      </c>
      <c r="F152" s="8">
        <f t="shared" si="50"/>
        <v>4.1666666666666685E-2</v>
      </c>
      <c r="G152" s="8" t="str">
        <f t="shared" si="51"/>
        <v/>
      </c>
      <c r="H152" s="8" t="str">
        <f t="shared" si="52"/>
        <v/>
      </c>
      <c r="I152" s="8" t="str">
        <f t="shared" si="53"/>
        <v/>
      </c>
      <c r="J152" s="3"/>
    </row>
    <row r="153" spans="1:13" x14ac:dyDescent="0.25">
      <c r="A153" s="5">
        <f t="shared" si="55"/>
        <v>0.5</v>
      </c>
      <c r="B153" s="5">
        <v>0.54166666666666663</v>
      </c>
      <c r="C153" s="6">
        <f t="shared" si="49"/>
        <v>4.166666666666663E-2</v>
      </c>
      <c r="D153" s="6"/>
      <c r="E153" s="3" t="s">
        <v>13</v>
      </c>
      <c r="F153" s="8" t="str">
        <f t="shared" si="50"/>
        <v/>
      </c>
      <c r="G153" s="8" t="str">
        <f t="shared" si="51"/>
        <v/>
      </c>
      <c r="H153" s="8" t="str">
        <f t="shared" si="52"/>
        <v/>
      </c>
      <c r="I153" s="8" t="str">
        <f t="shared" si="53"/>
        <v/>
      </c>
      <c r="J153" s="3"/>
    </row>
    <row r="154" spans="1:13" x14ac:dyDescent="0.25">
      <c r="A154" s="5">
        <f t="shared" si="55"/>
        <v>0.54166666666666663</v>
      </c>
      <c r="B154" s="5">
        <v>0.70833333333333337</v>
      </c>
      <c r="C154" s="6">
        <f t="shared" si="49"/>
        <v>0.16666666666666674</v>
      </c>
      <c r="D154" s="6"/>
      <c r="E154" t="s">
        <v>53</v>
      </c>
      <c r="F154" s="8">
        <f t="shared" si="50"/>
        <v>0.16666666666666674</v>
      </c>
      <c r="G154" s="8" t="str">
        <f t="shared" si="51"/>
        <v/>
      </c>
      <c r="H154" s="8" t="str">
        <f t="shared" si="52"/>
        <v/>
      </c>
      <c r="I154" s="8" t="str">
        <f t="shared" si="53"/>
        <v/>
      </c>
      <c r="J154" s="3"/>
    </row>
    <row r="155" spans="1:13" x14ac:dyDescent="0.25">
      <c r="A155" s="5"/>
      <c r="B155" s="5"/>
      <c r="C155" s="6"/>
      <c r="D155" s="6"/>
      <c r="F155" s="3"/>
      <c r="G155" s="3"/>
      <c r="H155" s="3"/>
      <c r="I155" s="3"/>
      <c r="J155" s="3"/>
    </row>
    <row r="156" spans="1:13" x14ac:dyDescent="0.25">
      <c r="F156" s="3"/>
      <c r="G156" s="3"/>
      <c r="H156" s="3"/>
      <c r="I156" s="3"/>
      <c r="J156" s="3"/>
    </row>
    <row r="157" spans="1:13" x14ac:dyDescent="0.25">
      <c r="F157" s="8">
        <f t="shared" ref="F157:L157" si="56">SUM(F148:F154)</f>
        <v>0.33333333333333343</v>
      </c>
      <c r="G157" s="8">
        <f t="shared" si="56"/>
        <v>0</v>
      </c>
      <c r="H157" s="8">
        <f t="shared" si="56"/>
        <v>0</v>
      </c>
      <c r="I157" s="8">
        <f t="shared" si="56"/>
        <v>0</v>
      </c>
      <c r="J157" s="8">
        <f t="shared" si="56"/>
        <v>0</v>
      </c>
      <c r="K157" s="8">
        <f t="shared" si="56"/>
        <v>0</v>
      </c>
      <c r="L157" s="8">
        <f t="shared" si="56"/>
        <v>0</v>
      </c>
      <c r="M157" s="9">
        <f>SUM(F157:L157)</f>
        <v>0.33333333333333343</v>
      </c>
    </row>
    <row r="160" spans="1:13" x14ac:dyDescent="0.25">
      <c r="A160" s="30">
        <v>41477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1"/>
      <c r="L160" s="1"/>
    </row>
    <row r="161" spans="1:13" x14ac:dyDescent="0.25">
      <c r="A161" s="29" t="s">
        <v>0</v>
      </c>
      <c r="B161" s="29"/>
      <c r="C161" s="29"/>
      <c r="D161" s="29"/>
      <c r="E161" s="29"/>
      <c r="F161" s="29"/>
      <c r="G161" s="11"/>
      <c r="H161" s="11"/>
      <c r="I161" s="11"/>
      <c r="J161" s="11"/>
      <c r="K161" s="11"/>
      <c r="L161" s="11"/>
    </row>
    <row r="162" spans="1:13" ht="30" x14ac:dyDescent="0.25">
      <c r="A162" t="s">
        <v>6</v>
      </c>
      <c r="E162" t="s">
        <v>7</v>
      </c>
      <c r="F162" s="3" t="s">
        <v>1</v>
      </c>
      <c r="G162" s="3" t="s">
        <v>18</v>
      </c>
      <c r="H162" s="3" t="s">
        <v>37</v>
      </c>
      <c r="I162" s="3" t="s">
        <v>40</v>
      </c>
      <c r="J162" s="3" t="s">
        <v>55</v>
      </c>
      <c r="K162" t="s">
        <v>4</v>
      </c>
      <c r="L162" s="3" t="s">
        <v>5</v>
      </c>
    </row>
    <row r="163" spans="1:13" ht="30" x14ac:dyDescent="0.25">
      <c r="F163" s="3" t="s">
        <v>17</v>
      </c>
      <c r="G163" s="3"/>
      <c r="H163" s="3" t="s">
        <v>17</v>
      </c>
      <c r="I163" s="3"/>
      <c r="J163" s="3"/>
      <c r="L163" s="3"/>
    </row>
    <row r="164" spans="1:13" x14ac:dyDescent="0.25">
      <c r="F164" s="3"/>
      <c r="G164" s="3"/>
      <c r="H164" s="3"/>
      <c r="I164" s="3"/>
      <c r="J164" s="3"/>
      <c r="L164" s="3"/>
    </row>
    <row r="165" spans="1:13" x14ac:dyDescent="0.25">
      <c r="A165" s="5">
        <v>0.3125</v>
      </c>
      <c r="B165" s="5">
        <v>0.33333333333333331</v>
      </c>
      <c r="C165" s="6">
        <f>SUM(B165-A165)</f>
        <v>2.0833333333333315E-2</v>
      </c>
      <c r="D165" s="6"/>
      <c r="E165" t="s">
        <v>54</v>
      </c>
      <c r="F165" s="8" t="str">
        <f>IF(NOT(ISERROR(FIND("#CA",$E165))),$C165,"")</f>
        <v/>
      </c>
      <c r="G165" s="8" t="str">
        <f>IF(NOT(ISERROR(FIND("#Mgt-Sales",$E165))),$C165,"")</f>
        <v/>
      </c>
      <c r="H165" s="8" t="str">
        <f>IF(NOT(ISERROR(FIND("#Overhead",$E165))),$C165,"")</f>
        <v/>
      </c>
      <c r="I165" s="8" t="str">
        <f>IF(NOT(ISERROR(FIND("#Mgt-Tactical",$E165))),$C165,"")</f>
        <v/>
      </c>
      <c r="J165" s="8">
        <f>IF(NOT(ISERROR(FIND("#GEICO-Overhead",$E165))),$C165,"")</f>
        <v>2.0833333333333315E-2</v>
      </c>
      <c r="K165" s="3"/>
    </row>
    <row r="166" spans="1:13" x14ac:dyDescent="0.25">
      <c r="A166" s="5">
        <f>B165</f>
        <v>0.33333333333333331</v>
      </c>
      <c r="B166" s="5">
        <v>0.41666666666666669</v>
      </c>
      <c r="C166" s="6">
        <f t="shared" ref="C166:C171" si="57">SUM(B166-A166)</f>
        <v>8.333333333333337E-2</v>
      </c>
      <c r="D166" s="6"/>
      <c r="E166" t="s">
        <v>10</v>
      </c>
      <c r="F166" s="8">
        <f t="shared" ref="F166:F171" si="58">IF(NOT(ISERROR(FIND("#CA",E166))),C166,"")</f>
        <v>8.333333333333337E-2</v>
      </c>
      <c r="G166" s="8" t="str">
        <f t="shared" ref="G166:G171" si="59">IF(NOT(ISERROR(FIND("#Mgt-Sales",$E166))),$C166,"")</f>
        <v/>
      </c>
      <c r="H166" s="8" t="str">
        <f t="shared" ref="H166:H171" si="60">IF(NOT(ISERROR(FIND("#Overhead",$E166))),$C166,"")</f>
        <v/>
      </c>
      <c r="I166" s="8" t="str">
        <f t="shared" ref="I166:I171" si="61">IF(NOT(ISERROR(FIND("#Mgt-Tactical",$E166))),$C166,"")</f>
        <v/>
      </c>
      <c r="J166" s="3"/>
      <c r="K166" s="3"/>
      <c r="L166" s="3"/>
    </row>
    <row r="167" spans="1:13" x14ac:dyDescent="0.25">
      <c r="A167" s="5">
        <f t="shared" ref="A167" si="62">B166</f>
        <v>0.41666666666666669</v>
      </c>
      <c r="B167" s="5">
        <v>0.4375</v>
      </c>
      <c r="C167" s="6">
        <f t="shared" si="57"/>
        <v>2.0833333333333315E-2</v>
      </c>
      <c r="D167" s="6"/>
      <c r="E167" t="s">
        <v>48</v>
      </c>
      <c r="F167" s="8">
        <f t="shared" si="58"/>
        <v>2.0833333333333315E-2</v>
      </c>
      <c r="G167" s="8" t="str">
        <f t="shared" si="59"/>
        <v/>
      </c>
      <c r="H167" s="8" t="str">
        <f t="shared" si="60"/>
        <v/>
      </c>
      <c r="I167" s="8" t="str">
        <f t="shared" si="61"/>
        <v/>
      </c>
      <c r="J167" s="3"/>
    </row>
    <row r="168" spans="1:13" x14ac:dyDescent="0.25">
      <c r="A168" s="5">
        <f>B167</f>
        <v>0.4375</v>
      </c>
      <c r="B168" s="5">
        <v>0.45833333333333331</v>
      </c>
      <c r="C168" s="6">
        <f t="shared" si="57"/>
        <v>2.0833333333333315E-2</v>
      </c>
      <c r="D168" s="6"/>
      <c r="E168" t="s">
        <v>48</v>
      </c>
      <c r="F168" s="8">
        <f t="shared" si="58"/>
        <v>2.0833333333333315E-2</v>
      </c>
      <c r="G168" s="8" t="str">
        <f t="shared" si="59"/>
        <v/>
      </c>
      <c r="H168" s="8" t="str">
        <f t="shared" si="60"/>
        <v/>
      </c>
      <c r="I168" s="8" t="str">
        <f t="shared" si="61"/>
        <v/>
      </c>
      <c r="J168" s="3"/>
    </row>
    <row r="169" spans="1:13" x14ac:dyDescent="0.25">
      <c r="A169" s="5">
        <f t="shared" ref="A169:A171" si="63">B168</f>
        <v>0.45833333333333331</v>
      </c>
      <c r="B169" s="5">
        <v>0.5</v>
      </c>
      <c r="C169" s="6">
        <f t="shared" si="57"/>
        <v>4.1666666666666685E-2</v>
      </c>
      <c r="D169" s="6"/>
      <c r="E169" t="s">
        <v>48</v>
      </c>
      <c r="F169" s="8">
        <f t="shared" si="58"/>
        <v>4.1666666666666685E-2</v>
      </c>
      <c r="G169" s="8" t="str">
        <f t="shared" si="59"/>
        <v/>
      </c>
      <c r="H169" s="8" t="str">
        <f t="shared" si="60"/>
        <v/>
      </c>
      <c r="I169" s="8" t="str">
        <f t="shared" si="61"/>
        <v/>
      </c>
      <c r="J169" s="3"/>
    </row>
    <row r="170" spans="1:13" x14ac:dyDescent="0.25">
      <c r="A170" s="5">
        <f t="shared" si="63"/>
        <v>0.5</v>
      </c>
      <c r="B170" s="5">
        <v>0.54166666666666663</v>
      </c>
      <c r="C170" s="6">
        <f t="shared" si="57"/>
        <v>4.166666666666663E-2</v>
      </c>
      <c r="D170" s="6"/>
      <c r="E170" s="3" t="s">
        <v>13</v>
      </c>
      <c r="F170" s="8" t="str">
        <f t="shared" si="58"/>
        <v/>
      </c>
      <c r="G170" s="8" t="str">
        <f t="shared" si="59"/>
        <v/>
      </c>
      <c r="H170" s="8" t="str">
        <f t="shared" si="60"/>
        <v/>
      </c>
      <c r="I170" s="8" t="str">
        <f t="shared" si="61"/>
        <v/>
      </c>
      <c r="J170" s="3"/>
    </row>
    <row r="171" spans="1:13" x14ac:dyDescent="0.25">
      <c r="A171" s="5">
        <f t="shared" si="63"/>
        <v>0.54166666666666663</v>
      </c>
      <c r="B171" s="5">
        <v>0.70833333333333337</v>
      </c>
      <c r="C171" s="6">
        <f t="shared" si="57"/>
        <v>0.16666666666666674</v>
      </c>
      <c r="D171" s="6"/>
      <c r="E171" t="s">
        <v>53</v>
      </c>
      <c r="F171" s="8">
        <f t="shared" si="58"/>
        <v>0.16666666666666674</v>
      </c>
      <c r="G171" s="8" t="str">
        <f t="shared" si="59"/>
        <v/>
      </c>
      <c r="H171" s="8" t="str">
        <f t="shared" si="60"/>
        <v/>
      </c>
      <c r="I171" s="8" t="str">
        <f t="shared" si="61"/>
        <v/>
      </c>
      <c r="J171" s="3"/>
    </row>
    <row r="172" spans="1:13" x14ac:dyDescent="0.25">
      <c r="A172" s="5"/>
      <c r="B172" s="5"/>
      <c r="C172" s="6"/>
      <c r="D172" s="6"/>
      <c r="F172" s="3"/>
      <c r="G172" s="3"/>
      <c r="H172" s="3"/>
      <c r="I172" s="3"/>
      <c r="J172" s="3"/>
    </row>
    <row r="173" spans="1:13" x14ac:dyDescent="0.25">
      <c r="F173" s="3"/>
      <c r="G173" s="3"/>
      <c r="H173" s="3"/>
      <c r="I173" s="3"/>
      <c r="J173" s="3"/>
    </row>
    <row r="174" spans="1:13" x14ac:dyDescent="0.25">
      <c r="F174" s="8">
        <f>SUM(F165:F171)</f>
        <v>0.33333333333333343</v>
      </c>
      <c r="G174" s="8">
        <f t="shared" ref="G174:L174" si="64">SUM(G165:G171)</f>
        <v>0</v>
      </c>
      <c r="H174" s="8">
        <f t="shared" si="64"/>
        <v>0</v>
      </c>
      <c r="I174" s="8">
        <f t="shared" si="64"/>
        <v>0</v>
      </c>
      <c r="J174" s="8">
        <f t="shared" si="64"/>
        <v>2.0833333333333315E-2</v>
      </c>
      <c r="K174" s="8">
        <f t="shared" si="64"/>
        <v>0</v>
      </c>
      <c r="L174" s="8">
        <f t="shared" si="64"/>
        <v>0</v>
      </c>
      <c r="M174" s="9">
        <f>SUM(F174:L174)</f>
        <v>0.35416666666666674</v>
      </c>
    </row>
    <row r="175" spans="1:13" x14ac:dyDescent="0.25">
      <c r="A175" s="30">
        <v>41478</v>
      </c>
      <c r="B175" s="30"/>
      <c r="C175" s="30"/>
      <c r="D175" s="30"/>
      <c r="E175" s="30"/>
      <c r="F175" s="30"/>
      <c r="G175" s="30"/>
      <c r="H175" s="30"/>
      <c r="I175" s="30"/>
      <c r="J175" s="30"/>
      <c r="K175" s="1"/>
      <c r="L175" s="1"/>
    </row>
    <row r="176" spans="1:13" x14ac:dyDescent="0.25">
      <c r="A176" s="29" t="s">
        <v>0</v>
      </c>
      <c r="B176" s="29"/>
      <c r="C176" s="29"/>
      <c r="D176" s="29"/>
      <c r="E176" s="29"/>
      <c r="F176" s="29"/>
      <c r="G176" s="12"/>
      <c r="H176" s="12"/>
      <c r="I176" s="12"/>
      <c r="J176" s="12"/>
      <c r="K176" s="12"/>
      <c r="L176" s="12"/>
    </row>
    <row r="177" spans="1:12" ht="30" x14ac:dyDescent="0.25">
      <c r="A177" t="s">
        <v>6</v>
      </c>
      <c r="E177" t="s">
        <v>7</v>
      </c>
      <c r="F177" s="3" t="s">
        <v>1</v>
      </c>
      <c r="G177" s="3" t="s">
        <v>18</v>
      </c>
      <c r="H177" s="3" t="s">
        <v>37</v>
      </c>
      <c r="I177" s="3" t="s">
        <v>40</v>
      </c>
      <c r="J177" s="3" t="s">
        <v>55</v>
      </c>
      <c r="K177" t="s">
        <v>4</v>
      </c>
      <c r="L177" s="3" t="s">
        <v>5</v>
      </c>
    </row>
    <row r="178" spans="1:12" ht="30" x14ac:dyDescent="0.25">
      <c r="F178" s="3" t="s">
        <v>17</v>
      </c>
      <c r="G178" s="3"/>
      <c r="H178" s="3" t="s">
        <v>17</v>
      </c>
      <c r="I178" s="3"/>
      <c r="J178" s="3"/>
      <c r="L178" s="3"/>
    </row>
    <row r="179" spans="1:12" x14ac:dyDescent="0.25">
      <c r="F179" s="3"/>
      <c r="G179" s="3"/>
      <c r="H179" s="3"/>
      <c r="I179" s="3"/>
      <c r="J179" s="3"/>
      <c r="L179" s="3"/>
    </row>
    <row r="180" spans="1:12" x14ac:dyDescent="0.25">
      <c r="A180" s="5">
        <v>0.3125</v>
      </c>
      <c r="B180" s="5">
        <v>0.35416666666666669</v>
      </c>
      <c r="C180" s="6">
        <f>SUM(B180-A180)</f>
        <v>4.1666666666666685E-2</v>
      </c>
      <c r="D180" s="6"/>
      <c r="E180" t="s">
        <v>56</v>
      </c>
      <c r="F180" s="8">
        <f>IF(NOT(ISERROR(FIND("#CA",$E180))),$C180,"")</f>
        <v>4.1666666666666685E-2</v>
      </c>
      <c r="G180" s="8" t="str">
        <f t="shared" ref="G180:G191" si="65">IF(NOT(ISERROR(FIND("#Mgt-Sales",$E180))),$C180,"")</f>
        <v/>
      </c>
      <c r="H180" s="8" t="str">
        <f t="shared" ref="H180:H191" si="66">IF(NOT(ISERROR(FIND("#Overhead",$E180))),$C180,"")</f>
        <v/>
      </c>
      <c r="I180" s="8" t="str">
        <f t="shared" ref="I180:I191" si="67">IF(NOT(ISERROR(FIND("#Mgt-Tactical",$E180))),$C180,"")</f>
        <v/>
      </c>
      <c r="J180" s="8" t="str">
        <f>IF(NOT(ISERROR(FIND("#GEICO-Overhead",$E180))),$C180,"")</f>
        <v/>
      </c>
      <c r="K180" s="3"/>
    </row>
    <row r="181" spans="1:12" x14ac:dyDescent="0.25">
      <c r="A181" s="5">
        <f>B180</f>
        <v>0.35416666666666669</v>
      </c>
      <c r="B181" s="5">
        <v>0.375</v>
      </c>
      <c r="C181" s="6">
        <f t="shared" ref="C181:C186" si="68">SUM(B181-A181)</f>
        <v>2.0833333333333315E-2</v>
      </c>
      <c r="D181" s="6"/>
      <c r="E181" t="s">
        <v>57</v>
      </c>
      <c r="F181" s="8">
        <f t="shared" ref="F181:F186" si="69">IF(NOT(ISERROR(FIND("#CA",E181))),C181,"")</f>
        <v>2.0833333333333315E-2</v>
      </c>
      <c r="G181" s="8" t="str">
        <f t="shared" si="65"/>
        <v/>
      </c>
      <c r="H181" s="8" t="str">
        <f t="shared" si="66"/>
        <v/>
      </c>
      <c r="I181" s="8" t="str">
        <f t="shared" si="67"/>
        <v/>
      </c>
      <c r="J181" s="3"/>
      <c r="K181" s="3"/>
      <c r="L181" s="3"/>
    </row>
    <row r="182" spans="1:12" x14ac:dyDescent="0.25">
      <c r="A182" s="5">
        <f t="shared" ref="A182" si="70">B181</f>
        <v>0.375</v>
      </c>
      <c r="B182" s="5">
        <v>0.39583333333333331</v>
      </c>
      <c r="C182" s="6">
        <f t="shared" si="68"/>
        <v>2.0833333333333315E-2</v>
      </c>
      <c r="D182" s="6"/>
      <c r="E182" t="s">
        <v>48</v>
      </c>
      <c r="F182" s="8">
        <f t="shared" si="69"/>
        <v>2.0833333333333315E-2</v>
      </c>
      <c r="G182" s="8" t="str">
        <f t="shared" si="65"/>
        <v/>
      </c>
      <c r="H182" s="8" t="str">
        <f t="shared" si="66"/>
        <v/>
      </c>
      <c r="I182" s="8" t="str">
        <f t="shared" si="67"/>
        <v/>
      </c>
      <c r="J182" s="3"/>
    </row>
    <row r="183" spans="1:12" x14ac:dyDescent="0.25">
      <c r="A183" s="5">
        <f>B182</f>
        <v>0.39583333333333331</v>
      </c>
      <c r="B183" s="5">
        <v>0.41666666666666669</v>
      </c>
      <c r="C183" s="6">
        <f t="shared" si="68"/>
        <v>2.083333333333337E-2</v>
      </c>
      <c r="D183" s="6"/>
      <c r="E183" t="s">
        <v>10</v>
      </c>
      <c r="F183" s="8">
        <f t="shared" si="69"/>
        <v>2.083333333333337E-2</v>
      </c>
      <c r="G183" s="8" t="str">
        <f t="shared" si="65"/>
        <v/>
      </c>
      <c r="H183" s="8" t="str">
        <f t="shared" si="66"/>
        <v/>
      </c>
      <c r="I183" s="8" t="str">
        <f t="shared" si="67"/>
        <v/>
      </c>
      <c r="J183" s="3"/>
    </row>
    <row r="184" spans="1:12" x14ac:dyDescent="0.25">
      <c r="A184" s="5">
        <f t="shared" ref="A184:A186" si="71">B183</f>
        <v>0.41666666666666669</v>
      </c>
      <c r="B184" s="5">
        <v>0.45833333333333331</v>
      </c>
      <c r="C184" s="6">
        <f t="shared" si="68"/>
        <v>4.166666666666663E-2</v>
      </c>
      <c r="D184" s="6"/>
      <c r="E184" t="s">
        <v>58</v>
      </c>
      <c r="F184" s="8">
        <f t="shared" si="69"/>
        <v>4.166666666666663E-2</v>
      </c>
      <c r="G184" s="8" t="str">
        <f t="shared" si="65"/>
        <v/>
      </c>
      <c r="H184" s="8" t="str">
        <f t="shared" si="66"/>
        <v/>
      </c>
      <c r="I184" s="8" t="str">
        <f t="shared" si="67"/>
        <v/>
      </c>
      <c r="J184" s="3"/>
    </row>
    <row r="185" spans="1:12" x14ac:dyDescent="0.25">
      <c r="A185" s="5">
        <f t="shared" si="71"/>
        <v>0.45833333333333331</v>
      </c>
      <c r="B185" s="5">
        <v>0.5</v>
      </c>
      <c r="C185" s="6">
        <f t="shared" si="68"/>
        <v>4.1666666666666685E-2</v>
      </c>
      <c r="D185" s="6"/>
      <c r="E185" s="3" t="s">
        <v>59</v>
      </c>
      <c r="F185" s="8">
        <f t="shared" si="69"/>
        <v>4.1666666666666685E-2</v>
      </c>
      <c r="G185" s="8" t="str">
        <f t="shared" si="65"/>
        <v/>
      </c>
      <c r="H185" s="8" t="str">
        <f t="shared" si="66"/>
        <v/>
      </c>
      <c r="I185" s="8" t="str">
        <f t="shared" si="67"/>
        <v/>
      </c>
      <c r="J185" s="3"/>
    </row>
    <row r="186" spans="1:12" x14ac:dyDescent="0.25">
      <c r="A186" s="5">
        <f t="shared" si="71"/>
        <v>0.5</v>
      </c>
      <c r="B186" s="5">
        <v>0.5625</v>
      </c>
      <c r="C186" s="6">
        <f t="shared" si="68"/>
        <v>6.25E-2</v>
      </c>
      <c r="D186" s="6"/>
      <c r="E186" t="s">
        <v>61</v>
      </c>
      <c r="F186" s="8" t="str">
        <f t="shared" si="69"/>
        <v/>
      </c>
      <c r="G186" s="8">
        <f t="shared" si="65"/>
        <v>6.25E-2</v>
      </c>
      <c r="H186" s="8" t="str">
        <f t="shared" si="66"/>
        <v/>
      </c>
      <c r="I186" s="8" t="str">
        <f t="shared" si="67"/>
        <v/>
      </c>
      <c r="J186" s="3"/>
    </row>
    <row r="187" spans="1:12" x14ac:dyDescent="0.25">
      <c r="A187" s="5">
        <f t="shared" ref="A187" si="72">B186</f>
        <v>0.5625</v>
      </c>
      <c r="B187" s="5">
        <v>0.58333333333333337</v>
      </c>
      <c r="C187" s="6">
        <f t="shared" ref="C187" si="73">SUM(B187-A187)</f>
        <v>2.083333333333337E-2</v>
      </c>
      <c r="D187" s="6"/>
      <c r="E187" t="s">
        <v>62</v>
      </c>
      <c r="F187" s="8" t="str">
        <f t="shared" ref="F187" si="74">IF(NOT(ISERROR(FIND("#CA",E187))),C187,"")</f>
        <v/>
      </c>
      <c r="G187" s="8">
        <f t="shared" si="65"/>
        <v>2.083333333333337E-2</v>
      </c>
      <c r="H187" s="8" t="str">
        <f t="shared" si="66"/>
        <v/>
      </c>
      <c r="I187" s="8" t="str">
        <f t="shared" si="67"/>
        <v/>
      </c>
      <c r="J187" s="3"/>
    </row>
    <row r="188" spans="1:12" x14ac:dyDescent="0.25">
      <c r="A188" s="5">
        <f t="shared" ref="A188:A190" si="75">B187</f>
        <v>0.58333333333333337</v>
      </c>
      <c r="B188" s="5">
        <v>0.60416666666666663</v>
      </c>
      <c r="C188" s="6">
        <f t="shared" ref="C188:C190" si="76">SUM(B188-A188)</f>
        <v>2.0833333333333259E-2</v>
      </c>
      <c r="D188" s="6"/>
      <c r="E188" s="3" t="s">
        <v>63</v>
      </c>
      <c r="F188" s="8">
        <f>IF(NOT(ISERROR(FIND("#CA",E188))),C188,"")</f>
        <v>2.0833333333333259E-2</v>
      </c>
      <c r="G188" s="8" t="str">
        <f t="shared" si="65"/>
        <v/>
      </c>
      <c r="H188" s="8" t="str">
        <f t="shared" si="66"/>
        <v/>
      </c>
      <c r="I188" s="8" t="str">
        <f t="shared" si="67"/>
        <v/>
      </c>
      <c r="J188" s="3"/>
    </row>
    <row r="189" spans="1:12" x14ac:dyDescent="0.25">
      <c r="A189" s="5">
        <f t="shared" si="75"/>
        <v>0.60416666666666663</v>
      </c>
      <c r="B189" s="5">
        <v>0.625</v>
      </c>
      <c r="C189" s="6">
        <f t="shared" si="76"/>
        <v>2.083333333333337E-2</v>
      </c>
      <c r="D189" s="6"/>
      <c r="E189" t="s">
        <v>62</v>
      </c>
      <c r="F189" s="8" t="str">
        <f>IF(NOT(ISERROR(FIND("#CA",E189))),C189,"")</f>
        <v/>
      </c>
      <c r="G189" s="8">
        <f t="shared" si="65"/>
        <v>2.083333333333337E-2</v>
      </c>
      <c r="H189" s="8" t="str">
        <f t="shared" si="66"/>
        <v/>
      </c>
      <c r="I189" s="8" t="str">
        <f t="shared" si="67"/>
        <v/>
      </c>
      <c r="J189" s="3"/>
    </row>
    <row r="190" spans="1:12" x14ac:dyDescent="0.25">
      <c r="A190" s="5">
        <f t="shared" si="75"/>
        <v>0.625</v>
      </c>
      <c r="B190" s="5">
        <v>0.66666666666666663</v>
      </c>
      <c r="C190" s="6">
        <f t="shared" si="76"/>
        <v>4.166666666666663E-2</v>
      </c>
      <c r="D190" s="6"/>
      <c r="E190" s="3" t="s">
        <v>64</v>
      </c>
      <c r="F190" s="8">
        <f>IF(NOT(ISERROR(FIND("#CA",E190))),C190,"")</f>
        <v>4.166666666666663E-2</v>
      </c>
      <c r="G190" s="8" t="str">
        <f t="shared" si="65"/>
        <v/>
      </c>
      <c r="H190" s="8" t="str">
        <f t="shared" si="66"/>
        <v/>
      </c>
      <c r="I190" s="8" t="str">
        <f t="shared" si="67"/>
        <v/>
      </c>
      <c r="J190" s="3"/>
    </row>
    <row r="191" spans="1:12" x14ac:dyDescent="0.25">
      <c r="A191" s="5">
        <f t="shared" ref="A191" si="77">B190</f>
        <v>0.66666666666666663</v>
      </c>
      <c r="B191" s="5">
        <v>0.6875</v>
      </c>
      <c r="C191" s="6">
        <f t="shared" ref="C191" si="78">SUM(B191-A191)</f>
        <v>2.083333333333337E-2</v>
      </c>
      <c r="D191" s="6"/>
      <c r="E191" t="s">
        <v>56</v>
      </c>
      <c r="F191" s="8">
        <f t="shared" ref="F191" si="79">IF(NOT(ISERROR(FIND("#CA",E191))),C191,"")</f>
        <v>2.083333333333337E-2</v>
      </c>
      <c r="G191" s="8" t="str">
        <f t="shared" si="65"/>
        <v/>
      </c>
      <c r="H191" s="8" t="str">
        <f t="shared" si="66"/>
        <v/>
      </c>
      <c r="I191" s="8" t="str">
        <f t="shared" si="67"/>
        <v/>
      </c>
      <c r="J191" s="3"/>
    </row>
    <row r="192" spans="1:12" x14ac:dyDescent="0.25">
      <c r="F192" s="3"/>
      <c r="G192" s="3"/>
      <c r="H192" s="3"/>
      <c r="I192" s="3"/>
      <c r="J192" s="3"/>
    </row>
    <row r="193" spans="1:13" x14ac:dyDescent="0.25">
      <c r="F193" s="8">
        <f>SUM(F179:F191)</f>
        <v>0.27083333333333326</v>
      </c>
      <c r="G193" s="8">
        <f t="shared" ref="G193:L193" si="80">SUM(G180:G186)</f>
        <v>6.25E-2</v>
      </c>
      <c r="H193" s="8">
        <f t="shared" si="80"/>
        <v>0</v>
      </c>
      <c r="I193" s="8">
        <f t="shared" si="80"/>
        <v>0</v>
      </c>
      <c r="J193" s="8">
        <f t="shared" si="80"/>
        <v>0</v>
      </c>
      <c r="K193" s="8">
        <f t="shared" si="80"/>
        <v>0</v>
      </c>
      <c r="L193" s="8">
        <f t="shared" si="80"/>
        <v>0</v>
      </c>
      <c r="M193" s="9">
        <f>SUM(F193:L193)</f>
        <v>0.33333333333333326</v>
      </c>
    </row>
    <row r="194" spans="1:13" x14ac:dyDescent="0.25">
      <c r="A194" s="30">
        <v>41479</v>
      </c>
      <c r="B194" s="30"/>
      <c r="C194" s="30"/>
      <c r="D194" s="30"/>
      <c r="E194" s="30"/>
      <c r="F194" s="30"/>
      <c r="G194" s="30"/>
      <c r="H194" s="30"/>
      <c r="I194" s="30"/>
      <c r="J194" s="30"/>
      <c r="K194" s="1"/>
      <c r="L194" s="1"/>
    </row>
    <row r="195" spans="1:13" x14ac:dyDescent="0.25">
      <c r="A195" s="29" t="s">
        <v>0</v>
      </c>
      <c r="B195" s="29"/>
      <c r="C195" s="29"/>
      <c r="D195" s="29"/>
      <c r="E195" s="29"/>
      <c r="F195" s="29"/>
      <c r="G195" s="12"/>
      <c r="H195" s="12"/>
      <c r="I195" s="12"/>
      <c r="J195" s="12"/>
      <c r="K195" s="12"/>
      <c r="L195" s="12"/>
    </row>
    <row r="196" spans="1:13" ht="30" x14ac:dyDescent="0.25">
      <c r="A196" t="s">
        <v>6</v>
      </c>
      <c r="E196" t="s">
        <v>7</v>
      </c>
      <c r="F196" s="3" t="s">
        <v>1</v>
      </c>
      <c r="G196" s="3" t="s">
        <v>18</v>
      </c>
      <c r="H196" s="3" t="s">
        <v>37</v>
      </c>
      <c r="I196" s="3" t="s">
        <v>40</v>
      </c>
      <c r="J196" s="3" t="s">
        <v>55</v>
      </c>
      <c r="K196" t="s">
        <v>4</v>
      </c>
      <c r="L196" s="3" t="s">
        <v>69</v>
      </c>
    </row>
    <row r="197" spans="1:13" ht="30" x14ac:dyDescent="0.25">
      <c r="F197" s="3" t="s">
        <v>17</v>
      </c>
      <c r="G197" s="3"/>
      <c r="H197" s="3" t="s">
        <v>17</v>
      </c>
      <c r="I197" s="3"/>
      <c r="J197" s="3"/>
      <c r="L197" s="3"/>
    </row>
    <row r="198" spans="1:13" x14ac:dyDescent="0.25">
      <c r="F198" s="3"/>
      <c r="G198" s="3"/>
      <c r="H198" s="3"/>
      <c r="I198" s="3"/>
      <c r="J198" s="3"/>
      <c r="L198" s="3"/>
    </row>
    <row r="199" spans="1:13" x14ac:dyDescent="0.25">
      <c r="A199" s="5">
        <v>0.3125</v>
      </c>
      <c r="B199" s="5">
        <v>0.33333333333333331</v>
      </c>
      <c r="C199" s="6">
        <f>SUM(B199-A199)</f>
        <v>2.0833333333333315E-2</v>
      </c>
      <c r="D199" s="6"/>
      <c r="E199" t="s">
        <v>56</v>
      </c>
      <c r="F199" s="8">
        <f>IF(NOT(ISERROR(FIND("#CA",$E199))),$C199,"")</f>
        <v>2.0833333333333315E-2</v>
      </c>
      <c r="G199" s="8" t="str">
        <f t="shared" ref="G199:G210" si="81">IF(NOT(ISERROR(FIND("#Mgt-Sales",$E199))),$C199,"")</f>
        <v/>
      </c>
      <c r="H199" s="8" t="str">
        <f t="shared" ref="H199:H210" si="82">IF(NOT(ISERROR(FIND("#Overhead",$E199))),$C199,"")</f>
        <v/>
      </c>
      <c r="I199" s="8" t="str">
        <f t="shared" ref="I199:I210" si="83">IF(NOT(ISERROR(FIND("#Mgt-Tactical",$E199))),$C199,"")</f>
        <v/>
      </c>
      <c r="J199" s="8" t="str">
        <f>IF(NOT(ISERROR(FIND("#GEICO-Overhead",$E199))),$C199,"")</f>
        <v/>
      </c>
      <c r="K199" s="3"/>
      <c r="L199" s="8" t="str">
        <f>IF(NOT(ISERROR(FIND("#EM-Labor-Training",$E199))),$C199,"")</f>
        <v/>
      </c>
    </row>
    <row r="200" spans="1:13" x14ac:dyDescent="0.25">
      <c r="A200" s="5">
        <f>B199</f>
        <v>0.33333333333333331</v>
      </c>
      <c r="B200" s="5">
        <v>0.375</v>
      </c>
      <c r="C200" s="6">
        <f t="shared" ref="C200:C210" si="84">SUM(B200-A200)</f>
        <v>4.1666666666666685E-2</v>
      </c>
      <c r="D200" s="6"/>
      <c r="E200" t="s">
        <v>65</v>
      </c>
      <c r="F200" s="8">
        <f t="shared" ref="F200:F210" si="85">IF(NOT(ISERROR(FIND("#CA",E200))),C200,"")</f>
        <v>4.1666666666666685E-2</v>
      </c>
      <c r="G200" s="8" t="str">
        <f t="shared" si="81"/>
        <v/>
      </c>
      <c r="H200" s="8" t="str">
        <f t="shared" si="82"/>
        <v/>
      </c>
      <c r="I200" s="8" t="str">
        <f t="shared" si="83"/>
        <v/>
      </c>
      <c r="J200" s="3"/>
      <c r="K200" s="3"/>
      <c r="L200" s="8" t="str">
        <f t="shared" ref="L200:L210" si="86">IF(NOT(ISERROR(FIND("#EM-Labor-Training",$E200))),$C200,"")</f>
        <v/>
      </c>
    </row>
    <row r="201" spans="1:13" x14ac:dyDescent="0.25">
      <c r="A201" s="5">
        <f t="shared" ref="A201" si="87">B200</f>
        <v>0.375</v>
      </c>
      <c r="B201" s="5">
        <v>0.39583333333333331</v>
      </c>
      <c r="C201" s="6">
        <f t="shared" si="84"/>
        <v>2.0833333333333315E-2</v>
      </c>
      <c r="D201" s="6"/>
      <c r="E201" t="s">
        <v>48</v>
      </c>
      <c r="F201" s="8">
        <f t="shared" si="85"/>
        <v>2.0833333333333315E-2</v>
      </c>
      <c r="G201" s="8" t="str">
        <f t="shared" si="81"/>
        <v/>
      </c>
      <c r="H201" s="8" t="str">
        <f t="shared" si="82"/>
        <v/>
      </c>
      <c r="I201" s="8" t="str">
        <f t="shared" si="83"/>
        <v/>
      </c>
      <c r="J201" s="3"/>
      <c r="L201" s="8" t="str">
        <f t="shared" si="86"/>
        <v/>
      </c>
    </row>
    <row r="202" spans="1:13" x14ac:dyDescent="0.25">
      <c r="A202" s="5">
        <f>B201</f>
        <v>0.39583333333333331</v>
      </c>
      <c r="B202" s="5">
        <v>0.41666666666666669</v>
      </c>
      <c r="C202" s="6">
        <f t="shared" si="84"/>
        <v>2.083333333333337E-2</v>
      </c>
      <c r="D202" s="6"/>
      <c r="E202" t="s">
        <v>10</v>
      </c>
      <c r="F202" s="8">
        <f t="shared" si="85"/>
        <v>2.083333333333337E-2</v>
      </c>
      <c r="G202" s="8" t="str">
        <f t="shared" si="81"/>
        <v/>
      </c>
      <c r="H202" s="8" t="str">
        <f t="shared" si="82"/>
        <v/>
      </c>
      <c r="I202" s="8" t="str">
        <f t="shared" si="83"/>
        <v/>
      </c>
      <c r="J202" s="3"/>
      <c r="L202" s="8" t="str">
        <f t="shared" si="86"/>
        <v/>
      </c>
    </row>
    <row r="203" spans="1:13" x14ac:dyDescent="0.25">
      <c r="A203" s="5">
        <f t="shared" ref="A203:A210" si="88">B202</f>
        <v>0.41666666666666669</v>
      </c>
      <c r="B203" s="5">
        <v>0.4375</v>
      </c>
      <c r="C203" s="6">
        <f t="shared" si="84"/>
        <v>2.0833333333333315E-2</v>
      </c>
      <c r="D203" s="6"/>
      <c r="E203" t="s">
        <v>66</v>
      </c>
      <c r="F203" s="8">
        <f t="shared" si="85"/>
        <v>2.0833333333333315E-2</v>
      </c>
      <c r="G203" s="8" t="str">
        <f t="shared" si="81"/>
        <v/>
      </c>
      <c r="H203" s="8" t="str">
        <f t="shared" si="82"/>
        <v/>
      </c>
      <c r="I203" s="8" t="str">
        <f t="shared" si="83"/>
        <v/>
      </c>
      <c r="J203" s="3"/>
      <c r="L203" s="8" t="str">
        <f t="shared" si="86"/>
        <v/>
      </c>
    </row>
    <row r="204" spans="1:13" x14ac:dyDescent="0.25">
      <c r="A204" s="5">
        <f t="shared" si="88"/>
        <v>0.4375</v>
      </c>
      <c r="B204" s="5">
        <v>0.45833333333333331</v>
      </c>
      <c r="C204" s="6">
        <f t="shared" si="84"/>
        <v>2.0833333333333315E-2</v>
      </c>
      <c r="D204" s="6"/>
      <c r="E204" s="3" t="s">
        <v>68</v>
      </c>
      <c r="F204" s="8">
        <f t="shared" si="85"/>
        <v>2.0833333333333315E-2</v>
      </c>
      <c r="G204" s="8" t="str">
        <f t="shared" si="81"/>
        <v/>
      </c>
      <c r="H204" s="8" t="str">
        <f t="shared" si="82"/>
        <v/>
      </c>
      <c r="I204" s="8" t="str">
        <f t="shared" si="83"/>
        <v/>
      </c>
      <c r="J204" s="3"/>
      <c r="L204" s="8" t="str">
        <f t="shared" si="86"/>
        <v/>
      </c>
    </row>
    <row r="205" spans="1:13" x14ac:dyDescent="0.25">
      <c r="A205" s="5">
        <f t="shared" si="88"/>
        <v>0.45833333333333331</v>
      </c>
      <c r="B205" s="5">
        <v>0.5</v>
      </c>
      <c r="C205" s="6">
        <f t="shared" si="84"/>
        <v>4.1666666666666685E-2</v>
      </c>
      <c r="D205" s="6"/>
      <c r="E205" s="3" t="s">
        <v>67</v>
      </c>
      <c r="F205" s="8">
        <f t="shared" si="85"/>
        <v>4.1666666666666685E-2</v>
      </c>
      <c r="G205" s="8" t="str">
        <f t="shared" si="81"/>
        <v/>
      </c>
      <c r="H205" s="8" t="str">
        <f t="shared" si="82"/>
        <v/>
      </c>
      <c r="I205" s="8" t="str">
        <f t="shared" si="83"/>
        <v/>
      </c>
      <c r="J205" s="3"/>
      <c r="L205" s="8" t="str">
        <f t="shared" si="86"/>
        <v/>
      </c>
    </row>
    <row r="206" spans="1:13" x14ac:dyDescent="0.25">
      <c r="A206" s="5">
        <f t="shared" si="88"/>
        <v>0.5</v>
      </c>
      <c r="B206" s="5">
        <v>0.54166666666666663</v>
      </c>
      <c r="C206" s="6">
        <f t="shared" si="84"/>
        <v>4.166666666666663E-2</v>
      </c>
      <c r="D206" s="6"/>
      <c r="E206" s="13" t="s">
        <v>70</v>
      </c>
      <c r="F206" s="8" t="str">
        <f t="shared" si="85"/>
        <v/>
      </c>
      <c r="G206" s="8" t="str">
        <f t="shared" si="81"/>
        <v/>
      </c>
      <c r="H206" s="8" t="str">
        <f t="shared" si="82"/>
        <v/>
      </c>
      <c r="I206" s="8" t="str">
        <f t="shared" si="83"/>
        <v/>
      </c>
      <c r="J206" s="3"/>
      <c r="L206" s="8">
        <f t="shared" si="86"/>
        <v>4.166666666666663E-2</v>
      </c>
    </row>
    <row r="207" spans="1:13" x14ac:dyDescent="0.25">
      <c r="A207" s="5">
        <f t="shared" si="88"/>
        <v>0.54166666666666663</v>
      </c>
      <c r="B207" s="5">
        <v>0.60416666666666663</v>
      </c>
      <c r="C207" s="6">
        <f t="shared" si="84"/>
        <v>6.25E-2</v>
      </c>
      <c r="D207" s="6"/>
      <c r="E207" s="3" t="s">
        <v>67</v>
      </c>
      <c r="F207" s="8">
        <f t="shared" si="85"/>
        <v>6.25E-2</v>
      </c>
      <c r="G207" s="8" t="str">
        <f t="shared" si="81"/>
        <v/>
      </c>
      <c r="H207" s="8" t="str">
        <f t="shared" si="82"/>
        <v/>
      </c>
      <c r="I207" s="8" t="str">
        <f t="shared" si="83"/>
        <v/>
      </c>
      <c r="J207" s="3"/>
      <c r="L207" s="8" t="str">
        <f t="shared" si="86"/>
        <v/>
      </c>
    </row>
    <row r="208" spans="1:13" x14ac:dyDescent="0.25">
      <c r="A208" s="5">
        <f t="shared" si="88"/>
        <v>0.60416666666666663</v>
      </c>
      <c r="B208" s="5">
        <v>0.625</v>
      </c>
      <c r="C208" s="6">
        <f t="shared" si="84"/>
        <v>2.083333333333337E-2</v>
      </c>
      <c r="D208" s="6"/>
      <c r="E208" s="3" t="s">
        <v>67</v>
      </c>
      <c r="F208" s="8">
        <f t="shared" si="85"/>
        <v>2.083333333333337E-2</v>
      </c>
      <c r="G208" s="8" t="str">
        <f t="shared" si="81"/>
        <v/>
      </c>
      <c r="H208" s="8" t="str">
        <f t="shared" si="82"/>
        <v/>
      </c>
      <c r="I208" s="8" t="str">
        <f t="shared" si="83"/>
        <v/>
      </c>
      <c r="J208" s="3"/>
      <c r="L208" s="8" t="str">
        <f t="shared" si="86"/>
        <v/>
      </c>
    </row>
    <row r="209" spans="1:13" x14ac:dyDescent="0.25">
      <c r="A209" s="5">
        <f t="shared" si="88"/>
        <v>0.625</v>
      </c>
      <c r="B209" s="5">
        <v>0.66666666666666663</v>
      </c>
      <c r="C209" s="6">
        <f t="shared" si="84"/>
        <v>4.166666666666663E-2</v>
      </c>
      <c r="D209" s="6"/>
      <c r="E209" s="3" t="s">
        <v>67</v>
      </c>
      <c r="F209" s="8">
        <f t="shared" si="85"/>
        <v>4.166666666666663E-2</v>
      </c>
      <c r="G209" s="8" t="str">
        <f t="shared" si="81"/>
        <v/>
      </c>
      <c r="H209" s="8" t="str">
        <f t="shared" si="82"/>
        <v/>
      </c>
      <c r="I209" s="8" t="str">
        <f t="shared" si="83"/>
        <v/>
      </c>
      <c r="J209" s="3"/>
      <c r="L209" s="8" t="str">
        <f t="shared" si="86"/>
        <v/>
      </c>
    </row>
    <row r="210" spans="1:13" x14ac:dyDescent="0.25">
      <c r="A210" s="5">
        <f t="shared" si="88"/>
        <v>0.66666666666666663</v>
      </c>
      <c r="B210" s="5">
        <v>0.6875</v>
      </c>
      <c r="C210" s="6">
        <f t="shared" si="84"/>
        <v>2.083333333333337E-2</v>
      </c>
      <c r="D210" s="6"/>
      <c r="E210" s="3" t="s">
        <v>67</v>
      </c>
      <c r="F210" s="8">
        <f t="shared" si="85"/>
        <v>2.083333333333337E-2</v>
      </c>
      <c r="G210" s="8" t="str">
        <f t="shared" si="81"/>
        <v/>
      </c>
      <c r="H210" s="8" t="str">
        <f t="shared" si="82"/>
        <v/>
      </c>
      <c r="I210" s="8" t="str">
        <f t="shared" si="83"/>
        <v/>
      </c>
      <c r="J210" s="3"/>
      <c r="L210" s="8" t="str">
        <f t="shared" si="86"/>
        <v/>
      </c>
    </row>
    <row r="211" spans="1:13" x14ac:dyDescent="0.25">
      <c r="F211" s="3"/>
      <c r="G211" s="3"/>
      <c r="H211" s="3"/>
      <c r="I211" s="3"/>
      <c r="J211" s="3"/>
    </row>
    <row r="212" spans="1:13" x14ac:dyDescent="0.25">
      <c r="F212" s="8">
        <f t="shared" ref="F212:L212" si="89">SUM(F199:F210)</f>
        <v>0.33333333333333337</v>
      </c>
      <c r="G212" s="8">
        <f t="shared" si="89"/>
        <v>0</v>
      </c>
      <c r="H212" s="8">
        <f t="shared" si="89"/>
        <v>0</v>
      </c>
      <c r="I212" s="8">
        <f t="shared" si="89"/>
        <v>0</v>
      </c>
      <c r="J212" s="8">
        <f t="shared" si="89"/>
        <v>0</v>
      </c>
      <c r="K212" s="8">
        <f t="shared" si="89"/>
        <v>0</v>
      </c>
      <c r="L212" s="8">
        <f t="shared" si="89"/>
        <v>4.166666666666663E-2</v>
      </c>
      <c r="M212" s="9">
        <f>SUM(F212:L212)</f>
        <v>0.375</v>
      </c>
    </row>
    <row r="214" spans="1:13" x14ac:dyDescent="0.25">
      <c r="A214" s="30">
        <v>41480</v>
      </c>
      <c r="B214" s="30"/>
      <c r="C214" s="30"/>
      <c r="D214" s="30"/>
      <c r="E214" s="30"/>
      <c r="F214" s="30"/>
      <c r="G214" s="30"/>
      <c r="H214" s="30"/>
      <c r="I214" s="30"/>
      <c r="J214" s="30"/>
      <c r="K214" s="1"/>
      <c r="L214" s="1"/>
    </row>
    <row r="215" spans="1:13" x14ac:dyDescent="0.25">
      <c r="A215" s="29" t="s">
        <v>0</v>
      </c>
      <c r="B215" s="29"/>
      <c r="C215" s="29"/>
      <c r="D215" s="29"/>
      <c r="E215" s="29"/>
      <c r="F215" s="29"/>
      <c r="G215" s="12"/>
      <c r="H215" s="12"/>
      <c r="I215" s="12"/>
      <c r="J215" s="12"/>
      <c r="K215" s="12"/>
      <c r="L215" s="12"/>
    </row>
    <row r="216" spans="1:13" ht="30" x14ac:dyDescent="0.25">
      <c r="A216" t="s">
        <v>6</v>
      </c>
      <c r="E216" t="s">
        <v>7</v>
      </c>
      <c r="F216" s="3" t="s">
        <v>1</v>
      </c>
      <c r="G216" s="3" t="s">
        <v>60</v>
      </c>
      <c r="H216" s="3" t="s">
        <v>37</v>
      </c>
      <c r="I216" s="3" t="s">
        <v>40</v>
      </c>
      <c r="J216" s="3"/>
      <c r="K216" t="s">
        <v>72</v>
      </c>
      <c r="L216" s="3" t="s">
        <v>69</v>
      </c>
    </row>
    <row r="217" spans="1:13" ht="30" x14ac:dyDescent="0.25">
      <c r="F217" s="3" t="s">
        <v>17</v>
      </c>
      <c r="G217" s="3"/>
      <c r="H217" s="3" t="s">
        <v>17</v>
      </c>
      <c r="I217" s="3"/>
      <c r="J217" s="3"/>
      <c r="L217" s="3"/>
    </row>
    <row r="218" spans="1:13" x14ac:dyDescent="0.25">
      <c r="F218" s="3"/>
      <c r="G218" s="3"/>
      <c r="H218" s="3"/>
      <c r="I218" s="3"/>
      <c r="J218" s="3"/>
      <c r="L218" s="3"/>
    </row>
    <row r="219" spans="1:13" x14ac:dyDescent="0.25">
      <c r="A219" s="5">
        <v>0.3125</v>
      </c>
      <c r="B219" s="5">
        <v>0.33333333333333331</v>
      </c>
      <c r="C219" s="6">
        <f>SUM(B219-A219)</f>
        <v>2.0833333333333315E-2</v>
      </c>
      <c r="D219" s="6" t="s">
        <v>71</v>
      </c>
      <c r="E219" t="s">
        <v>73</v>
      </c>
      <c r="F219" s="8">
        <f>IF($D219="#CA",$C219,"")</f>
        <v>2.0833333333333315E-2</v>
      </c>
      <c r="G219" s="8" t="str">
        <f>IF($D219=$G$216,$C219,"")</f>
        <v/>
      </c>
      <c r="H219" s="8" t="str">
        <f>IF(NOT(ISERROR(FIND("#GEICO-Overhead",$E219))),$C219,"")</f>
        <v/>
      </c>
      <c r="I219" s="8" t="str">
        <f t="shared" ref="I219:I230" si="90">IF(NOT(ISERROR(FIND("#Mgt-Tactical",$E219))),$C219,"")</f>
        <v/>
      </c>
      <c r="J219" s="8"/>
      <c r="K219" s="3"/>
      <c r="L219" s="8" t="str">
        <f>IF($D219=L$216,$C219,"")</f>
        <v/>
      </c>
    </row>
    <row r="220" spans="1:13" x14ac:dyDescent="0.25">
      <c r="A220" s="5">
        <f>B219</f>
        <v>0.33333333333333331</v>
      </c>
      <c r="B220" s="5">
        <v>0.375</v>
      </c>
      <c r="C220" s="6">
        <f t="shared" ref="C220:C230" si="91">SUM(B220-A220)</f>
        <v>4.1666666666666685E-2</v>
      </c>
      <c r="D220" s="6" t="s">
        <v>71</v>
      </c>
      <c r="E220" t="s">
        <v>80</v>
      </c>
      <c r="F220" s="8">
        <f t="shared" ref="F220:F230" si="92">IF(D220="#CA",C220,"")</f>
        <v>4.1666666666666685E-2</v>
      </c>
      <c r="G220" s="8" t="str">
        <f t="shared" ref="G220:G230" si="93">IF($D220=$G$216,$C220,"")</f>
        <v/>
      </c>
      <c r="H220" s="8" t="str">
        <f t="shared" ref="H220:H230" si="94">IF(NOT(ISERROR(FIND("#GEICO-Overhead",$E220))),$C220,"")</f>
        <v/>
      </c>
      <c r="I220" s="8" t="str">
        <f t="shared" si="90"/>
        <v/>
      </c>
      <c r="J220" s="3"/>
      <c r="K220" s="3"/>
      <c r="L220" s="8" t="str">
        <f t="shared" ref="L220:L230" si="95">IF($D220=L$216,$C220,"")</f>
        <v/>
      </c>
    </row>
    <row r="221" spans="1:13" x14ac:dyDescent="0.25">
      <c r="A221" s="5">
        <f t="shared" ref="A221" si="96">B220</f>
        <v>0.375</v>
      </c>
      <c r="B221" s="5">
        <v>0.39583333333333331</v>
      </c>
      <c r="C221" s="6">
        <f t="shared" si="91"/>
        <v>2.0833333333333315E-2</v>
      </c>
      <c r="D221" s="6" t="s">
        <v>71</v>
      </c>
      <c r="E221" t="s">
        <v>75</v>
      </c>
      <c r="F221" s="8">
        <f t="shared" si="92"/>
        <v>2.0833333333333315E-2</v>
      </c>
      <c r="G221" s="8" t="str">
        <f t="shared" si="93"/>
        <v/>
      </c>
      <c r="H221" s="8" t="str">
        <f t="shared" si="94"/>
        <v/>
      </c>
      <c r="I221" s="8" t="str">
        <f t="shared" si="90"/>
        <v/>
      </c>
      <c r="J221" s="3"/>
      <c r="L221" s="8" t="str">
        <f t="shared" si="95"/>
        <v/>
      </c>
    </row>
    <row r="222" spans="1:13" x14ac:dyDescent="0.25">
      <c r="A222" s="5">
        <f>B221</f>
        <v>0.39583333333333331</v>
      </c>
      <c r="B222" s="5">
        <v>0.41666666666666669</v>
      </c>
      <c r="C222" s="6">
        <f t="shared" si="91"/>
        <v>2.083333333333337E-2</v>
      </c>
      <c r="D222" s="6" t="s">
        <v>71</v>
      </c>
      <c r="E222" t="s">
        <v>76</v>
      </c>
      <c r="F222" s="8">
        <f t="shared" si="92"/>
        <v>2.083333333333337E-2</v>
      </c>
      <c r="G222" s="8" t="str">
        <f t="shared" si="93"/>
        <v/>
      </c>
      <c r="H222" s="8" t="str">
        <f t="shared" si="94"/>
        <v/>
      </c>
      <c r="I222" s="8" t="str">
        <f t="shared" si="90"/>
        <v/>
      </c>
      <c r="J222" s="3"/>
      <c r="L222" s="8" t="str">
        <f t="shared" si="95"/>
        <v/>
      </c>
    </row>
    <row r="223" spans="1:13" x14ac:dyDescent="0.25">
      <c r="A223" s="5">
        <f t="shared" ref="A223:A230" si="97">B222</f>
        <v>0.41666666666666669</v>
      </c>
      <c r="B223" s="5">
        <v>0.47916666666666669</v>
      </c>
      <c r="C223" s="6">
        <f t="shared" si="91"/>
        <v>6.25E-2</v>
      </c>
      <c r="D223" s="6" t="s">
        <v>60</v>
      </c>
      <c r="E223" t="s">
        <v>81</v>
      </c>
      <c r="F223" s="8" t="str">
        <f t="shared" si="92"/>
        <v/>
      </c>
      <c r="G223" s="8">
        <f t="shared" si="93"/>
        <v>6.25E-2</v>
      </c>
      <c r="H223" s="8" t="str">
        <f t="shared" si="94"/>
        <v/>
      </c>
      <c r="I223" s="8" t="str">
        <f t="shared" si="90"/>
        <v/>
      </c>
      <c r="J223" s="3"/>
      <c r="L223" s="8" t="str">
        <f t="shared" si="95"/>
        <v/>
      </c>
    </row>
    <row r="224" spans="1:13" x14ac:dyDescent="0.25">
      <c r="A224" s="5">
        <f t="shared" si="97"/>
        <v>0.47916666666666669</v>
      </c>
      <c r="B224" s="5">
        <v>0.5</v>
      </c>
      <c r="C224" s="6">
        <f t="shared" si="91"/>
        <v>2.0833333333333315E-2</v>
      </c>
      <c r="E224" s="3" t="s">
        <v>13</v>
      </c>
      <c r="F224" s="8" t="str">
        <f t="shared" si="92"/>
        <v/>
      </c>
      <c r="G224" s="8" t="str">
        <f t="shared" si="93"/>
        <v/>
      </c>
      <c r="H224" s="8" t="str">
        <f t="shared" si="94"/>
        <v/>
      </c>
      <c r="I224" s="8" t="str">
        <f t="shared" si="90"/>
        <v/>
      </c>
      <c r="J224" s="3"/>
      <c r="L224" s="8" t="str">
        <f t="shared" si="95"/>
        <v/>
      </c>
    </row>
    <row r="225" spans="1:13" x14ac:dyDescent="0.25">
      <c r="A225" s="5">
        <f t="shared" si="97"/>
        <v>0.5</v>
      </c>
      <c r="B225" s="5">
        <v>0.58333333333333337</v>
      </c>
      <c r="C225" s="6">
        <f t="shared" si="91"/>
        <v>8.333333333333337E-2</v>
      </c>
      <c r="D225" s="6" t="s">
        <v>71</v>
      </c>
      <c r="E225" s="3" t="s">
        <v>82</v>
      </c>
      <c r="F225" s="8">
        <f t="shared" si="92"/>
        <v>8.333333333333337E-2</v>
      </c>
      <c r="G225" s="8" t="str">
        <f t="shared" si="93"/>
        <v/>
      </c>
      <c r="H225" s="8" t="str">
        <f t="shared" si="94"/>
        <v/>
      </c>
      <c r="I225" s="8" t="str">
        <f t="shared" si="90"/>
        <v/>
      </c>
      <c r="J225" s="3"/>
      <c r="L225" s="8" t="str">
        <f t="shared" si="95"/>
        <v/>
      </c>
    </row>
    <row r="226" spans="1:13" x14ac:dyDescent="0.25">
      <c r="A226" s="5">
        <f t="shared" si="97"/>
        <v>0.58333333333333337</v>
      </c>
      <c r="B226" s="5">
        <v>0.625</v>
      </c>
      <c r="C226" s="6">
        <f t="shared" si="91"/>
        <v>4.166666666666663E-2</v>
      </c>
      <c r="D226" s="6" t="s">
        <v>60</v>
      </c>
      <c r="E226" t="s">
        <v>83</v>
      </c>
      <c r="F226" s="8" t="str">
        <f t="shared" si="92"/>
        <v/>
      </c>
      <c r="G226" s="8">
        <f t="shared" si="93"/>
        <v>4.166666666666663E-2</v>
      </c>
      <c r="H226" s="8" t="str">
        <f t="shared" si="94"/>
        <v/>
      </c>
      <c r="I226" s="8" t="str">
        <f t="shared" si="90"/>
        <v/>
      </c>
      <c r="J226" s="3"/>
      <c r="L226" s="8" t="str">
        <f t="shared" si="95"/>
        <v/>
      </c>
    </row>
    <row r="227" spans="1:13" x14ac:dyDescent="0.25">
      <c r="A227" s="5">
        <f t="shared" si="97"/>
        <v>0.625</v>
      </c>
      <c r="B227" s="5">
        <v>0.66666666666666663</v>
      </c>
      <c r="C227" s="6">
        <f t="shared" si="91"/>
        <v>4.166666666666663E-2</v>
      </c>
      <c r="D227" s="6" t="s">
        <v>71</v>
      </c>
      <c r="E227" s="3" t="s">
        <v>79</v>
      </c>
      <c r="F227" s="8">
        <f t="shared" si="92"/>
        <v>4.166666666666663E-2</v>
      </c>
      <c r="G227" s="8" t="str">
        <f t="shared" si="93"/>
        <v/>
      </c>
      <c r="H227" s="8" t="str">
        <f t="shared" si="94"/>
        <v/>
      </c>
      <c r="I227" s="8" t="str">
        <f t="shared" si="90"/>
        <v/>
      </c>
      <c r="J227" s="3"/>
      <c r="L227" s="8" t="str">
        <f t="shared" si="95"/>
        <v/>
      </c>
    </row>
    <row r="228" spans="1:13" x14ac:dyDescent="0.25">
      <c r="A228" s="5">
        <f t="shared" si="97"/>
        <v>0.66666666666666663</v>
      </c>
      <c r="B228" s="5">
        <v>0.70833333333333337</v>
      </c>
      <c r="C228" s="6">
        <f t="shared" si="91"/>
        <v>4.1666666666666741E-2</v>
      </c>
      <c r="D228" s="6" t="s">
        <v>71</v>
      </c>
      <c r="E228" s="3" t="s">
        <v>80</v>
      </c>
      <c r="F228" s="8">
        <f t="shared" si="92"/>
        <v>4.1666666666666741E-2</v>
      </c>
      <c r="G228" s="8" t="str">
        <f t="shared" si="93"/>
        <v/>
      </c>
      <c r="H228" s="8" t="str">
        <f t="shared" si="94"/>
        <v/>
      </c>
      <c r="I228" s="8" t="str">
        <f t="shared" si="90"/>
        <v/>
      </c>
      <c r="J228" s="3"/>
      <c r="L228" s="8" t="str">
        <f t="shared" si="95"/>
        <v/>
      </c>
    </row>
    <row r="229" spans="1:13" x14ac:dyDescent="0.25">
      <c r="A229" s="5">
        <f t="shared" si="97"/>
        <v>0.70833333333333337</v>
      </c>
      <c r="B229" s="5">
        <v>0.70833333333333337</v>
      </c>
      <c r="C229" s="6">
        <f t="shared" si="91"/>
        <v>0</v>
      </c>
      <c r="D229" s="6"/>
      <c r="E229" s="3"/>
      <c r="F229" s="8" t="str">
        <f t="shared" si="92"/>
        <v/>
      </c>
      <c r="G229" s="8" t="str">
        <f t="shared" si="93"/>
        <v/>
      </c>
      <c r="H229" s="8" t="str">
        <f t="shared" si="94"/>
        <v/>
      </c>
      <c r="I229" s="8" t="str">
        <f t="shared" si="90"/>
        <v/>
      </c>
      <c r="J229" s="3"/>
      <c r="L229" s="8" t="str">
        <f t="shared" si="95"/>
        <v/>
      </c>
    </row>
    <row r="230" spans="1:13" x14ac:dyDescent="0.25">
      <c r="A230" s="5">
        <f t="shared" si="97"/>
        <v>0.70833333333333337</v>
      </c>
      <c r="B230" s="5">
        <v>0.70833333333333337</v>
      </c>
      <c r="C230" s="6">
        <f t="shared" si="91"/>
        <v>0</v>
      </c>
      <c r="D230" s="6"/>
      <c r="E230" s="3"/>
      <c r="F230" s="8" t="str">
        <f t="shared" si="92"/>
        <v/>
      </c>
      <c r="G230" s="8" t="str">
        <f t="shared" si="93"/>
        <v/>
      </c>
      <c r="H230" s="8" t="str">
        <f t="shared" si="94"/>
        <v/>
      </c>
      <c r="I230" s="8" t="str">
        <f t="shared" si="90"/>
        <v/>
      </c>
      <c r="J230" s="3"/>
      <c r="L230" s="8" t="str">
        <f t="shared" si="95"/>
        <v/>
      </c>
    </row>
    <row r="231" spans="1:13" x14ac:dyDescent="0.25">
      <c r="F231" s="3"/>
      <c r="G231" s="3"/>
      <c r="H231" s="3"/>
      <c r="I231" s="3"/>
      <c r="J231" s="3"/>
    </row>
    <row r="232" spans="1:13" x14ac:dyDescent="0.25">
      <c r="F232" s="8">
        <f t="shared" ref="F232:L232" si="98">SUM(F219:F230)</f>
        <v>0.27083333333333343</v>
      </c>
      <c r="G232" s="8">
        <f t="shared" si="98"/>
        <v>0.10416666666666663</v>
      </c>
      <c r="H232" s="8">
        <f t="shared" si="98"/>
        <v>0</v>
      </c>
      <c r="I232" s="8">
        <f t="shared" si="98"/>
        <v>0</v>
      </c>
      <c r="J232" s="8">
        <f t="shared" si="98"/>
        <v>0</v>
      </c>
      <c r="K232" s="8">
        <f t="shared" si="98"/>
        <v>0</v>
      </c>
      <c r="L232" s="8">
        <f t="shared" si="98"/>
        <v>0</v>
      </c>
      <c r="M232" s="9">
        <f>SUM(F232:L232)</f>
        <v>0.37500000000000006</v>
      </c>
    </row>
    <row r="234" spans="1:13" x14ac:dyDescent="0.25">
      <c r="A234" s="30">
        <v>41481</v>
      </c>
      <c r="B234" s="30"/>
      <c r="C234" s="30"/>
      <c r="D234" s="30"/>
      <c r="E234" s="30"/>
      <c r="F234" s="30"/>
      <c r="G234" s="30"/>
      <c r="H234" s="30"/>
      <c r="I234" s="30"/>
      <c r="J234" s="30"/>
      <c r="K234" s="1"/>
      <c r="L234" s="1"/>
    </row>
    <row r="235" spans="1:13" x14ac:dyDescent="0.25">
      <c r="A235" s="29" t="s">
        <v>0</v>
      </c>
      <c r="B235" s="29"/>
      <c r="C235" s="29"/>
      <c r="D235" s="29"/>
      <c r="E235" s="29"/>
      <c r="F235" s="29"/>
      <c r="G235" s="12"/>
      <c r="H235" s="12"/>
      <c r="I235" s="12"/>
      <c r="J235" s="12"/>
      <c r="K235" s="12"/>
      <c r="L235" s="12"/>
    </row>
    <row r="236" spans="1:13" ht="30" x14ac:dyDescent="0.25">
      <c r="A236" t="s">
        <v>6</v>
      </c>
      <c r="E236" t="s">
        <v>7</v>
      </c>
      <c r="F236" s="3" t="s">
        <v>1</v>
      </c>
      <c r="G236" s="3" t="s">
        <v>18</v>
      </c>
      <c r="H236" s="3" t="s">
        <v>37</v>
      </c>
      <c r="I236" s="3" t="s">
        <v>40</v>
      </c>
      <c r="J236" s="3"/>
      <c r="K236" t="s">
        <v>72</v>
      </c>
      <c r="L236" s="3" t="s">
        <v>69</v>
      </c>
    </row>
    <row r="237" spans="1:13" ht="30" x14ac:dyDescent="0.25">
      <c r="F237" s="3" t="s">
        <v>17</v>
      </c>
      <c r="G237" s="3"/>
      <c r="H237" s="3" t="s">
        <v>17</v>
      </c>
      <c r="I237" s="3"/>
      <c r="J237" s="3"/>
      <c r="L237" s="3"/>
    </row>
    <row r="238" spans="1:13" x14ac:dyDescent="0.25">
      <c r="F238" s="3"/>
      <c r="G238" s="3"/>
      <c r="H238" s="3"/>
      <c r="I238" s="3"/>
      <c r="J238" s="3"/>
      <c r="L238" s="3"/>
    </row>
    <row r="239" spans="1:13" x14ac:dyDescent="0.25">
      <c r="A239" s="5">
        <v>0.3125</v>
      </c>
      <c r="B239" s="5">
        <v>0.33333333333333331</v>
      </c>
      <c r="C239" s="6">
        <f>SUM(B239-A239)</f>
        <v>2.0833333333333315E-2</v>
      </c>
      <c r="D239" s="6" t="s">
        <v>71</v>
      </c>
      <c r="E239" t="s">
        <v>73</v>
      </c>
      <c r="F239" s="8">
        <f>IF($D239="#CA",$C239,"")</f>
        <v>2.0833333333333315E-2</v>
      </c>
      <c r="G239" s="8" t="str">
        <f t="shared" ref="G239:G250" si="99">IF(NOT(ISERROR(FIND("#Mgt-Sales",$E239))),$C239,"")</f>
        <v/>
      </c>
      <c r="H239" s="8" t="str">
        <f>IF(NOT(ISERROR(FIND("#GEICO-Overhead",$E239))),$C239,"")</f>
        <v/>
      </c>
      <c r="I239" s="8" t="str">
        <f t="shared" ref="I239:I250" si="100">IF(NOT(ISERROR(FIND("#Mgt-Tactical",$E239))),$C239,"")</f>
        <v/>
      </c>
      <c r="J239" s="8"/>
      <c r="K239" s="3"/>
      <c r="L239" s="8" t="str">
        <f>IF($D239=L$216,$C239,"")</f>
        <v/>
      </c>
    </row>
    <row r="240" spans="1:13" x14ac:dyDescent="0.25">
      <c r="A240" s="5">
        <f>B239</f>
        <v>0.33333333333333331</v>
      </c>
      <c r="B240" s="5">
        <v>0.375</v>
      </c>
      <c r="C240" s="6">
        <f t="shared" ref="C240:C250" si="101">SUM(B240-A240)</f>
        <v>4.1666666666666685E-2</v>
      </c>
      <c r="D240" s="6" t="s">
        <v>71</v>
      </c>
      <c r="E240" t="s">
        <v>74</v>
      </c>
      <c r="F240" s="8">
        <f t="shared" ref="F240:F250" si="102">IF(D240="#CA",C240,"")</f>
        <v>4.1666666666666685E-2</v>
      </c>
      <c r="G240" s="8" t="str">
        <f t="shared" si="99"/>
        <v/>
      </c>
      <c r="H240" s="8" t="str">
        <f t="shared" ref="H240:H250" si="103">IF(NOT(ISERROR(FIND("#GEICO-Overhead",$E240))),$C240,"")</f>
        <v/>
      </c>
      <c r="I240" s="8" t="str">
        <f t="shared" si="100"/>
        <v/>
      </c>
      <c r="J240" s="3"/>
      <c r="K240" s="3"/>
      <c r="L240" s="8" t="str">
        <f t="shared" ref="L240:L250" si="104">IF($D240=L$216,$C240,"")</f>
        <v/>
      </c>
    </row>
    <row r="241" spans="1:13" x14ac:dyDescent="0.25">
      <c r="A241" s="5">
        <f t="shared" ref="A241" si="105">B240</f>
        <v>0.375</v>
      </c>
      <c r="B241" s="5">
        <v>0.39583333333333331</v>
      </c>
      <c r="C241" s="6">
        <f t="shared" si="101"/>
        <v>2.0833333333333315E-2</v>
      </c>
      <c r="D241" s="6" t="s">
        <v>71</v>
      </c>
      <c r="E241" t="s">
        <v>75</v>
      </c>
      <c r="F241" s="8">
        <f t="shared" si="102"/>
        <v>2.0833333333333315E-2</v>
      </c>
      <c r="G241" s="8" t="str">
        <f t="shared" si="99"/>
        <v/>
      </c>
      <c r="H241" s="8" t="str">
        <f t="shared" si="103"/>
        <v/>
      </c>
      <c r="I241" s="8" t="str">
        <f t="shared" si="100"/>
        <v/>
      </c>
      <c r="J241" s="3"/>
      <c r="L241" s="8" t="str">
        <f t="shared" si="104"/>
        <v/>
      </c>
    </row>
    <row r="242" spans="1:13" x14ac:dyDescent="0.25">
      <c r="A242" s="5">
        <f>B241</f>
        <v>0.39583333333333331</v>
      </c>
      <c r="B242" s="5">
        <v>0.41666666666666669</v>
      </c>
      <c r="C242" s="6">
        <f t="shared" si="101"/>
        <v>2.083333333333337E-2</v>
      </c>
      <c r="D242" s="6" t="s">
        <v>71</v>
      </c>
      <c r="E242" t="s">
        <v>76</v>
      </c>
      <c r="F242" s="8">
        <f t="shared" si="102"/>
        <v>2.083333333333337E-2</v>
      </c>
      <c r="G242" s="8" t="str">
        <f t="shared" si="99"/>
        <v/>
      </c>
      <c r="H242" s="8" t="str">
        <f t="shared" si="103"/>
        <v/>
      </c>
      <c r="I242" s="8" t="str">
        <f t="shared" si="100"/>
        <v/>
      </c>
      <c r="J242" s="3"/>
      <c r="L242" s="8" t="str">
        <f t="shared" si="104"/>
        <v/>
      </c>
    </row>
    <row r="243" spans="1:13" x14ac:dyDescent="0.25">
      <c r="A243" s="5">
        <f t="shared" ref="A243:A250" si="106">B242</f>
        <v>0.41666666666666669</v>
      </c>
      <c r="B243" s="5">
        <v>0.4375</v>
      </c>
      <c r="C243" s="6">
        <f t="shared" si="101"/>
        <v>2.0833333333333315E-2</v>
      </c>
      <c r="D243" s="6" t="s">
        <v>71</v>
      </c>
      <c r="E243" t="s">
        <v>77</v>
      </c>
      <c r="F243" s="8">
        <f t="shared" si="102"/>
        <v>2.0833333333333315E-2</v>
      </c>
      <c r="G243" s="8" t="str">
        <f t="shared" si="99"/>
        <v/>
      </c>
      <c r="H243" s="8" t="str">
        <f t="shared" si="103"/>
        <v/>
      </c>
      <c r="I243" s="8" t="str">
        <f t="shared" si="100"/>
        <v/>
      </c>
      <c r="J243" s="3"/>
      <c r="L243" s="8" t="str">
        <f t="shared" si="104"/>
        <v/>
      </c>
    </row>
    <row r="244" spans="1:13" x14ac:dyDescent="0.25">
      <c r="A244" s="5">
        <f t="shared" si="106"/>
        <v>0.4375</v>
      </c>
      <c r="B244" s="5">
        <v>0.45833333333333331</v>
      </c>
      <c r="C244" s="6">
        <f t="shared" si="101"/>
        <v>2.0833333333333315E-2</v>
      </c>
      <c r="D244" s="6" t="s">
        <v>71</v>
      </c>
      <c r="E244" s="3" t="s">
        <v>78</v>
      </c>
      <c r="F244" s="8">
        <f t="shared" si="102"/>
        <v>2.0833333333333315E-2</v>
      </c>
      <c r="G244" s="8" t="str">
        <f t="shared" si="99"/>
        <v/>
      </c>
      <c r="H244" s="8" t="str">
        <f t="shared" si="103"/>
        <v/>
      </c>
      <c r="I244" s="8" t="str">
        <f t="shared" si="100"/>
        <v/>
      </c>
      <c r="J244" s="3"/>
      <c r="L244" s="8" t="str">
        <f t="shared" si="104"/>
        <v/>
      </c>
    </row>
    <row r="245" spans="1:13" x14ac:dyDescent="0.25">
      <c r="A245" s="5">
        <f t="shared" si="106"/>
        <v>0.45833333333333331</v>
      </c>
      <c r="B245" s="5">
        <v>0.5</v>
      </c>
      <c r="C245" s="6">
        <f t="shared" si="101"/>
        <v>4.1666666666666685E-2</v>
      </c>
      <c r="D245" s="6" t="s">
        <v>71</v>
      </c>
      <c r="E245" s="3" t="s">
        <v>79</v>
      </c>
      <c r="F245" s="8">
        <f t="shared" si="102"/>
        <v>4.1666666666666685E-2</v>
      </c>
      <c r="G245" s="8" t="str">
        <f t="shared" si="99"/>
        <v/>
      </c>
      <c r="H245" s="8" t="str">
        <f t="shared" si="103"/>
        <v/>
      </c>
      <c r="I245" s="8" t="str">
        <f t="shared" si="100"/>
        <v/>
      </c>
      <c r="J245" s="3"/>
      <c r="L245" s="8" t="str">
        <f t="shared" si="104"/>
        <v/>
      </c>
    </row>
    <row r="246" spans="1:13" x14ac:dyDescent="0.25">
      <c r="A246" s="5">
        <f t="shared" si="106"/>
        <v>0.5</v>
      </c>
      <c r="B246" s="5">
        <v>0.54166666666666663</v>
      </c>
      <c r="C246" s="6">
        <f t="shared" si="101"/>
        <v>4.166666666666663E-2</v>
      </c>
      <c r="D246" s="6" t="s">
        <v>69</v>
      </c>
      <c r="E246" s="13" t="s">
        <v>70</v>
      </c>
      <c r="F246" s="8" t="str">
        <f t="shared" si="102"/>
        <v/>
      </c>
      <c r="G246" s="8" t="str">
        <f t="shared" si="99"/>
        <v/>
      </c>
      <c r="H246" s="8" t="str">
        <f t="shared" si="103"/>
        <v/>
      </c>
      <c r="I246" s="8" t="str">
        <f t="shared" si="100"/>
        <v/>
      </c>
      <c r="J246" s="3"/>
      <c r="L246" s="8">
        <f t="shared" si="104"/>
        <v>4.166666666666663E-2</v>
      </c>
    </row>
    <row r="247" spans="1:13" x14ac:dyDescent="0.25">
      <c r="A247" s="5">
        <f t="shared" si="106"/>
        <v>0.54166666666666663</v>
      </c>
      <c r="B247" s="5">
        <v>0.60416666666666663</v>
      </c>
      <c r="C247" s="6">
        <f t="shared" si="101"/>
        <v>6.25E-2</v>
      </c>
      <c r="D247" s="6" t="s">
        <v>71</v>
      </c>
      <c r="E247" s="3" t="s">
        <v>79</v>
      </c>
      <c r="F247" s="8">
        <f t="shared" si="102"/>
        <v>6.25E-2</v>
      </c>
      <c r="G247" s="8" t="str">
        <f t="shared" si="99"/>
        <v/>
      </c>
      <c r="H247" s="8" t="str">
        <f t="shared" si="103"/>
        <v/>
      </c>
      <c r="I247" s="8" t="str">
        <f t="shared" si="100"/>
        <v/>
      </c>
      <c r="J247" s="3"/>
      <c r="L247" s="8" t="str">
        <f t="shared" si="104"/>
        <v/>
      </c>
    </row>
    <row r="248" spans="1:13" x14ac:dyDescent="0.25">
      <c r="A248" s="5">
        <f t="shared" si="106"/>
        <v>0.60416666666666663</v>
      </c>
      <c r="B248" s="5">
        <v>0.625</v>
      </c>
      <c r="C248" s="6">
        <f t="shared" si="101"/>
        <v>2.083333333333337E-2</v>
      </c>
      <c r="D248" s="6" t="s">
        <v>71</v>
      </c>
      <c r="E248" s="3" t="s">
        <v>79</v>
      </c>
      <c r="F248" s="8">
        <f t="shared" si="102"/>
        <v>2.083333333333337E-2</v>
      </c>
      <c r="G248" s="8" t="str">
        <f t="shared" si="99"/>
        <v/>
      </c>
      <c r="H248" s="8" t="str">
        <f t="shared" si="103"/>
        <v/>
      </c>
      <c r="I248" s="8" t="str">
        <f t="shared" si="100"/>
        <v/>
      </c>
      <c r="J248" s="3"/>
      <c r="L248" s="8" t="str">
        <f t="shared" si="104"/>
        <v/>
      </c>
    </row>
    <row r="249" spans="1:13" x14ac:dyDescent="0.25">
      <c r="A249" s="5">
        <f t="shared" si="106"/>
        <v>0.625</v>
      </c>
      <c r="B249" s="5">
        <v>0.66666666666666663</v>
      </c>
      <c r="C249" s="6">
        <f t="shared" si="101"/>
        <v>4.166666666666663E-2</v>
      </c>
      <c r="D249" s="6" t="s">
        <v>71</v>
      </c>
      <c r="E249" s="3" t="s">
        <v>79</v>
      </c>
      <c r="F249" s="8">
        <f t="shared" si="102"/>
        <v>4.166666666666663E-2</v>
      </c>
      <c r="G249" s="8" t="str">
        <f t="shared" si="99"/>
        <v/>
      </c>
      <c r="H249" s="8" t="str">
        <f t="shared" si="103"/>
        <v/>
      </c>
      <c r="I249" s="8" t="str">
        <f t="shared" si="100"/>
        <v/>
      </c>
      <c r="J249" s="3"/>
      <c r="L249" s="8" t="str">
        <f t="shared" si="104"/>
        <v/>
      </c>
    </row>
    <row r="250" spans="1:13" x14ac:dyDescent="0.25">
      <c r="A250" s="5">
        <f t="shared" si="106"/>
        <v>0.66666666666666663</v>
      </c>
      <c r="B250" s="5">
        <v>0.6875</v>
      </c>
      <c r="C250" s="6">
        <f t="shared" si="101"/>
        <v>2.083333333333337E-2</v>
      </c>
      <c r="D250" s="6" t="s">
        <v>71</v>
      </c>
      <c r="E250" s="3" t="s">
        <v>79</v>
      </c>
      <c r="F250" s="8">
        <f t="shared" si="102"/>
        <v>2.083333333333337E-2</v>
      </c>
      <c r="G250" s="8" t="str">
        <f t="shared" si="99"/>
        <v/>
      </c>
      <c r="H250" s="8" t="str">
        <f t="shared" si="103"/>
        <v/>
      </c>
      <c r="I250" s="8" t="str">
        <f t="shared" si="100"/>
        <v/>
      </c>
      <c r="J250" s="3"/>
      <c r="L250" s="8" t="str">
        <f t="shared" si="104"/>
        <v/>
      </c>
    </row>
    <row r="251" spans="1:13" x14ac:dyDescent="0.25">
      <c r="F251" s="3"/>
      <c r="G251" s="3"/>
      <c r="H251" s="3"/>
      <c r="I251" s="3"/>
      <c r="J251" s="3"/>
    </row>
    <row r="252" spans="1:13" x14ac:dyDescent="0.25">
      <c r="F252" s="8">
        <f t="shared" ref="F252:L252" si="107">SUM(F239:F250)</f>
        <v>0.33333333333333337</v>
      </c>
      <c r="G252" s="8">
        <f t="shared" si="107"/>
        <v>0</v>
      </c>
      <c r="H252" s="8">
        <f t="shared" si="107"/>
        <v>0</v>
      </c>
      <c r="I252" s="8">
        <f t="shared" si="107"/>
        <v>0</v>
      </c>
      <c r="J252" s="8">
        <f t="shared" si="107"/>
        <v>0</v>
      </c>
      <c r="K252" s="8">
        <f t="shared" si="107"/>
        <v>0</v>
      </c>
      <c r="L252" s="8">
        <f t="shared" si="107"/>
        <v>4.166666666666663E-2</v>
      </c>
      <c r="M252" s="9">
        <f>SUM(F252:L252)</f>
        <v>0.375</v>
      </c>
    </row>
    <row r="255" spans="1:13" x14ac:dyDescent="0.25">
      <c r="A255" s="30">
        <v>41482</v>
      </c>
      <c r="B255" s="30"/>
      <c r="C255" s="30"/>
      <c r="D255" s="30"/>
      <c r="E255" s="30"/>
      <c r="F255" s="30"/>
      <c r="G255" s="30"/>
      <c r="H255" s="30"/>
      <c r="I255" s="30"/>
      <c r="J255" s="30"/>
      <c r="K255" s="1"/>
      <c r="L255" s="1"/>
    </row>
    <row r="256" spans="1:13" x14ac:dyDescent="0.25">
      <c r="A256" s="29" t="s">
        <v>0</v>
      </c>
      <c r="B256" s="29"/>
      <c r="C256" s="29"/>
      <c r="D256" s="29"/>
      <c r="E256" s="29"/>
      <c r="F256" s="29"/>
      <c r="G256" s="14"/>
      <c r="H256" s="14"/>
      <c r="I256" s="14"/>
      <c r="J256" s="14"/>
      <c r="K256" s="14"/>
      <c r="L256" s="14"/>
    </row>
    <row r="257" spans="1:13" ht="30" x14ac:dyDescent="0.25">
      <c r="A257" t="s">
        <v>6</v>
      </c>
      <c r="E257" t="s">
        <v>7</v>
      </c>
      <c r="F257" s="3" t="s">
        <v>1</v>
      </c>
      <c r="G257" s="3" t="s">
        <v>18</v>
      </c>
      <c r="H257" s="3" t="s">
        <v>37</v>
      </c>
      <c r="I257" s="3" t="s">
        <v>40</v>
      </c>
      <c r="J257" s="3"/>
      <c r="K257" t="s">
        <v>72</v>
      </c>
      <c r="L257" s="3" t="s">
        <v>69</v>
      </c>
    </row>
    <row r="258" spans="1:13" ht="30" x14ac:dyDescent="0.25">
      <c r="F258" s="3" t="s">
        <v>17</v>
      </c>
      <c r="G258" s="3"/>
      <c r="H258" s="3" t="s">
        <v>17</v>
      </c>
      <c r="I258" s="3"/>
      <c r="J258" s="3"/>
      <c r="L258" s="3"/>
    </row>
    <row r="259" spans="1:13" x14ac:dyDescent="0.25">
      <c r="F259" s="3"/>
      <c r="G259" s="3"/>
      <c r="H259" s="3"/>
      <c r="I259" s="3"/>
      <c r="J259" s="3"/>
      <c r="L259" s="3"/>
    </row>
    <row r="260" spans="1:13" x14ac:dyDescent="0.25">
      <c r="A260" s="5">
        <v>0.41666666666666669</v>
      </c>
      <c r="B260" s="5">
        <v>0.5</v>
      </c>
      <c r="C260" s="6">
        <f>SUM(B260-A260)</f>
        <v>8.3333333333333315E-2</v>
      </c>
      <c r="D260" s="6" t="s">
        <v>60</v>
      </c>
      <c r="E260" t="s">
        <v>84</v>
      </c>
      <c r="F260" s="8" t="str">
        <f>IF($D260="#CA",$C260,"")</f>
        <v/>
      </c>
      <c r="G260" s="8">
        <f>IF($D260="#Mgt-Sales",$C260,"")</f>
        <v>8.3333333333333315E-2</v>
      </c>
      <c r="H260" s="8" t="str">
        <f>IF(NOT(ISERROR(FIND("#GEICO-Overhead",$E260))),$C260,"")</f>
        <v/>
      </c>
      <c r="I260" s="8" t="str">
        <f t="shared" ref="I260" si="108">IF(NOT(ISERROR(FIND("#Mgt-Tactical",$E260))),$C260,"")</f>
        <v/>
      </c>
      <c r="J260" s="8"/>
      <c r="K260" s="3"/>
      <c r="L260" s="8" t="str">
        <f>IF($D260=L$216,$C260,"")</f>
        <v/>
      </c>
    </row>
    <row r="261" spans="1:13" x14ac:dyDescent="0.25">
      <c r="F261" s="3"/>
      <c r="G261" s="3"/>
      <c r="H261" s="3"/>
      <c r="I261" s="3"/>
      <c r="J261" s="3"/>
    </row>
    <row r="262" spans="1:13" x14ac:dyDescent="0.25">
      <c r="F262" s="8">
        <f t="shared" ref="F262:L262" si="109">SUM(F260:F260)</f>
        <v>0</v>
      </c>
      <c r="G262" s="8">
        <f t="shared" si="109"/>
        <v>8.3333333333333315E-2</v>
      </c>
      <c r="H262" s="8">
        <f t="shared" si="109"/>
        <v>0</v>
      </c>
      <c r="I262" s="8">
        <f t="shared" si="109"/>
        <v>0</v>
      </c>
      <c r="J262" s="8">
        <f t="shared" si="109"/>
        <v>0</v>
      </c>
      <c r="K262" s="8">
        <f t="shared" si="109"/>
        <v>0</v>
      </c>
      <c r="L262" s="8">
        <f t="shared" si="109"/>
        <v>0</v>
      </c>
      <c r="M262" s="9">
        <f>SUM(F262:L262)</f>
        <v>8.3333333333333315E-2</v>
      </c>
    </row>
    <row r="265" spans="1:13" x14ac:dyDescent="0.25">
      <c r="A265" s="30">
        <v>41484</v>
      </c>
      <c r="B265" s="30"/>
      <c r="C265" s="30"/>
      <c r="D265" s="30"/>
      <c r="E265" s="30"/>
      <c r="F265" s="30"/>
      <c r="G265" s="30"/>
      <c r="H265" s="30"/>
      <c r="I265" s="30"/>
      <c r="J265" s="30"/>
      <c r="K265" s="1"/>
      <c r="L265" s="1"/>
    </row>
    <row r="266" spans="1:13" x14ac:dyDescent="0.25">
      <c r="A266" s="29" t="s">
        <v>0</v>
      </c>
      <c r="B266" s="29"/>
      <c r="C266" s="29"/>
      <c r="D266" s="29"/>
      <c r="E266" s="29"/>
      <c r="F266" s="29"/>
      <c r="G266" s="14"/>
      <c r="H266" s="14"/>
      <c r="I266" s="14"/>
      <c r="J266" s="14"/>
      <c r="K266" s="14"/>
      <c r="L266" s="14"/>
    </row>
    <row r="267" spans="1:13" ht="30" x14ac:dyDescent="0.25">
      <c r="A267" t="s">
        <v>6</v>
      </c>
      <c r="E267" t="s">
        <v>7</v>
      </c>
      <c r="F267" s="3" t="s">
        <v>1</v>
      </c>
      <c r="G267" s="3" t="s">
        <v>18</v>
      </c>
      <c r="H267" s="3" t="s">
        <v>37</v>
      </c>
      <c r="I267" s="3" t="s">
        <v>40</v>
      </c>
      <c r="J267" s="3"/>
      <c r="K267" t="s">
        <v>72</v>
      </c>
      <c r="L267" s="3" t="s">
        <v>69</v>
      </c>
    </row>
    <row r="268" spans="1:13" ht="30" x14ac:dyDescent="0.25">
      <c r="F268" s="3" t="s">
        <v>17</v>
      </c>
      <c r="G268" s="3"/>
      <c r="H268" s="3" t="s">
        <v>17</v>
      </c>
      <c r="I268" s="3"/>
      <c r="J268" s="3"/>
      <c r="L268" s="3"/>
    </row>
    <row r="269" spans="1:13" x14ac:dyDescent="0.25">
      <c r="F269" s="3"/>
      <c r="G269" s="3"/>
      <c r="H269" s="3"/>
      <c r="I269" s="3"/>
      <c r="J269" s="3"/>
      <c r="L269" s="3"/>
    </row>
    <row r="270" spans="1:13" x14ac:dyDescent="0.25">
      <c r="A270" s="5">
        <v>0.33333333333333331</v>
      </c>
      <c r="B270" s="5">
        <v>0.39583333333333331</v>
      </c>
      <c r="C270" s="6">
        <f>SUM(B270-A270)</f>
        <v>6.25E-2</v>
      </c>
      <c r="D270" s="6" t="s">
        <v>71</v>
      </c>
      <c r="E270" t="s">
        <v>85</v>
      </c>
      <c r="F270" s="8">
        <f>IF($D270="#CA",$C270,"")</f>
        <v>6.25E-2</v>
      </c>
      <c r="G270" s="8" t="str">
        <f t="shared" ref="G270:G277" si="110">IF(NOT(ISERROR(FIND("#Mgt-Sales",$E270))),$C270,"")</f>
        <v/>
      </c>
      <c r="H270" s="8" t="str">
        <f>IF(NOT(ISERROR(FIND("#GEICO-Overhead",$E270))),$C270,"")</f>
        <v/>
      </c>
      <c r="I270" s="8" t="str">
        <f t="shared" ref="I270:I277" si="111">IF(NOT(ISERROR(FIND("#Mgt-Tactical",$E270))),$C270,"")</f>
        <v/>
      </c>
      <c r="J270" s="8"/>
      <c r="K270" s="3"/>
      <c r="L270" s="8" t="str">
        <f>IF($D270=L$216,$C270,"")</f>
        <v/>
      </c>
    </row>
    <row r="271" spans="1:13" x14ac:dyDescent="0.25">
      <c r="A271" s="5">
        <f>B270</f>
        <v>0.39583333333333331</v>
      </c>
      <c r="B271" s="5">
        <v>0.41666666666666669</v>
      </c>
      <c r="C271" s="6">
        <f t="shared" ref="C271:C277" si="112">SUM(B271-A271)</f>
        <v>2.083333333333337E-2</v>
      </c>
      <c r="D271" s="6" t="s">
        <v>71</v>
      </c>
      <c r="E271" t="s">
        <v>76</v>
      </c>
      <c r="F271" s="8">
        <f t="shared" ref="F271:F277" si="113">IF(D271="#CA",C271,"")</f>
        <v>2.083333333333337E-2</v>
      </c>
      <c r="G271" s="8" t="str">
        <f t="shared" si="110"/>
        <v/>
      </c>
      <c r="H271" s="8" t="str">
        <f t="shared" ref="H271:H277" si="114">IF(NOT(ISERROR(FIND("#GEICO-Overhead",$E271))),$C271,"")</f>
        <v/>
      </c>
      <c r="I271" s="8" t="str">
        <f t="shared" si="111"/>
        <v/>
      </c>
      <c r="J271" s="3"/>
      <c r="K271" s="3"/>
      <c r="L271" s="8" t="str">
        <f t="shared" ref="L271:L277" si="115">IF($D271=L$216,$C271,"")</f>
        <v/>
      </c>
    </row>
    <row r="272" spans="1:13" x14ac:dyDescent="0.25">
      <c r="A272" s="5">
        <f t="shared" ref="A272" si="116">B271</f>
        <v>0.41666666666666669</v>
      </c>
      <c r="B272" s="5">
        <v>0.4375</v>
      </c>
      <c r="C272" s="6">
        <f t="shared" si="112"/>
        <v>2.0833333333333315E-2</v>
      </c>
      <c r="D272" s="6" t="s">
        <v>71</v>
      </c>
      <c r="E272" t="s">
        <v>87</v>
      </c>
      <c r="F272" s="8">
        <f t="shared" si="113"/>
        <v>2.0833333333333315E-2</v>
      </c>
      <c r="G272" s="8" t="str">
        <f t="shared" si="110"/>
        <v/>
      </c>
      <c r="H272" s="8" t="str">
        <f t="shared" si="114"/>
        <v/>
      </c>
      <c r="I272" s="8" t="str">
        <f t="shared" si="111"/>
        <v/>
      </c>
      <c r="J272" s="3"/>
      <c r="L272" s="8" t="str">
        <f t="shared" si="115"/>
        <v/>
      </c>
    </row>
    <row r="273" spans="1:13" x14ac:dyDescent="0.25">
      <c r="A273" s="5">
        <f>B272</f>
        <v>0.4375</v>
      </c>
      <c r="B273" s="5">
        <v>0.5</v>
      </c>
      <c r="C273" s="6">
        <f t="shared" si="112"/>
        <v>6.25E-2</v>
      </c>
      <c r="D273" s="6" t="s">
        <v>71</v>
      </c>
      <c r="E273" t="s">
        <v>86</v>
      </c>
      <c r="F273" s="8">
        <f t="shared" si="113"/>
        <v>6.25E-2</v>
      </c>
      <c r="G273" s="8" t="str">
        <f t="shared" si="110"/>
        <v/>
      </c>
      <c r="H273" s="8" t="str">
        <f t="shared" si="114"/>
        <v/>
      </c>
      <c r="I273" s="8" t="str">
        <f t="shared" si="111"/>
        <v/>
      </c>
      <c r="J273" s="3"/>
      <c r="L273" s="8" t="str">
        <f t="shared" si="115"/>
        <v/>
      </c>
    </row>
    <row r="274" spans="1:13" x14ac:dyDescent="0.25">
      <c r="A274" s="5">
        <f t="shared" ref="A274:A277" si="117">B273</f>
        <v>0.5</v>
      </c>
      <c r="B274" s="5">
        <v>0.52083333333333337</v>
      </c>
      <c r="C274" s="6">
        <f t="shared" si="112"/>
        <v>2.083333333333337E-2</v>
      </c>
      <c r="D274" s="6"/>
      <c r="E274" t="s">
        <v>13</v>
      </c>
      <c r="F274" s="8" t="str">
        <f t="shared" si="113"/>
        <v/>
      </c>
      <c r="G274" s="8" t="str">
        <f t="shared" si="110"/>
        <v/>
      </c>
      <c r="H274" s="8" t="str">
        <f t="shared" si="114"/>
        <v/>
      </c>
      <c r="I274" s="8" t="str">
        <f t="shared" si="111"/>
        <v/>
      </c>
      <c r="J274" s="3"/>
      <c r="L274" s="8" t="str">
        <f t="shared" si="115"/>
        <v/>
      </c>
    </row>
    <row r="275" spans="1:13" x14ac:dyDescent="0.25">
      <c r="A275" s="5">
        <f t="shared" si="117"/>
        <v>0.52083333333333337</v>
      </c>
      <c r="B275" s="5">
        <v>0.58333333333333337</v>
      </c>
      <c r="C275" s="6">
        <f t="shared" si="112"/>
        <v>6.25E-2</v>
      </c>
      <c r="D275" s="6" t="s">
        <v>71</v>
      </c>
      <c r="E275" t="s">
        <v>87</v>
      </c>
      <c r="F275" s="8">
        <f t="shared" si="113"/>
        <v>6.25E-2</v>
      </c>
      <c r="G275" s="8" t="str">
        <f t="shared" si="110"/>
        <v/>
      </c>
      <c r="H275" s="8" t="str">
        <f t="shared" si="114"/>
        <v/>
      </c>
      <c r="I275" s="8" t="str">
        <f t="shared" si="111"/>
        <v/>
      </c>
      <c r="J275" s="3"/>
      <c r="L275" s="8" t="str">
        <f t="shared" si="115"/>
        <v/>
      </c>
    </row>
    <row r="276" spans="1:13" x14ac:dyDescent="0.25">
      <c r="A276" s="5">
        <f t="shared" si="117"/>
        <v>0.58333333333333337</v>
      </c>
      <c r="B276" s="5">
        <v>0.66666666666666663</v>
      </c>
      <c r="C276" s="6">
        <f t="shared" si="112"/>
        <v>8.3333333333333259E-2</v>
      </c>
      <c r="D276" s="6" t="s">
        <v>71</v>
      </c>
      <c r="E276" t="s">
        <v>86</v>
      </c>
      <c r="F276" s="8">
        <f t="shared" si="113"/>
        <v>8.3333333333333259E-2</v>
      </c>
      <c r="G276" s="8" t="str">
        <f t="shared" si="110"/>
        <v/>
      </c>
      <c r="H276" s="8" t="str">
        <f t="shared" si="114"/>
        <v/>
      </c>
      <c r="I276" s="8" t="str">
        <f t="shared" si="111"/>
        <v/>
      </c>
      <c r="J276" s="3"/>
      <c r="L276" s="8" t="str">
        <f t="shared" si="115"/>
        <v/>
      </c>
    </row>
    <row r="277" spans="1:13" x14ac:dyDescent="0.25">
      <c r="A277" s="5">
        <f t="shared" si="117"/>
        <v>0.66666666666666663</v>
      </c>
      <c r="B277" s="5">
        <v>0.70833333333333337</v>
      </c>
      <c r="C277" s="6">
        <f t="shared" si="112"/>
        <v>4.1666666666666741E-2</v>
      </c>
      <c r="D277" s="6" t="s">
        <v>71</v>
      </c>
      <c r="E277" s="13" t="s">
        <v>88</v>
      </c>
      <c r="F277" s="8">
        <f t="shared" si="113"/>
        <v>4.1666666666666741E-2</v>
      </c>
      <c r="G277" s="8" t="str">
        <f t="shared" si="110"/>
        <v/>
      </c>
      <c r="H277" s="8" t="str">
        <f t="shared" si="114"/>
        <v/>
      </c>
      <c r="I277" s="8" t="str">
        <f t="shared" si="111"/>
        <v/>
      </c>
      <c r="J277" s="3"/>
      <c r="L277" s="8" t="str">
        <f t="shared" si="115"/>
        <v/>
      </c>
    </row>
    <row r="278" spans="1:13" x14ac:dyDescent="0.25">
      <c r="F278" s="3"/>
      <c r="G278" s="3"/>
      <c r="H278" s="3"/>
      <c r="I278" s="3"/>
      <c r="J278" s="3"/>
    </row>
    <row r="279" spans="1:13" x14ac:dyDescent="0.25">
      <c r="F279" s="8">
        <f t="shared" ref="F279:L279" si="118">SUM(F270:F277)</f>
        <v>0.35416666666666669</v>
      </c>
      <c r="G279" s="8">
        <f t="shared" si="118"/>
        <v>0</v>
      </c>
      <c r="H279" s="8">
        <f t="shared" si="118"/>
        <v>0</v>
      </c>
      <c r="I279" s="8">
        <f t="shared" si="118"/>
        <v>0</v>
      </c>
      <c r="J279" s="8">
        <f t="shared" si="118"/>
        <v>0</v>
      </c>
      <c r="K279" s="8">
        <f t="shared" si="118"/>
        <v>0</v>
      </c>
      <c r="L279" s="8">
        <f t="shared" si="118"/>
        <v>0</v>
      </c>
      <c r="M279" s="9">
        <f>SUM(F279:L279)</f>
        <v>0.35416666666666669</v>
      </c>
    </row>
    <row r="282" spans="1:13" x14ac:dyDescent="0.25">
      <c r="A282" s="30">
        <v>41485</v>
      </c>
      <c r="B282" s="30"/>
      <c r="C282" s="30"/>
      <c r="D282" s="30"/>
      <c r="E282" s="30"/>
      <c r="F282" s="30"/>
      <c r="G282" s="30"/>
      <c r="H282" s="30"/>
      <c r="I282" s="30"/>
      <c r="J282" s="30"/>
      <c r="K282" s="1"/>
      <c r="L282" s="1"/>
    </row>
    <row r="283" spans="1:13" x14ac:dyDescent="0.25">
      <c r="A283" s="29" t="s">
        <v>0</v>
      </c>
      <c r="B283" s="29"/>
      <c r="C283" s="29"/>
      <c r="D283" s="29"/>
      <c r="E283" s="29"/>
      <c r="F283" s="29"/>
      <c r="G283" s="14"/>
      <c r="H283" s="14"/>
      <c r="I283" s="14"/>
      <c r="J283" s="14"/>
      <c r="K283" s="14"/>
      <c r="L283" s="14"/>
    </row>
    <row r="284" spans="1:13" ht="30" x14ac:dyDescent="0.25">
      <c r="A284" t="s">
        <v>6</v>
      </c>
      <c r="E284" t="s">
        <v>7</v>
      </c>
      <c r="F284" s="3" t="s">
        <v>1</v>
      </c>
      <c r="G284" s="3" t="s">
        <v>18</v>
      </c>
      <c r="H284" s="3" t="s">
        <v>37</v>
      </c>
      <c r="I284" s="3" t="s">
        <v>40</v>
      </c>
      <c r="J284" s="3" t="s">
        <v>91</v>
      </c>
      <c r="K284" t="s">
        <v>72</v>
      </c>
      <c r="L284" s="3" t="s">
        <v>69</v>
      </c>
    </row>
    <row r="285" spans="1:13" ht="30" x14ac:dyDescent="0.25">
      <c r="F285" s="3" t="s">
        <v>17</v>
      </c>
      <c r="G285" s="3"/>
      <c r="H285" s="3" t="s">
        <v>17</v>
      </c>
      <c r="I285" s="3"/>
      <c r="J285" s="3"/>
      <c r="L285" s="3"/>
    </row>
    <row r="286" spans="1:13" x14ac:dyDescent="0.25">
      <c r="F286" s="3"/>
      <c r="G286" s="3"/>
      <c r="H286" s="3"/>
      <c r="I286" s="3"/>
      <c r="J286" s="3"/>
      <c r="L286" s="3"/>
    </row>
    <row r="287" spans="1:13" x14ac:dyDescent="0.25">
      <c r="A287" s="5">
        <v>0.3125</v>
      </c>
      <c r="B287" s="5">
        <v>0.33333333333333331</v>
      </c>
      <c r="C287" s="6">
        <f>SUM(B287-A287)</f>
        <v>2.0833333333333315E-2</v>
      </c>
      <c r="D287" s="6" t="s">
        <v>71</v>
      </c>
      <c r="E287" t="s">
        <v>89</v>
      </c>
      <c r="F287" s="8">
        <f>IF($D287="#CA",$C287,"")</f>
        <v>2.0833333333333315E-2</v>
      </c>
      <c r="G287" s="8" t="str">
        <f t="shared" ref="G287:G296" si="119">IF(NOT(ISERROR(FIND("#Mgt-Sales",$E287))),$C287,"")</f>
        <v/>
      </c>
      <c r="H287" s="8" t="str">
        <f>IF(NOT(ISERROR(FIND("#GEICO-Overhead",$E287))),$C287,"")</f>
        <v/>
      </c>
      <c r="I287" s="8" t="str">
        <f t="shared" ref="I287:I296" si="120">IF(NOT(ISERROR(FIND("#Mgt-Tactical",$E287))),$C287,"")</f>
        <v/>
      </c>
      <c r="J287" s="8" t="str">
        <f t="shared" ref="J287:J296" si="121">IF($D287=J$284,$C287,"")</f>
        <v/>
      </c>
      <c r="K287" s="3"/>
      <c r="L287" s="8" t="str">
        <f>IF($D287=L$216,$C287,"")</f>
        <v/>
      </c>
    </row>
    <row r="288" spans="1:13" x14ac:dyDescent="0.25">
      <c r="A288" s="5">
        <f>B287</f>
        <v>0.33333333333333331</v>
      </c>
      <c r="B288" s="5">
        <v>0.35416666666666669</v>
      </c>
      <c r="C288" s="6">
        <f t="shared" ref="C288:C296" si="122">SUM(B288-A288)</f>
        <v>2.083333333333337E-2</v>
      </c>
      <c r="D288" s="6" t="s">
        <v>91</v>
      </c>
      <c r="E288" t="s">
        <v>90</v>
      </c>
      <c r="F288" s="8" t="str">
        <f t="shared" ref="F288:F296" si="123">IF(D288="#CA",C288,"")</f>
        <v/>
      </c>
      <c r="G288" s="8" t="str">
        <f t="shared" si="119"/>
        <v/>
      </c>
      <c r="H288" s="8" t="str">
        <f t="shared" ref="H288:H296" si="124">IF(NOT(ISERROR(FIND("#GEICO-Overhead",$E288))),$C288,"")</f>
        <v/>
      </c>
      <c r="I288" s="8" t="str">
        <f t="shared" si="120"/>
        <v/>
      </c>
      <c r="J288" s="8">
        <f t="shared" si="121"/>
        <v>2.083333333333337E-2</v>
      </c>
      <c r="K288" s="3"/>
      <c r="L288" s="8" t="str">
        <f t="shared" ref="L288:L296" si="125">IF($D288=L$216,$C288,"")</f>
        <v/>
      </c>
    </row>
    <row r="289" spans="1:13" x14ac:dyDescent="0.25">
      <c r="A289" s="5">
        <f t="shared" ref="A289" si="126">B288</f>
        <v>0.35416666666666669</v>
      </c>
      <c r="B289" s="5">
        <v>0.39583333333333331</v>
      </c>
      <c r="C289" s="6">
        <f t="shared" si="122"/>
        <v>4.166666666666663E-2</v>
      </c>
      <c r="D289" s="6" t="s">
        <v>71</v>
      </c>
      <c r="E289" t="s">
        <v>94</v>
      </c>
      <c r="F289" s="8">
        <f t="shared" si="123"/>
        <v>4.166666666666663E-2</v>
      </c>
      <c r="G289" s="8" t="str">
        <f t="shared" si="119"/>
        <v/>
      </c>
      <c r="H289" s="8" t="str">
        <f t="shared" si="124"/>
        <v/>
      </c>
      <c r="I289" s="8" t="str">
        <f t="shared" si="120"/>
        <v/>
      </c>
      <c r="J289" s="8" t="str">
        <f t="shared" si="121"/>
        <v/>
      </c>
      <c r="L289" s="8" t="str">
        <f t="shared" si="125"/>
        <v/>
      </c>
    </row>
    <row r="290" spans="1:13" x14ac:dyDescent="0.25">
      <c r="A290" s="5">
        <f>B289</f>
        <v>0.39583333333333331</v>
      </c>
      <c r="B290" s="5">
        <v>0.41666666666666669</v>
      </c>
      <c r="C290" s="6">
        <f t="shared" si="122"/>
        <v>2.083333333333337E-2</v>
      </c>
      <c r="D290" s="6" t="s">
        <v>71</v>
      </c>
      <c r="E290" t="s">
        <v>95</v>
      </c>
      <c r="F290" s="8">
        <f t="shared" si="123"/>
        <v>2.083333333333337E-2</v>
      </c>
      <c r="G290" s="8" t="str">
        <f t="shared" si="119"/>
        <v/>
      </c>
      <c r="H290" s="8" t="str">
        <f t="shared" si="124"/>
        <v/>
      </c>
      <c r="I290" s="8" t="str">
        <f t="shared" si="120"/>
        <v/>
      </c>
      <c r="J290" s="8" t="str">
        <f t="shared" si="121"/>
        <v/>
      </c>
      <c r="L290" s="8" t="str">
        <f t="shared" si="125"/>
        <v/>
      </c>
    </row>
    <row r="291" spans="1:13" x14ac:dyDescent="0.25">
      <c r="A291" s="5">
        <f t="shared" ref="A291:A296" si="127">B290</f>
        <v>0.41666666666666669</v>
      </c>
      <c r="B291" s="5">
        <v>0.5</v>
      </c>
      <c r="C291" s="6">
        <f t="shared" si="122"/>
        <v>8.3333333333333315E-2</v>
      </c>
      <c r="D291" s="6" t="s">
        <v>71</v>
      </c>
      <c r="E291" t="s">
        <v>94</v>
      </c>
      <c r="F291" s="8">
        <f t="shared" si="123"/>
        <v>8.3333333333333315E-2</v>
      </c>
      <c r="G291" s="8" t="str">
        <f t="shared" si="119"/>
        <v/>
      </c>
      <c r="H291" s="8" t="str">
        <f t="shared" si="124"/>
        <v/>
      </c>
      <c r="I291" s="8" t="str">
        <f t="shared" si="120"/>
        <v/>
      </c>
      <c r="J291" s="8" t="str">
        <f t="shared" si="121"/>
        <v/>
      </c>
      <c r="L291" s="8" t="str">
        <f t="shared" si="125"/>
        <v/>
      </c>
    </row>
    <row r="292" spans="1:13" x14ac:dyDescent="0.25">
      <c r="A292" s="5">
        <f t="shared" si="127"/>
        <v>0.5</v>
      </c>
      <c r="B292" s="5">
        <v>0.5625</v>
      </c>
      <c r="C292" s="6">
        <f t="shared" si="122"/>
        <v>6.25E-2</v>
      </c>
      <c r="D292" s="6"/>
      <c r="E292" t="s">
        <v>13</v>
      </c>
      <c r="F292" s="8" t="str">
        <f t="shared" si="123"/>
        <v/>
      </c>
      <c r="G292" s="8" t="str">
        <f t="shared" si="119"/>
        <v/>
      </c>
      <c r="H292" s="8" t="str">
        <f t="shared" si="124"/>
        <v/>
      </c>
      <c r="I292" s="8" t="str">
        <f t="shared" si="120"/>
        <v/>
      </c>
      <c r="J292" s="8" t="str">
        <f t="shared" si="121"/>
        <v/>
      </c>
      <c r="L292" s="8" t="str">
        <f t="shared" si="125"/>
        <v/>
      </c>
    </row>
    <row r="293" spans="1:13" x14ac:dyDescent="0.25">
      <c r="A293" s="5">
        <f t="shared" si="127"/>
        <v>0.5625</v>
      </c>
      <c r="B293" s="5">
        <v>0.625</v>
      </c>
      <c r="C293" s="6">
        <f t="shared" si="122"/>
        <v>6.25E-2</v>
      </c>
      <c r="D293" s="6" t="s">
        <v>71</v>
      </c>
      <c r="E293" t="s">
        <v>94</v>
      </c>
      <c r="F293" s="8">
        <f t="shared" si="123"/>
        <v>6.25E-2</v>
      </c>
      <c r="G293" s="8" t="str">
        <f t="shared" si="119"/>
        <v/>
      </c>
      <c r="H293" s="8" t="str">
        <f t="shared" si="124"/>
        <v/>
      </c>
      <c r="I293" s="8" t="str">
        <f t="shared" si="120"/>
        <v/>
      </c>
      <c r="J293" s="8" t="str">
        <f t="shared" si="121"/>
        <v/>
      </c>
      <c r="L293" s="8" t="str">
        <f t="shared" si="125"/>
        <v/>
      </c>
    </row>
    <row r="294" spans="1:13" x14ac:dyDescent="0.25">
      <c r="A294" s="5">
        <f t="shared" si="127"/>
        <v>0.625</v>
      </c>
      <c r="B294" s="5">
        <v>0.64583333333333337</v>
      </c>
      <c r="C294" s="6">
        <f t="shared" si="122"/>
        <v>2.083333333333337E-2</v>
      </c>
      <c r="D294" s="6" t="s">
        <v>91</v>
      </c>
      <c r="E294" s="13" t="s">
        <v>96</v>
      </c>
      <c r="F294" s="8" t="str">
        <f t="shared" si="123"/>
        <v/>
      </c>
      <c r="G294" s="8" t="str">
        <f t="shared" si="119"/>
        <v/>
      </c>
      <c r="H294" s="8" t="str">
        <f t="shared" si="124"/>
        <v/>
      </c>
      <c r="I294" s="8" t="str">
        <f t="shared" si="120"/>
        <v/>
      </c>
      <c r="J294" s="8">
        <f t="shared" si="121"/>
        <v>2.083333333333337E-2</v>
      </c>
      <c r="L294" s="8" t="str">
        <f t="shared" si="125"/>
        <v/>
      </c>
    </row>
    <row r="295" spans="1:13" x14ac:dyDescent="0.25">
      <c r="A295" s="5">
        <f t="shared" si="127"/>
        <v>0.64583333333333337</v>
      </c>
      <c r="B295" s="5">
        <v>0.66666666666666663</v>
      </c>
      <c r="C295" s="6">
        <f t="shared" si="122"/>
        <v>2.0833333333333259E-2</v>
      </c>
      <c r="D295" s="6" t="s">
        <v>71</v>
      </c>
      <c r="E295" s="3" t="s">
        <v>97</v>
      </c>
      <c r="F295" s="8">
        <f t="shared" si="123"/>
        <v>2.0833333333333259E-2</v>
      </c>
      <c r="G295" s="8" t="str">
        <f t="shared" si="119"/>
        <v/>
      </c>
      <c r="H295" s="8" t="str">
        <f t="shared" si="124"/>
        <v/>
      </c>
      <c r="I295" s="8" t="str">
        <f t="shared" si="120"/>
        <v/>
      </c>
      <c r="J295" s="8" t="str">
        <f t="shared" si="121"/>
        <v/>
      </c>
      <c r="L295" s="8" t="str">
        <f t="shared" si="125"/>
        <v/>
      </c>
    </row>
    <row r="296" spans="1:13" x14ac:dyDescent="0.25">
      <c r="A296" s="5">
        <f t="shared" si="127"/>
        <v>0.66666666666666663</v>
      </c>
      <c r="B296" s="5">
        <v>0.70833333333333337</v>
      </c>
      <c r="C296" s="6">
        <f t="shared" si="122"/>
        <v>4.1666666666666741E-2</v>
      </c>
      <c r="D296" s="6" t="s">
        <v>71</v>
      </c>
      <c r="E296" s="13" t="s">
        <v>96</v>
      </c>
      <c r="F296" s="8">
        <f t="shared" si="123"/>
        <v>4.1666666666666741E-2</v>
      </c>
      <c r="G296" s="8" t="str">
        <f t="shared" si="119"/>
        <v/>
      </c>
      <c r="H296" s="8" t="str">
        <f t="shared" si="124"/>
        <v/>
      </c>
      <c r="I296" s="8" t="str">
        <f t="shared" si="120"/>
        <v/>
      </c>
      <c r="J296" s="8" t="str">
        <f t="shared" si="121"/>
        <v/>
      </c>
      <c r="L296" s="8" t="str">
        <f t="shared" si="125"/>
        <v/>
      </c>
    </row>
    <row r="297" spans="1:13" x14ac:dyDescent="0.25">
      <c r="F297" s="3"/>
      <c r="G297" s="3"/>
      <c r="H297" s="3"/>
      <c r="I297" s="3"/>
      <c r="J297" s="3"/>
    </row>
    <row r="298" spans="1:13" x14ac:dyDescent="0.25">
      <c r="F298" s="8">
        <f t="shared" ref="F298:L298" si="128">SUM(F287:F296)</f>
        <v>0.29166666666666663</v>
      </c>
      <c r="G298" s="8">
        <f t="shared" si="128"/>
        <v>0</v>
      </c>
      <c r="H298" s="8">
        <f t="shared" si="128"/>
        <v>0</v>
      </c>
      <c r="I298" s="8">
        <f t="shared" si="128"/>
        <v>0</v>
      </c>
      <c r="J298" s="8">
        <f t="shared" si="128"/>
        <v>4.1666666666666741E-2</v>
      </c>
      <c r="K298" s="8">
        <f t="shared" si="128"/>
        <v>0</v>
      </c>
      <c r="L298" s="8">
        <f t="shared" si="128"/>
        <v>0</v>
      </c>
      <c r="M298" s="9">
        <f>SUM(F298:L298)</f>
        <v>0.33333333333333337</v>
      </c>
    </row>
    <row r="301" spans="1:13" x14ac:dyDescent="0.25">
      <c r="A301" s="30">
        <v>41486</v>
      </c>
      <c r="B301" s="30"/>
      <c r="C301" s="30"/>
      <c r="D301" s="30"/>
      <c r="E301" s="30"/>
      <c r="F301" s="30"/>
      <c r="G301" s="30"/>
      <c r="H301" s="30"/>
      <c r="I301" s="30"/>
      <c r="J301" s="30"/>
      <c r="K301" s="1"/>
      <c r="L301" s="1"/>
    </row>
    <row r="302" spans="1:13" x14ac:dyDescent="0.25">
      <c r="A302" s="29" t="s">
        <v>0</v>
      </c>
      <c r="B302" s="29"/>
      <c r="C302" s="29"/>
      <c r="D302" s="29"/>
      <c r="E302" s="29"/>
      <c r="F302" s="29"/>
      <c r="G302" s="15"/>
      <c r="H302" s="15"/>
      <c r="I302" s="15"/>
      <c r="J302" s="15"/>
      <c r="K302" s="15"/>
      <c r="L302" s="15"/>
    </row>
    <row r="303" spans="1:13" ht="30" x14ac:dyDescent="0.25">
      <c r="A303" t="s">
        <v>6</v>
      </c>
      <c r="E303" t="s">
        <v>7</v>
      </c>
      <c r="F303" s="3" t="s">
        <v>1</v>
      </c>
      <c r="G303" s="3" t="s">
        <v>60</v>
      </c>
      <c r="H303" s="3" t="s">
        <v>37</v>
      </c>
      <c r="I303" s="3" t="s">
        <v>40</v>
      </c>
      <c r="J303" s="3" t="s">
        <v>91</v>
      </c>
      <c r="K303" t="s">
        <v>72</v>
      </c>
      <c r="L303" s="3" t="s">
        <v>69</v>
      </c>
    </row>
    <row r="304" spans="1:13" ht="30" x14ac:dyDescent="0.25">
      <c r="F304" s="3" t="s">
        <v>17</v>
      </c>
      <c r="G304" s="3"/>
      <c r="H304" s="3" t="s">
        <v>17</v>
      </c>
      <c r="I304" s="3"/>
      <c r="J304" s="3"/>
      <c r="L304" s="3"/>
    </row>
    <row r="305" spans="1:13" x14ac:dyDescent="0.25">
      <c r="F305" s="3"/>
      <c r="G305" s="3"/>
      <c r="H305" s="3"/>
      <c r="I305" s="3"/>
      <c r="J305" s="3"/>
      <c r="L305" s="3"/>
    </row>
    <row r="306" spans="1:13" x14ac:dyDescent="0.25">
      <c r="A306" s="5">
        <v>0.3125</v>
      </c>
      <c r="B306" s="5">
        <v>0.33333333333333331</v>
      </c>
      <c r="C306" s="6">
        <f>SUM(B306-A306)</f>
        <v>2.0833333333333315E-2</v>
      </c>
      <c r="D306" s="6" t="s">
        <v>71</v>
      </c>
      <c r="E306" t="s">
        <v>89</v>
      </c>
      <c r="F306" s="8">
        <f>IF($D306="#CA",$C306,"")</f>
        <v>2.0833333333333315E-2</v>
      </c>
      <c r="G306" s="8" t="str">
        <f t="shared" ref="G306:G312" si="129">IF($D306=G$303,$C306,"")</f>
        <v/>
      </c>
      <c r="H306" s="8" t="str">
        <f>IF(NOT(ISERROR(FIND("#GEICO-Overhead",$E306))),$C306,"")</f>
        <v/>
      </c>
      <c r="I306" s="8" t="str">
        <f t="shared" ref="I306:I312" si="130">IF(NOT(ISERROR(FIND("#Mgt-Tactical",$E306))),$C306,"")</f>
        <v/>
      </c>
      <c r="J306" s="8" t="str">
        <f>IF($D306=J$284,$C306,"")</f>
        <v/>
      </c>
      <c r="K306" s="3"/>
      <c r="L306" s="8" t="str">
        <f>IF($D306=L$216,$C306,"")</f>
        <v/>
      </c>
    </row>
    <row r="307" spans="1:13" x14ac:dyDescent="0.25">
      <c r="A307" s="5">
        <f>B306</f>
        <v>0.33333333333333331</v>
      </c>
      <c r="B307" s="5">
        <v>0.35416666666666669</v>
      </c>
      <c r="C307" s="6">
        <f t="shared" ref="C307:C312" si="131">SUM(B307-A307)</f>
        <v>2.083333333333337E-2</v>
      </c>
      <c r="D307" s="6" t="s">
        <v>71</v>
      </c>
      <c r="E307" t="s">
        <v>94</v>
      </c>
      <c r="F307" s="8">
        <f t="shared" ref="F307:F312" si="132">IF(D307="#CA",C307,"")</f>
        <v>2.083333333333337E-2</v>
      </c>
      <c r="G307" s="8" t="str">
        <f t="shared" si="129"/>
        <v/>
      </c>
      <c r="H307" s="8" t="str">
        <f t="shared" ref="H307:H312" si="133">IF(NOT(ISERROR(FIND("#GEICO-Overhead",$E307))),$C307,"")</f>
        <v/>
      </c>
      <c r="I307" s="8" t="str">
        <f t="shared" si="130"/>
        <v/>
      </c>
      <c r="J307" s="8" t="str">
        <f>IF($D307=J$284,$C307,"")</f>
        <v/>
      </c>
      <c r="K307" s="3"/>
      <c r="L307" s="8" t="str">
        <f t="shared" ref="L307:L312" si="134">IF($D307=L$216,$C307,"")</f>
        <v/>
      </c>
    </row>
    <row r="308" spans="1:13" x14ac:dyDescent="0.25">
      <c r="A308" s="5">
        <f t="shared" ref="A308" si="135">B307</f>
        <v>0.35416666666666669</v>
      </c>
      <c r="B308" s="5">
        <v>0.39583333333333331</v>
      </c>
      <c r="C308" s="6">
        <f t="shared" si="131"/>
        <v>4.166666666666663E-2</v>
      </c>
      <c r="D308" s="6" t="s">
        <v>71</v>
      </c>
      <c r="E308" t="s">
        <v>98</v>
      </c>
      <c r="F308" s="8">
        <f t="shared" si="132"/>
        <v>4.166666666666663E-2</v>
      </c>
      <c r="G308" s="8" t="str">
        <f t="shared" si="129"/>
        <v/>
      </c>
      <c r="H308" s="8" t="str">
        <f t="shared" si="133"/>
        <v/>
      </c>
      <c r="I308" s="8" t="str">
        <f t="shared" si="130"/>
        <v/>
      </c>
      <c r="J308" s="3"/>
      <c r="L308" s="8" t="str">
        <f t="shared" si="134"/>
        <v/>
      </c>
    </row>
    <row r="309" spans="1:13" x14ac:dyDescent="0.25">
      <c r="A309" s="5">
        <f>B308</f>
        <v>0.39583333333333331</v>
      </c>
      <c r="B309" s="5">
        <v>0.45833333333333331</v>
      </c>
      <c r="C309" s="6">
        <f t="shared" si="131"/>
        <v>6.25E-2</v>
      </c>
      <c r="D309" s="6" t="s">
        <v>71</v>
      </c>
      <c r="E309" t="s">
        <v>94</v>
      </c>
      <c r="F309" s="8">
        <f t="shared" si="132"/>
        <v>6.25E-2</v>
      </c>
      <c r="G309" s="8" t="str">
        <f t="shared" si="129"/>
        <v/>
      </c>
      <c r="H309" s="8" t="str">
        <f t="shared" si="133"/>
        <v/>
      </c>
      <c r="I309" s="8" t="str">
        <f t="shared" si="130"/>
        <v/>
      </c>
      <c r="J309" s="3"/>
      <c r="L309" s="8" t="str">
        <f t="shared" si="134"/>
        <v/>
      </c>
    </row>
    <row r="310" spans="1:13" x14ac:dyDescent="0.25">
      <c r="A310" s="5">
        <f t="shared" ref="A310:A312" si="136">B309</f>
        <v>0.45833333333333331</v>
      </c>
      <c r="B310" s="5">
        <v>0.5</v>
      </c>
      <c r="C310" s="6">
        <f t="shared" si="131"/>
        <v>4.1666666666666685E-2</v>
      </c>
      <c r="D310" s="6" t="s">
        <v>60</v>
      </c>
      <c r="E310" t="s">
        <v>99</v>
      </c>
      <c r="F310" s="8" t="str">
        <f t="shared" si="132"/>
        <v/>
      </c>
      <c r="G310" s="8">
        <f t="shared" si="129"/>
        <v>4.1666666666666685E-2</v>
      </c>
      <c r="H310" s="8" t="str">
        <f t="shared" si="133"/>
        <v/>
      </c>
      <c r="I310" s="8" t="str">
        <f t="shared" si="130"/>
        <v/>
      </c>
      <c r="J310" s="3"/>
      <c r="L310" s="8" t="str">
        <f t="shared" si="134"/>
        <v/>
      </c>
    </row>
    <row r="311" spans="1:13" x14ac:dyDescent="0.25">
      <c r="A311" s="5">
        <f t="shared" si="136"/>
        <v>0.5</v>
      </c>
      <c r="B311" s="5">
        <v>0.54166666666666663</v>
      </c>
      <c r="C311" s="6">
        <f t="shared" si="131"/>
        <v>4.166666666666663E-2</v>
      </c>
      <c r="D311" s="6" t="s">
        <v>60</v>
      </c>
      <c r="E311" t="s">
        <v>100</v>
      </c>
      <c r="F311" s="8" t="str">
        <f t="shared" si="132"/>
        <v/>
      </c>
      <c r="G311" s="8">
        <f t="shared" si="129"/>
        <v>4.166666666666663E-2</v>
      </c>
      <c r="H311" s="8" t="str">
        <f t="shared" si="133"/>
        <v/>
      </c>
      <c r="I311" s="8" t="str">
        <f t="shared" si="130"/>
        <v/>
      </c>
      <c r="J311" s="3"/>
      <c r="L311" s="8" t="str">
        <f t="shared" si="134"/>
        <v/>
      </c>
    </row>
    <row r="312" spans="1:13" x14ac:dyDescent="0.25">
      <c r="A312" s="5">
        <f t="shared" si="136"/>
        <v>0.54166666666666663</v>
      </c>
      <c r="B312" s="5">
        <v>0.66666666666666663</v>
      </c>
      <c r="C312" s="6">
        <f t="shared" si="131"/>
        <v>0.125</v>
      </c>
      <c r="D312" s="6" t="s">
        <v>71</v>
      </c>
      <c r="E312" t="s">
        <v>101</v>
      </c>
      <c r="F312" s="8">
        <f t="shared" si="132"/>
        <v>0.125</v>
      </c>
      <c r="G312" s="8" t="str">
        <f t="shared" si="129"/>
        <v/>
      </c>
      <c r="H312" s="8" t="str">
        <f t="shared" si="133"/>
        <v/>
      </c>
      <c r="I312" s="8" t="str">
        <f t="shared" si="130"/>
        <v/>
      </c>
      <c r="J312" s="3"/>
      <c r="L312" s="8" t="str">
        <f t="shared" si="134"/>
        <v/>
      </c>
    </row>
    <row r="313" spans="1:13" x14ac:dyDescent="0.25">
      <c r="F313" s="3"/>
      <c r="G313" s="3"/>
      <c r="H313" s="3"/>
      <c r="I313" s="3"/>
      <c r="J313" s="3"/>
    </row>
    <row r="314" spans="1:13" x14ac:dyDescent="0.25">
      <c r="F314" s="8">
        <f t="shared" ref="F314:L314" si="137">SUM(F306:F312)</f>
        <v>0.27083333333333331</v>
      </c>
      <c r="G314" s="8">
        <f t="shared" si="137"/>
        <v>8.3333333333333315E-2</v>
      </c>
      <c r="H314" s="8">
        <f t="shared" si="137"/>
        <v>0</v>
      </c>
      <c r="I314" s="8">
        <f t="shared" si="137"/>
        <v>0</v>
      </c>
      <c r="J314" s="8">
        <f t="shared" si="137"/>
        <v>0</v>
      </c>
      <c r="K314" s="8">
        <f t="shared" si="137"/>
        <v>0</v>
      </c>
      <c r="L314" s="8">
        <f t="shared" si="137"/>
        <v>0</v>
      </c>
      <c r="M314" s="9">
        <f>SUM(F314:L314)</f>
        <v>0.35416666666666663</v>
      </c>
    </row>
    <row r="317" spans="1:13" x14ac:dyDescent="0.25">
      <c r="A317" s="30">
        <v>41487</v>
      </c>
      <c r="B317" s="30"/>
      <c r="C317" s="30"/>
      <c r="D317" s="30"/>
      <c r="E317" s="30"/>
      <c r="F317" s="30"/>
      <c r="G317" s="30"/>
      <c r="H317" s="30"/>
      <c r="I317" s="30"/>
      <c r="J317" s="30"/>
      <c r="K317" s="1"/>
      <c r="L317" s="1"/>
    </row>
    <row r="318" spans="1:13" x14ac:dyDescent="0.25">
      <c r="A318" s="29" t="s">
        <v>0</v>
      </c>
      <c r="B318" s="29"/>
      <c r="C318" s="29"/>
      <c r="D318" s="29"/>
      <c r="E318" s="29"/>
      <c r="F318" s="29"/>
      <c r="G318" s="15"/>
      <c r="H318" s="15"/>
      <c r="I318" s="15"/>
      <c r="J318" s="15"/>
      <c r="K318" s="15"/>
      <c r="L318" s="15"/>
    </row>
    <row r="319" spans="1:13" ht="30" x14ac:dyDescent="0.25">
      <c r="A319" t="s">
        <v>6</v>
      </c>
      <c r="E319" t="s">
        <v>7</v>
      </c>
      <c r="F319" s="3" t="s">
        <v>1</v>
      </c>
      <c r="G319" s="3" t="s">
        <v>60</v>
      </c>
      <c r="H319" s="3" t="s">
        <v>37</v>
      </c>
      <c r="I319" s="3" t="s">
        <v>40</v>
      </c>
      <c r="J319" s="3" t="s">
        <v>91</v>
      </c>
      <c r="K319" t="s">
        <v>72</v>
      </c>
      <c r="L319" s="3" t="s">
        <v>69</v>
      </c>
    </row>
    <row r="320" spans="1:13" ht="30" x14ac:dyDescent="0.25">
      <c r="F320" s="3" t="s">
        <v>17</v>
      </c>
      <c r="G320" s="3"/>
      <c r="H320" s="3" t="s">
        <v>17</v>
      </c>
      <c r="I320" s="3"/>
      <c r="J320" s="3"/>
      <c r="L320" s="3"/>
    </row>
    <row r="321" spans="1:13" x14ac:dyDescent="0.25">
      <c r="F321" s="3"/>
      <c r="G321" s="3"/>
      <c r="H321" s="3"/>
      <c r="I321" s="3"/>
      <c r="J321" s="3"/>
      <c r="L321" s="3"/>
    </row>
    <row r="322" spans="1:13" x14ac:dyDescent="0.25">
      <c r="A322" s="5">
        <v>0.3125</v>
      </c>
      <c r="B322" s="5">
        <v>0.33333333333333331</v>
      </c>
      <c r="C322" s="6">
        <f>SUM(B322-A322)</f>
        <v>2.0833333333333315E-2</v>
      </c>
      <c r="D322" s="6" t="s">
        <v>71</v>
      </c>
      <c r="E322" t="s">
        <v>107</v>
      </c>
      <c r="F322" s="8">
        <f>IF($D322="#CA",$C322,"")</f>
        <v>2.0833333333333315E-2</v>
      </c>
      <c r="G322" s="8" t="str">
        <f t="shared" ref="G322:G330" si="138">IF($D322=G$303,$C322,"")</f>
        <v/>
      </c>
      <c r="H322" s="8" t="str">
        <f>IF(NOT(ISERROR(FIND("#GEICO-Overhead",$E322))),$C322,"")</f>
        <v/>
      </c>
      <c r="I322" s="8" t="str">
        <f>IF(NOT(ISERROR(FIND("#Mgt-Tactical",$D322))),$C322,"")</f>
        <v/>
      </c>
      <c r="J322" s="8" t="str">
        <f>IF($D322=J$284,$C322,"")</f>
        <v/>
      </c>
      <c r="K322" s="3"/>
      <c r="L322" s="8" t="str">
        <f>IF($D322=L$216,$C322,"")</f>
        <v/>
      </c>
    </row>
    <row r="323" spans="1:13" x14ac:dyDescent="0.25">
      <c r="A323" s="5">
        <f>B322</f>
        <v>0.33333333333333331</v>
      </c>
      <c r="B323" s="5">
        <v>0.35416666666666669</v>
      </c>
      <c r="C323" s="6">
        <f t="shared" ref="C323:C330" si="139">SUM(B323-A323)</f>
        <v>2.083333333333337E-2</v>
      </c>
      <c r="D323" s="6" t="s">
        <v>71</v>
      </c>
      <c r="E323" t="s">
        <v>107</v>
      </c>
      <c r="F323" s="8">
        <f t="shared" ref="F323:F330" si="140">IF(D323="#CA",C323,"")</f>
        <v>2.083333333333337E-2</v>
      </c>
      <c r="G323" s="8" t="str">
        <f t="shared" si="138"/>
        <v/>
      </c>
      <c r="H323" s="8" t="str">
        <f t="shared" ref="H323:H330" si="141">IF(NOT(ISERROR(FIND("#GEICO-Overhead",$E323))),$C323,"")</f>
        <v/>
      </c>
      <c r="I323" s="8" t="str">
        <f t="shared" ref="I323:I330" si="142">IF(NOT(ISERROR(FIND("#Mgt-Tactical",$D323))),$C323,"")</f>
        <v/>
      </c>
      <c r="J323" s="8" t="str">
        <f>IF($D323=J$284,$C323,"")</f>
        <v/>
      </c>
      <c r="K323" s="3"/>
      <c r="L323" s="8" t="str">
        <f t="shared" ref="L323:L330" si="143">IF($D323=L$216,$C323,"")</f>
        <v/>
      </c>
    </row>
    <row r="324" spans="1:13" x14ac:dyDescent="0.25">
      <c r="A324" s="5">
        <f t="shared" ref="A324" si="144">B323</f>
        <v>0.35416666666666669</v>
      </c>
      <c r="B324" s="5">
        <v>0.39583333333333331</v>
      </c>
      <c r="C324" s="6">
        <f t="shared" si="139"/>
        <v>4.166666666666663E-2</v>
      </c>
      <c r="D324" s="6" t="s">
        <v>71</v>
      </c>
      <c r="E324" t="s">
        <v>108</v>
      </c>
      <c r="F324" s="8">
        <f t="shared" si="140"/>
        <v>4.166666666666663E-2</v>
      </c>
      <c r="G324" s="8" t="str">
        <f t="shared" si="138"/>
        <v/>
      </c>
      <c r="H324" s="8" t="str">
        <f t="shared" si="141"/>
        <v/>
      </c>
      <c r="I324" s="8" t="str">
        <f t="shared" si="142"/>
        <v/>
      </c>
      <c r="J324" s="3"/>
      <c r="L324" s="8" t="str">
        <f t="shared" si="143"/>
        <v/>
      </c>
    </row>
    <row r="325" spans="1:13" x14ac:dyDescent="0.25">
      <c r="A325" s="5">
        <f>B324</f>
        <v>0.39583333333333331</v>
      </c>
      <c r="B325" s="5">
        <v>0.4375</v>
      </c>
      <c r="C325" s="6">
        <f t="shared" si="139"/>
        <v>4.1666666666666685E-2</v>
      </c>
      <c r="D325" s="6" t="s">
        <v>71</v>
      </c>
      <c r="E325" t="s">
        <v>107</v>
      </c>
      <c r="F325" s="8">
        <f t="shared" si="140"/>
        <v>4.1666666666666685E-2</v>
      </c>
      <c r="G325" s="8" t="str">
        <f t="shared" si="138"/>
        <v/>
      </c>
      <c r="H325" s="8" t="str">
        <f t="shared" si="141"/>
        <v/>
      </c>
      <c r="I325" s="8" t="str">
        <f t="shared" si="142"/>
        <v/>
      </c>
      <c r="J325" s="3"/>
      <c r="L325" s="8" t="str">
        <f t="shared" si="143"/>
        <v/>
      </c>
    </row>
    <row r="326" spans="1:13" x14ac:dyDescent="0.25">
      <c r="A326" s="5">
        <f t="shared" ref="A326:A330" si="145">B325</f>
        <v>0.4375</v>
      </c>
      <c r="B326" s="5">
        <v>0.45833333333333331</v>
      </c>
      <c r="C326" s="6">
        <f t="shared" si="139"/>
        <v>2.0833333333333315E-2</v>
      </c>
      <c r="D326" s="6" t="s">
        <v>40</v>
      </c>
      <c r="E326" t="s">
        <v>109</v>
      </c>
      <c r="F326" s="8" t="str">
        <f t="shared" si="140"/>
        <v/>
      </c>
      <c r="G326" s="8" t="str">
        <f t="shared" si="138"/>
        <v/>
      </c>
      <c r="H326" s="8" t="str">
        <f t="shared" si="141"/>
        <v/>
      </c>
      <c r="I326" s="8">
        <f t="shared" si="142"/>
        <v>2.0833333333333315E-2</v>
      </c>
      <c r="J326" s="3"/>
      <c r="L326" s="8" t="str">
        <f t="shared" si="143"/>
        <v/>
      </c>
    </row>
    <row r="327" spans="1:13" x14ac:dyDescent="0.25">
      <c r="A327" s="5">
        <f t="shared" si="145"/>
        <v>0.45833333333333331</v>
      </c>
      <c r="B327" s="5">
        <v>0.5</v>
      </c>
      <c r="C327" s="6">
        <f t="shared" si="139"/>
        <v>4.1666666666666685E-2</v>
      </c>
      <c r="D327" s="6" t="s">
        <v>71</v>
      </c>
      <c r="E327" t="s">
        <v>107</v>
      </c>
      <c r="F327" s="8">
        <f t="shared" si="140"/>
        <v>4.1666666666666685E-2</v>
      </c>
      <c r="G327" s="8" t="str">
        <f t="shared" si="138"/>
        <v/>
      </c>
      <c r="H327" s="8" t="str">
        <f t="shared" si="141"/>
        <v/>
      </c>
      <c r="I327" s="8" t="str">
        <f t="shared" si="142"/>
        <v/>
      </c>
      <c r="J327" s="3"/>
      <c r="L327" s="8" t="str">
        <f t="shared" si="143"/>
        <v/>
      </c>
    </row>
    <row r="328" spans="1:13" x14ac:dyDescent="0.25">
      <c r="A328" s="5">
        <f t="shared" si="145"/>
        <v>0.5</v>
      </c>
      <c r="B328" s="5">
        <v>0.54166666666666663</v>
      </c>
      <c r="C328" s="6">
        <f t="shared" si="139"/>
        <v>4.166666666666663E-2</v>
      </c>
      <c r="D328" s="6" t="s">
        <v>71</v>
      </c>
      <c r="E328" t="s">
        <v>79</v>
      </c>
      <c r="F328" s="8">
        <f t="shared" si="140"/>
        <v>4.166666666666663E-2</v>
      </c>
      <c r="G328" s="8" t="str">
        <f t="shared" si="138"/>
        <v/>
      </c>
      <c r="H328" s="8" t="str">
        <f t="shared" si="141"/>
        <v/>
      </c>
      <c r="I328" s="8" t="str">
        <f t="shared" si="142"/>
        <v/>
      </c>
      <c r="J328" s="3"/>
      <c r="L328" s="8" t="str">
        <f t="shared" si="143"/>
        <v/>
      </c>
    </row>
    <row r="329" spans="1:13" x14ac:dyDescent="0.25">
      <c r="A329" s="5">
        <f t="shared" si="145"/>
        <v>0.54166666666666663</v>
      </c>
      <c r="B329" s="5">
        <v>0.625</v>
      </c>
      <c r="C329" s="6">
        <f t="shared" si="139"/>
        <v>8.333333333333337E-2</v>
      </c>
      <c r="D329" s="6" t="s">
        <v>71</v>
      </c>
      <c r="E329" t="s">
        <v>107</v>
      </c>
      <c r="F329" s="8">
        <f t="shared" si="140"/>
        <v>8.333333333333337E-2</v>
      </c>
      <c r="G329" s="8" t="str">
        <f t="shared" si="138"/>
        <v/>
      </c>
      <c r="H329" s="8" t="str">
        <f t="shared" si="141"/>
        <v/>
      </c>
      <c r="I329" s="8" t="str">
        <f t="shared" si="142"/>
        <v/>
      </c>
      <c r="J329" s="3"/>
      <c r="L329" s="8" t="str">
        <f t="shared" si="143"/>
        <v/>
      </c>
    </row>
    <row r="330" spans="1:13" x14ac:dyDescent="0.25">
      <c r="A330" s="5">
        <f t="shared" si="145"/>
        <v>0.625</v>
      </c>
      <c r="B330" s="5">
        <v>0.66666666666666663</v>
      </c>
      <c r="C330" s="6">
        <f t="shared" si="139"/>
        <v>4.166666666666663E-2</v>
      </c>
      <c r="D330" s="6" t="s">
        <v>60</v>
      </c>
      <c r="E330" s="3" t="s">
        <v>110</v>
      </c>
      <c r="F330" s="8" t="str">
        <f t="shared" si="140"/>
        <v/>
      </c>
      <c r="G330" s="8">
        <f t="shared" si="138"/>
        <v>4.166666666666663E-2</v>
      </c>
      <c r="H330" s="8" t="str">
        <f t="shared" si="141"/>
        <v/>
      </c>
      <c r="I330" s="8" t="str">
        <f t="shared" si="142"/>
        <v/>
      </c>
      <c r="J330" s="3"/>
      <c r="L330" s="8" t="str">
        <f t="shared" si="143"/>
        <v/>
      </c>
    </row>
    <row r="331" spans="1:13" x14ac:dyDescent="0.25">
      <c r="F331" s="3"/>
      <c r="G331" s="3"/>
      <c r="H331" s="3"/>
      <c r="I331" s="3"/>
      <c r="J331" s="3"/>
    </row>
    <row r="332" spans="1:13" x14ac:dyDescent="0.25">
      <c r="F332" s="8">
        <f t="shared" ref="F332:L332" si="146">SUM(F322:F330)</f>
        <v>0.29166666666666669</v>
      </c>
      <c r="G332" s="8">
        <f t="shared" si="146"/>
        <v>4.166666666666663E-2</v>
      </c>
      <c r="H332" s="8">
        <f t="shared" si="146"/>
        <v>0</v>
      </c>
      <c r="I332" s="8">
        <f t="shared" si="146"/>
        <v>2.0833333333333315E-2</v>
      </c>
      <c r="J332" s="8">
        <f t="shared" si="146"/>
        <v>0</v>
      </c>
      <c r="K332" s="8">
        <f t="shared" si="146"/>
        <v>0</v>
      </c>
      <c r="L332" s="8">
        <f t="shared" si="146"/>
        <v>0</v>
      </c>
      <c r="M332" s="9">
        <f>SUM(F332:L332)</f>
        <v>0.35416666666666663</v>
      </c>
    </row>
    <row r="334" spans="1:13" x14ac:dyDescent="0.25">
      <c r="A334" s="30">
        <v>41488</v>
      </c>
      <c r="B334" s="30"/>
      <c r="C334" s="30"/>
      <c r="D334" s="30"/>
      <c r="E334" s="30"/>
      <c r="F334" s="30"/>
      <c r="G334" s="30"/>
      <c r="H334" s="30"/>
      <c r="I334" s="30"/>
      <c r="J334" s="30"/>
      <c r="K334" s="1"/>
      <c r="L334" s="1"/>
    </row>
    <row r="335" spans="1:13" x14ac:dyDescent="0.25">
      <c r="A335" s="29" t="s">
        <v>0</v>
      </c>
      <c r="B335" s="29"/>
      <c r="C335" s="29"/>
      <c r="D335" s="29"/>
      <c r="E335" s="29"/>
      <c r="F335" s="29"/>
      <c r="G335" s="16"/>
      <c r="H335" s="16"/>
      <c r="I335" s="16"/>
      <c r="J335" s="16"/>
      <c r="K335" s="16"/>
      <c r="L335" s="16"/>
    </row>
    <row r="336" spans="1:13" ht="30" x14ac:dyDescent="0.25">
      <c r="A336" t="s">
        <v>6</v>
      </c>
      <c r="E336" t="s">
        <v>7</v>
      </c>
      <c r="F336" s="3" t="s">
        <v>1</v>
      </c>
      <c r="G336" s="3" t="s">
        <v>60</v>
      </c>
      <c r="H336" s="3" t="s">
        <v>37</v>
      </c>
      <c r="I336" s="3" t="s">
        <v>40</v>
      </c>
      <c r="J336" s="3" t="s">
        <v>91</v>
      </c>
      <c r="K336" t="s">
        <v>72</v>
      </c>
      <c r="L336" s="3" t="s">
        <v>69</v>
      </c>
    </row>
    <row r="337" spans="1:13" ht="30" x14ac:dyDescent="0.25">
      <c r="F337" s="3" t="s">
        <v>17</v>
      </c>
      <c r="G337" s="3"/>
      <c r="H337" s="3" t="s">
        <v>17</v>
      </c>
      <c r="I337" s="3"/>
      <c r="J337" s="3"/>
      <c r="L337" s="3"/>
    </row>
    <row r="338" spans="1:13" x14ac:dyDescent="0.25">
      <c r="F338" s="3"/>
      <c r="G338" s="3"/>
      <c r="H338" s="3"/>
      <c r="I338" s="3"/>
      <c r="J338" s="3"/>
      <c r="L338" s="3"/>
    </row>
    <row r="339" spans="1:13" x14ac:dyDescent="0.25">
      <c r="A339" s="5">
        <v>0.3125</v>
      </c>
      <c r="B339" s="5">
        <v>0.33333333333333331</v>
      </c>
      <c r="C339" s="6">
        <f>SUM(B339-A339)</f>
        <v>2.0833333333333315E-2</v>
      </c>
      <c r="D339" s="6" t="s">
        <v>71</v>
      </c>
      <c r="E339" t="s">
        <v>107</v>
      </c>
      <c r="F339" s="8">
        <f>IF($D339="#CA",$C339,"")</f>
        <v>2.0833333333333315E-2</v>
      </c>
      <c r="G339" s="8" t="str">
        <f>IF($D339=G$303,$C339,"")</f>
        <v/>
      </c>
      <c r="H339" s="8" t="str">
        <f>IF(NOT(ISERROR(FIND("#GEICO-Overhead",$E339))),$C339,"")</f>
        <v/>
      </c>
      <c r="I339" s="8" t="str">
        <f t="shared" ref="I339:I350" si="147">IF(NOT(ISERROR(FIND("#Mgt-Tactical",$E339))),$C339,"")</f>
        <v/>
      </c>
      <c r="J339" s="8" t="str">
        <f>IF($D339=J$284,$C339,"")</f>
        <v/>
      </c>
      <c r="K339" s="3"/>
      <c r="L339" s="8" t="str">
        <f>IF($D339=L$216,$C339,"")</f>
        <v/>
      </c>
    </row>
    <row r="340" spans="1:13" x14ac:dyDescent="0.25">
      <c r="A340" s="5">
        <f>B339</f>
        <v>0.33333333333333331</v>
      </c>
      <c r="B340" s="5">
        <v>0.35416666666666669</v>
      </c>
      <c r="C340" s="6">
        <f t="shared" ref="C340:C350" si="148">SUM(B340-A340)</f>
        <v>2.083333333333337E-2</v>
      </c>
      <c r="D340" s="6" t="s">
        <v>71</v>
      </c>
      <c r="E340" t="s">
        <v>107</v>
      </c>
      <c r="F340" s="8">
        <f t="shared" ref="F340:F350" si="149">IF(D340="#CA",C340,"")</f>
        <v>2.083333333333337E-2</v>
      </c>
      <c r="G340" s="8" t="str">
        <f t="shared" ref="G340:G350" si="150">IF($D340=G$303,$C340,"")</f>
        <v/>
      </c>
      <c r="H340" s="8" t="str">
        <f t="shared" ref="H340:H350" si="151">IF(NOT(ISERROR(FIND("#GEICO-Overhead",$E340))),$C340,"")</f>
        <v/>
      </c>
      <c r="I340" s="8" t="str">
        <f t="shared" si="147"/>
        <v/>
      </c>
      <c r="J340" s="8" t="str">
        <f>IF($D340=J$284,$C340,"")</f>
        <v/>
      </c>
      <c r="K340" s="3"/>
      <c r="L340" s="8" t="str">
        <f t="shared" ref="L340:L350" si="152">IF($D340=L$216,$C340,"")</f>
        <v/>
      </c>
    </row>
    <row r="341" spans="1:13" x14ac:dyDescent="0.25">
      <c r="A341" s="5">
        <f t="shared" ref="A341" si="153">B340</f>
        <v>0.35416666666666669</v>
      </c>
      <c r="B341" s="5">
        <v>0.39583333333333331</v>
      </c>
      <c r="C341" s="6">
        <f t="shared" si="148"/>
        <v>4.166666666666663E-2</v>
      </c>
      <c r="D341" s="6" t="s">
        <v>71</v>
      </c>
      <c r="E341" t="s">
        <v>108</v>
      </c>
      <c r="F341" s="8">
        <f t="shared" si="149"/>
        <v>4.166666666666663E-2</v>
      </c>
      <c r="G341" s="8" t="str">
        <f t="shared" si="150"/>
        <v/>
      </c>
      <c r="H341" s="8" t="str">
        <f t="shared" si="151"/>
        <v/>
      </c>
      <c r="I341" s="8" t="str">
        <f t="shared" si="147"/>
        <v/>
      </c>
      <c r="J341" s="3"/>
      <c r="L341" s="8" t="str">
        <f t="shared" si="152"/>
        <v/>
      </c>
    </row>
    <row r="342" spans="1:13" x14ac:dyDescent="0.25">
      <c r="A342" s="5">
        <f>B341</f>
        <v>0.39583333333333331</v>
      </c>
      <c r="B342" s="5">
        <v>0.64583333333333337</v>
      </c>
      <c r="C342" s="6">
        <f t="shared" si="148"/>
        <v>0.25000000000000006</v>
      </c>
      <c r="D342" s="6" t="s">
        <v>71</v>
      </c>
      <c r="E342" t="s">
        <v>107</v>
      </c>
      <c r="F342" s="8">
        <f t="shared" si="149"/>
        <v>0.25000000000000006</v>
      </c>
      <c r="G342" s="8" t="str">
        <f t="shared" si="150"/>
        <v/>
      </c>
      <c r="H342" s="8" t="str">
        <f t="shared" si="151"/>
        <v/>
      </c>
      <c r="I342" s="8" t="str">
        <f t="shared" si="147"/>
        <v/>
      </c>
      <c r="J342" s="3"/>
      <c r="L342" s="8" t="str">
        <f t="shared" si="152"/>
        <v/>
      </c>
    </row>
    <row r="343" spans="1:13" x14ac:dyDescent="0.25">
      <c r="A343" s="5">
        <f t="shared" ref="A343:A350" si="154">B342</f>
        <v>0.64583333333333337</v>
      </c>
      <c r="B343" s="5">
        <v>0.45833333333333331</v>
      </c>
      <c r="C343" s="6">
        <f t="shared" si="148"/>
        <v>-0.18750000000000006</v>
      </c>
      <c r="D343" s="6"/>
      <c r="F343" s="8" t="str">
        <f t="shared" si="149"/>
        <v/>
      </c>
      <c r="G343" s="8" t="str">
        <f t="shared" si="150"/>
        <v/>
      </c>
      <c r="H343" s="8" t="str">
        <f t="shared" si="151"/>
        <v/>
      </c>
      <c r="I343" s="8" t="str">
        <f t="shared" si="147"/>
        <v/>
      </c>
      <c r="J343" s="3"/>
      <c r="L343" s="8" t="str">
        <f t="shared" si="152"/>
        <v/>
      </c>
    </row>
    <row r="344" spans="1:13" x14ac:dyDescent="0.25">
      <c r="A344" s="5">
        <f t="shared" si="154"/>
        <v>0.45833333333333331</v>
      </c>
      <c r="B344" s="5">
        <v>0.5</v>
      </c>
      <c r="C344" s="6">
        <f t="shared" si="148"/>
        <v>4.1666666666666685E-2</v>
      </c>
      <c r="D344" s="6"/>
      <c r="F344" s="8" t="str">
        <f t="shared" si="149"/>
        <v/>
      </c>
      <c r="G344" s="8" t="str">
        <f t="shared" si="150"/>
        <v/>
      </c>
      <c r="H344" s="8" t="str">
        <f t="shared" si="151"/>
        <v/>
      </c>
      <c r="I344" s="8" t="str">
        <f t="shared" si="147"/>
        <v/>
      </c>
      <c r="J344" s="3"/>
      <c r="L344" s="8" t="str">
        <f t="shared" si="152"/>
        <v/>
      </c>
    </row>
    <row r="345" spans="1:13" x14ac:dyDescent="0.25">
      <c r="A345" s="5">
        <f t="shared" si="154"/>
        <v>0.5</v>
      </c>
      <c r="B345" s="5">
        <v>0.54166666666666663</v>
      </c>
      <c r="C345" s="6">
        <f t="shared" si="148"/>
        <v>4.166666666666663E-2</v>
      </c>
      <c r="D345" s="6"/>
      <c r="F345" s="8" t="str">
        <f t="shared" si="149"/>
        <v/>
      </c>
      <c r="G345" s="8" t="str">
        <f t="shared" si="150"/>
        <v/>
      </c>
      <c r="H345" s="8" t="str">
        <f t="shared" si="151"/>
        <v/>
      </c>
      <c r="I345" s="8" t="str">
        <f t="shared" si="147"/>
        <v/>
      </c>
      <c r="J345" s="3"/>
      <c r="L345" s="8" t="str">
        <f t="shared" si="152"/>
        <v/>
      </c>
    </row>
    <row r="346" spans="1:13" x14ac:dyDescent="0.25">
      <c r="A346" s="5">
        <f t="shared" si="154"/>
        <v>0.54166666666666663</v>
      </c>
      <c r="B346" s="5">
        <v>0.625</v>
      </c>
      <c r="C346" s="6">
        <f t="shared" si="148"/>
        <v>8.333333333333337E-2</v>
      </c>
      <c r="D346" s="6"/>
      <c r="F346" s="8" t="str">
        <f t="shared" si="149"/>
        <v/>
      </c>
      <c r="G346" s="8" t="str">
        <f t="shared" si="150"/>
        <v/>
      </c>
      <c r="H346" s="8" t="str">
        <f t="shared" si="151"/>
        <v/>
      </c>
      <c r="I346" s="8" t="str">
        <f t="shared" si="147"/>
        <v/>
      </c>
      <c r="J346" s="3"/>
      <c r="L346" s="8" t="str">
        <f t="shared" si="152"/>
        <v/>
      </c>
    </row>
    <row r="347" spans="1:13" x14ac:dyDescent="0.25">
      <c r="A347" s="5">
        <f t="shared" si="154"/>
        <v>0.625</v>
      </c>
      <c r="B347" s="5">
        <v>0.66666666666666663</v>
      </c>
      <c r="C347" s="6">
        <f t="shared" si="148"/>
        <v>4.166666666666663E-2</v>
      </c>
      <c r="D347" s="6"/>
      <c r="E347" s="3"/>
      <c r="F347" s="8" t="str">
        <f t="shared" si="149"/>
        <v/>
      </c>
      <c r="G347" s="8" t="str">
        <f t="shared" si="150"/>
        <v/>
      </c>
      <c r="H347" s="8" t="str">
        <f t="shared" si="151"/>
        <v/>
      </c>
      <c r="I347" s="8" t="str">
        <f t="shared" si="147"/>
        <v/>
      </c>
      <c r="J347" s="3"/>
      <c r="L347" s="8" t="str">
        <f t="shared" si="152"/>
        <v/>
      </c>
    </row>
    <row r="348" spans="1:13" x14ac:dyDescent="0.25">
      <c r="A348" s="5">
        <f t="shared" si="154"/>
        <v>0.66666666666666663</v>
      </c>
      <c r="B348" s="5">
        <v>0.625</v>
      </c>
      <c r="C348" s="6">
        <f t="shared" si="148"/>
        <v>-4.166666666666663E-2</v>
      </c>
      <c r="D348" s="6"/>
      <c r="E348" s="3"/>
      <c r="F348" s="8" t="str">
        <f t="shared" si="149"/>
        <v/>
      </c>
      <c r="G348" s="8" t="str">
        <f t="shared" si="150"/>
        <v/>
      </c>
      <c r="H348" s="8" t="str">
        <f t="shared" si="151"/>
        <v/>
      </c>
      <c r="I348" s="8" t="str">
        <f t="shared" si="147"/>
        <v/>
      </c>
      <c r="J348" s="3"/>
      <c r="L348" s="8" t="str">
        <f t="shared" si="152"/>
        <v/>
      </c>
    </row>
    <row r="349" spans="1:13" x14ac:dyDescent="0.25">
      <c r="A349" s="5">
        <f t="shared" si="154"/>
        <v>0.625</v>
      </c>
      <c r="B349" s="5">
        <v>0.66666666666666663</v>
      </c>
      <c r="C349" s="6">
        <f t="shared" si="148"/>
        <v>4.166666666666663E-2</v>
      </c>
      <c r="D349" s="6"/>
      <c r="E349" s="3"/>
      <c r="F349" s="8" t="str">
        <f t="shared" si="149"/>
        <v/>
      </c>
      <c r="G349" s="8" t="str">
        <f t="shared" si="150"/>
        <v/>
      </c>
      <c r="H349" s="8" t="str">
        <f t="shared" si="151"/>
        <v/>
      </c>
      <c r="I349" s="8" t="str">
        <f t="shared" si="147"/>
        <v/>
      </c>
      <c r="J349" s="3"/>
      <c r="L349" s="8" t="str">
        <f t="shared" si="152"/>
        <v/>
      </c>
    </row>
    <row r="350" spans="1:13" x14ac:dyDescent="0.25">
      <c r="A350" s="5">
        <f t="shared" si="154"/>
        <v>0.66666666666666663</v>
      </c>
      <c r="B350" s="5">
        <v>0.6875</v>
      </c>
      <c r="C350" s="6">
        <f t="shared" si="148"/>
        <v>2.083333333333337E-2</v>
      </c>
      <c r="D350" s="6"/>
      <c r="E350" s="3"/>
      <c r="F350" s="8" t="str">
        <f t="shared" si="149"/>
        <v/>
      </c>
      <c r="G350" s="8" t="str">
        <f t="shared" si="150"/>
        <v/>
      </c>
      <c r="H350" s="8" t="str">
        <f t="shared" si="151"/>
        <v/>
      </c>
      <c r="I350" s="8" t="str">
        <f t="shared" si="147"/>
        <v/>
      </c>
      <c r="J350" s="3"/>
      <c r="L350" s="8" t="str">
        <f t="shared" si="152"/>
        <v/>
      </c>
    </row>
    <row r="351" spans="1:13" x14ac:dyDescent="0.25">
      <c r="F351" s="3"/>
      <c r="G351" s="3"/>
      <c r="H351" s="3"/>
      <c r="I351" s="3"/>
      <c r="J351" s="3"/>
    </row>
    <row r="352" spans="1:13" x14ac:dyDescent="0.25">
      <c r="F352" s="8">
        <f t="shared" ref="F352:L352" si="155">SUM(F339:F350)</f>
        <v>0.33333333333333337</v>
      </c>
      <c r="G352" s="8">
        <f t="shared" si="155"/>
        <v>0</v>
      </c>
      <c r="H352" s="8">
        <f t="shared" si="155"/>
        <v>0</v>
      </c>
      <c r="I352" s="8">
        <f t="shared" si="155"/>
        <v>0</v>
      </c>
      <c r="J352" s="8">
        <f t="shared" si="155"/>
        <v>0</v>
      </c>
      <c r="K352" s="8">
        <f t="shared" si="155"/>
        <v>0</v>
      </c>
      <c r="L352" s="8">
        <f t="shared" si="155"/>
        <v>0</v>
      </c>
      <c r="M352" s="9">
        <f>SUM(F352:L352)</f>
        <v>0.33333333333333337</v>
      </c>
    </row>
    <row r="355" spans="1:12" ht="18" customHeight="1" x14ac:dyDescent="0.25">
      <c r="A355" s="30">
        <v>41491</v>
      </c>
      <c r="B355" s="30"/>
      <c r="C355" s="30"/>
      <c r="D355" s="30"/>
      <c r="E355" s="30"/>
      <c r="F355" s="30"/>
      <c r="G355" s="30"/>
      <c r="H355" s="30"/>
      <c r="I355" s="30"/>
      <c r="J355" s="30"/>
      <c r="K355" s="1"/>
      <c r="L355" s="1"/>
    </row>
    <row r="356" spans="1:12" x14ac:dyDescent="0.25">
      <c r="A356" s="29" t="s">
        <v>0</v>
      </c>
      <c r="B356" s="29"/>
      <c r="C356" s="29"/>
      <c r="D356" s="29"/>
      <c r="E356" s="29"/>
      <c r="F356" s="29"/>
      <c r="G356" s="16"/>
      <c r="H356" s="16"/>
      <c r="I356" s="16"/>
      <c r="J356" s="16"/>
      <c r="K356" s="16"/>
      <c r="L356" s="16"/>
    </row>
    <row r="357" spans="1:12" ht="30" x14ac:dyDescent="0.25">
      <c r="A357" t="s">
        <v>6</v>
      </c>
      <c r="E357" t="s">
        <v>7</v>
      </c>
      <c r="F357" s="3" t="s">
        <v>1</v>
      </c>
      <c r="G357" s="3" t="s">
        <v>60</v>
      </c>
      <c r="H357" s="3" t="s">
        <v>37</v>
      </c>
      <c r="I357" s="3" t="s">
        <v>40</v>
      </c>
      <c r="J357" s="3" t="s">
        <v>91</v>
      </c>
      <c r="K357" t="s">
        <v>72</v>
      </c>
      <c r="L357" s="3" t="s">
        <v>69</v>
      </c>
    </row>
    <row r="358" spans="1:12" ht="30" x14ac:dyDescent="0.25">
      <c r="F358" s="3" t="s">
        <v>17</v>
      </c>
      <c r="G358" s="3"/>
      <c r="H358" s="3" t="s">
        <v>17</v>
      </c>
      <c r="I358" s="3"/>
      <c r="J358" s="3"/>
      <c r="L358" s="3"/>
    </row>
    <row r="359" spans="1:12" x14ac:dyDescent="0.25">
      <c r="F359" s="3"/>
      <c r="G359" s="3"/>
      <c r="H359" s="3"/>
      <c r="I359" s="3"/>
      <c r="J359" s="3"/>
      <c r="L359" s="3"/>
    </row>
    <row r="360" spans="1:12" x14ac:dyDescent="0.25">
      <c r="A360" s="5">
        <v>0.3125</v>
      </c>
      <c r="B360" s="5">
        <v>0.33333333333333331</v>
      </c>
      <c r="C360" s="6">
        <f>SUM(B360-A360)</f>
        <v>2.0833333333333315E-2</v>
      </c>
      <c r="D360" s="6" t="s">
        <v>71</v>
      </c>
      <c r="E360" t="s">
        <v>107</v>
      </c>
      <c r="F360" s="8">
        <f>IF($D360="#CA",$C360,"")</f>
        <v>2.0833333333333315E-2</v>
      </c>
      <c r="G360" s="8" t="str">
        <f>IF($D360=G$303,$C360,"")</f>
        <v/>
      </c>
      <c r="H360" s="8" t="str">
        <f>IF(NOT(ISERROR(FIND("#GEICO-Overhead",$E360))),$C360,"")</f>
        <v/>
      </c>
      <c r="I360" s="8" t="str">
        <f t="shared" ref="I360:I371" si="156">IF(NOT(ISERROR(FIND("#Mgt-Tactical",$E360))),$C360,"")</f>
        <v/>
      </c>
      <c r="J360" s="8" t="str">
        <f>IF($D360=J$284,$C360,"")</f>
        <v/>
      </c>
      <c r="K360" s="3"/>
      <c r="L360" s="8" t="str">
        <f>IF($D360=L$216,$C360,"")</f>
        <v/>
      </c>
    </row>
    <row r="361" spans="1:12" x14ac:dyDescent="0.25">
      <c r="A361" s="5">
        <f>B360</f>
        <v>0.33333333333333331</v>
      </c>
      <c r="B361" s="5">
        <v>0.35416666666666669</v>
      </c>
      <c r="C361" s="6">
        <f t="shared" ref="C361:C371" si="157">SUM(B361-A361)</f>
        <v>2.083333333333337E-2</v>
      </c>
      <c r="D361" s="6" t="s">
        <v>71</v>
      </c>
      <c r="E361" t="s">
        <v>107</v>
      </c>
      <c r="F361" s="8">
        <f t="shared" ref="F361:F371" si="158">IF(D361="#CA",C361,"")</f>
        <v>2.083333333333337E-2</v>
      </c>
      <c r="G361" s="8" t="str">
        <f t="shared" ref="G361:G371" si="159">IF($D361=G$303,$C361,"")</f>
        <v/>
      </c>
      <c r="H361" s="8" t="str">
        <f t="shared" ref="H361:H371" si="160">IF(NOT(ISERROR(FIND("#GEICO-Overhead",$E361))),$C361,"")</f>
        <v/>
      </c>
      <c r="I361" s="8" t="str">
        <f t="shared" si="156"/>
        <v/>
      </c>
      <c r="J361" s="8" t="str">
        <f>IF($D361=J$284,$C361,"")</f>
        <v/>
      </c>
      <c r="K361" s="3"/>
      <c r="L361" s="8" t="str">
        <f t="shared" ref="L361:L371" si="161">IF($D361=L$216,$C361,"")</f>
        <v/>
      </c>
    </row>
    <row r="362" spans="1:12" x14ac:dyDescent="0.25">
      <c r="A362" s="5">
        <f t="shared" ref="A362" si="162">B361</f>
        <v>0.35416666666666669</v>
      </c>
      <c r="B362" s="5">
        <v>0.39583333333333331</v>
      </c>
      <c r="C362" s="6">
        <f t="shared" si="157"/>
        <v>4.166666666666663E-2</v>
      </c>
      <c r="D362" s="6" t="s">
        <v>71</v>
      </c>
      <c r="E362" t="s">
        <v>108</v>
      </c>
      <c r="F362" s="8">
        <f t="shared" si="158"/>
        <v>4.166666666666663E-2</v>
      </c>
      <c r="G362" s="8" t="str">
        <f t="shared" si="159"/>
        <v/>
      </c>
      <c r="H362" s="8" t="str">
        <f t="shared" si="160"/>
        <v/>
      </c>
      <c r="I362" s="8" t="str">
        <f t="shared" si="156"/>
        <v/>
      </c>
      <c r="J362" s="3"/>
      <c r="L362" s="8" t="str">
        <f t="shared" si="161"/>
        <v/>
      </c>
    </row>
    <row r="363" spans="1:12" x14ac:dyDescent="0.25">
      <c r="A363" s="5">
        <f>B362</f>
        <v>0.39583333333333331</v>
      </c>
      <c r="B363" s="5">
        <v>0.64583333333333337</v>
      </c>
      <c r="C363" s="6">
        <f t="shared" si="157"/>
        <v>0.25000000000000006</v>
      </c>
      <c r="D363" s="6" t="s">
        <v>71</v>
      </c>
      <c r="E363" t="s">
        <v>107</v>
      </c>
      <c r="F363" s="8">
        <f t="shared" si="158"/>
        <v>0.25000000000000006</v>
      </c>
      <c r="G363" s="8" t="str">
        <f t="shared" si="159"/>
        <v/>
      </c>
      <c r="H363" s="8" t="str">
        <f t="shared" si="160"/>
        <v/>
      </c>
      <c r="I363" s="8" t="str">
        <f t="shared" si="156"/>
        <v/>
      </c>
      <c r="J363" s="3"/>
      <c r="L363" s="8" t="str">
        <f t="shared" si="161"/>
        <v/>
      </c>
    </row>
    <row r="364" spans="1:12" x14ac:dyDescent="0.25">
      <c r="A364" s="5">
        <f t="shared" ref="A364:A371" si="163">B363</f>
        <v>0.64583333333333337</v>
      </c>
      <c r="B364" s="5">
        <v>0.45833333333333331</v>
      </c>
      <c r="C364" s="6">
        <f t="shared" si="157"/>
        <v>-0.18750000000000006</v>
      </c>
      <c r="D364" s="6"/>
      <c r="F364" s="8" t="str">
        <f t="shared" si="158"/>
        <v/>
      </c>
      <c r="G364" s="8" t="str">
        <f t="shared" si="159"/>
        <v/>
      </c>
      <c r="H364" s="8" t="str">
        <f t="shared" si="160"/>
        <v/>
      </c>
      <c r="I364" s="8" t="str">
        <f t="shared" si="156"/>
        <v/>
      </c>
      <c r="J364" s="3"/>
      <c r="L364" s="8" t="str">
        <f t="shared" si="161"/>
        <v/>
      </c>
    </row>
    <row r="365" spans="1:12" x14ac:dyDescent="0.25">
      <c r="A365" s="5">
        <f t="shared" si="163"/>
        <v>0.45833333333333331</v>
      </c>
      <c r="B365" s="5">
        <v>0.5</v>
      </c>
      <c r="C365" s="6">
        <f t="shared" si="157"/>
        <v>4.1666666666666685E-2</v>
      </c>
      <c r="D365" s="6"/>
      <c r="F365" s="8" t="str">
        <f t="shared" si="158"/>
        <v/>
      </c>
      <c r="G365" s="8" t="str">
        <f t="shared" si="159"/>
        <v/>
      </c>
      <c r="H365" s="8" t="str">
        <f t="shared" si="160"/>
        <v/>
      </c>
      <c r="I365" s="8" t="str">
        <f t="shared" si="156"/>
        <v/>
      </c>
      <c r="J365" s="3"/>
      <c r="L365" s="8" t="str">
        <f t="shared" si="161"/>
        <v/>
      </c>
    </row>
    <row r="366" spans="1:12" x14ac:dyDescent="0.25">
      <c r="A366" s="5">
        <f t="shared" si="163"/>
        <v>0.5</v>
      </c>
      <c r="B366" s="5">
        <v>0.54166666666666663</v>
      </c>
      <c r="C366" s="6">
        <f t="shared" si="157"/>
        <v>4.166666666666663E-2</v>
      </c>
      <c r="D366" s="6"/>
      <c r="F366" s="8" t="str">
        <f t="shared" si="158"/>
        <v/>
      </c>
      <c r="G366" s="8" t="str">
        <f t="shared" si="159"/>
        <v/>
      </c>
      <c r="H366" s="8" t="str">
        <f t="shared" si="160"/>
        <v/>
      </c>
      <c r="I366" s="8" t="str">
        <f t="shared" si="156"/>
        <v/>
      </c>
      <c r="J366" s="3"/>
      <c r="L366" s="8" t="str">
        <f t="shared" si="161"/>
        <v/>
      </c>
    </row>
    <row r="367" spans="1:12" x14ac:dyDescent="0.25">
      <c r="A367" s="5">
        <f t="shared" si="163"/>
        <v>0.54166666666666663</v>
      </c>
      <c r="B367" s="5">
        <v>0.625</v>
      </c>
      <c r="C367" s="6">
        <f t="shared" si="157"/>
        <v>8.333333333333337E-2</v>
      </c>
      <c r="D367" s="6"/>
      <c r="F367" s="8" t="str">
        <f t="shared" si="158"/>
        <v/>
      </c>
      <c r="G367" s="8" t="str">
        <f t="shared" si="159"/>
        <v/>
      </c>
      <c r="H367" s="8" t="str">
        <f t="shared" si="160"/>
        <v/>
      </c>
      <c r="I367" s="8" t="str">
        <f t="shared" si="156"/>
        <v/>
      </c>
      <c r="J367" s="3"/>
      <c r="L367" s="8" t="str">
        <f t="shared" si="161"/>
        <v/>
      </c>
    </row>
    <row r="368" spans="1:12" x14ac:dyDescent="0.25">
      <c r="A368" s="5">
        <f t="shared" si="163"/>
        <v>0.625</v>
      </c>
      <c r="B368" s="5">
        <v>0.66666666666666663</v>
      </c>
      <c r="C368" s="6">
        <f t="shared" si="157"/>
        <v>4.166666666666663E-2</v>
      </c>
      <c r="D368" s="6"/>
      <c r="E368" s="3"/>
      <c r="F368" s="8" t="str">
        <f t="shared" si="158"/>
        <v/>
      </c>
      <c r="G368" s="8" t="str">
        <f t="shared" si="159"/>
        <v/>
      </c>
      <c r="H368" s="8" t="str">
        <f t="shared" si="160"/>
        <v/>
      </c>
      <c r="I368" s="8" t="str">
        <f t="shared" si="156"/>
        <v/>
      </c>
      <c r="J368" s="3"/>
      <c r="L368" s="8" t="str">
        <f t="shared" si="161"/>
        <v/>
      </c>
    </row>
    <row r="369" spans="1:13" x14ac:dyDescent="0.25">
      <c r="A369" s="5">
        <f t="shared" si="163"/>
        <v>0.66666666666666663</v>
      </c>
      <c r="B369" s="5">
        <v>0.625</v>
      </c>
      <c r="C369" s="6">
        <f t="shared" si="157"/>
        <v>-4.166666666666663E-2</v>
      </c>
      <c r="D369" s="6"/>
      <c r="E369" s="3"/>
      <c r="F369" s="8" t="str">
        <f t="shared" si="158"/>
        <v/>
      </c>
      <c r="G369" s="8" t="str">
        <f t="shared" si="159"/>
        <v/>
      </c>
      <c r="H369" s="8" t="str">
        <f t="shared" si="160"/>
        <v/>
      </c>
      <c r="I369" s="8" t="str">
        <f t="shared" si="156"/>
        <v/>
      </c>
      <c r="J369" s="3"/>
      <c r="L369" s="8" t="str">
        <f t="shared" si="161"/>
        <v/>
      </c>
    </row>
    <row r="370" spans="1:13" x14ac:dyDescent="0.25">
      <c r="A370" s="5">
        <f t="shared" si="163"/>
        <v>0.625</v>
      </c>
      <c r="B370" s="5">
        <v>0.66666666666666663</v>
      </c>
      <c r="C370" s="6">
        <f t="shared" si="157"/>
        <v>4.166666666666663E-2</v>
      </c>
      <c r="D370" s="6"/>
      <c r="E370" s="3"/>
      <c r="F370" s="8" t="str">
        <f t="shared" si="158"/>
        <v/>
      </c>
      <c r="G370" s="8" t="str">
        <f t="shared" si="159"/>
        <v/>
      </c>
      <c r="H370" s="8" t="str">
        <f t="shared" si="160"/>
        <v/>
      </c>
      <c r="I370" s="8" t="str">
        <f t="shared" si="156"/>
        <v/>
      </c>
      <c r="J370" s="3"/>
      <c r="L370" s="8" t="str">
        <f t="shared" si="161"/>
        <v/>
      </c>
    </row>
    <row r="371" spans="1:13" x14ac:dyDescent="0.25">
      <c r="A371" s="5">
        <f t="shared" si="163"/>
        <v>0.66666666666666663</v>
      </c>
      <c r="B371" s="5">
        <v>0.6875</v>
      </c>
      <c r="C371" s="6">
        <f t="shared" si="157"/>
        <v>2.083333333333337E-2</v>
      </c>
      <c r="D371" s="6"/>
      <c r="E371" s="3"/>
      <c r="F371" s="8" t="str">
        <f t="shared" si="158"/>
        <v/>
      </c>
      <c r="G371" s="8" t="str">
        <f t="shared" si="159"/>
        <v/>
      </c>
      <c r="H371" s="8" t="str">
        <f t="shared" si="160"/>
        <v/>
      </c>
      <c r="I371" s="8" t="str">
        <f t="shared" si="156"/>
        <v/>
      </c>
      <c r="J371" s="3"/>
      <c r="L371" s="8" t="str">
        <f t="shared" si="161"/>
        <v/>
      </c>
    </row>
    <row r="372" spans="1:13" x14ac:dyDescent="0.25">
      <c r="F372" s="3"/>
      <c r="G372" s="3"/>
      <c r="H372" s="3"/>
      <c r="I372" s="3"/>
      <c r="J372" s="3"/>
    </row>
    <row r="373" spans="1:13" x14ac:dyDescent="0.25">
      <c r="F373" s="8">
        <f t="shared" ref="F373:L373" si="164">SUM(F360:F371)</f>
        <v>0.33333333333333337</v>
      </c>
      <c r="G373" s="8">
        <f t="shared" si="164"/>
        <v>0</v>
      </c>
      <c r="H373" s="8">
        <f t="shared" si="164"/>
        <v>0</v>
      </c>
      <c r="I373" s="8">
        <f t="shared" si="164"/>
        <v>0</v>
      </c>
      <c r="J373" s="8">
        <f t="shared" si="164"/>
        <v>0</v>
      </c>
      <c r="K373" s="8">
        <f t="shared" si="164"/>
        <v>0</v>
      </c>
      <c r="L373" s="8">
        <f t="shared" si="164"/>
        <v>0</v>
      </c>
      <c r="M373" s="9">
        <f>SUM(F373:L373)</f>
        <v>0.33333333333333337</v>
      </c>
    </row>
    <row r="375" spans="1:13" ht="18" customHeight="1" x14ac:dyDescent="0.25">
      <c r="A375" s="30">
        <v>41492</v>
      </c>
      <c r="B375" s="30"/>
      <c r="C375" s="30"/>
      <c r="D375" s="30"/>
      <c r="E375" s="30"/>
      <c r="F375" s="30"/>
      <c r="G375" s="30"/>
      <c r="H375" s="30"/>
      <c r="I375" s="30"/>
      <c r="J375" s="30"/>
      <c r="K375" s="1"/>
      <c r="L375" s="1"/>
    </row>
    <row r="376" spans="1:13" x14ac:dyDescent="0.25">
      <c r="A376" s="29" t="s">
        <v>0</v>
      </c>
      <c r="B376" s="29"/>
      <c r="C376" s="29"/>
      <c r="D376" s="29"/>
      <c r="E376" s="29"/>
      <c r="F376" s="29"/>
      <c r="G376" s="16"/>
      <c r="H376" s="16"/>
      <c r="I376" s="16"/>
      <c r="J376" s="16"/>
      <c r="K376" s="16"/>
      <c r="L376" s="16"/>
    </row>
    <row r="377" spans="1:13" ht="30" x14ac:dyDescent="0.25">
      <c r="A377" t="s">
        <v>6</v>
      </c>
      <c r="E377" t="s">
        <v>7</v>
      </c>
      <c r="F377" s="3" t="s">
        <v>1</v>
      </c>
      <c r="G377" s="3" t="s">
        <v>60</v>
      </c>
      <c r="H377" s="3" t="s">
        <v>37</v>
      </c>
      <c r="I377" s="3" t="s">
        <v>40</v>
      </c>
      <c r="J377" s="3" t="s">
        <v>91</v>
      </c>
      <c r="K377" t="s">
        <v>72</v>
      </c>
      <c r="L377" s="3" t="s">
        <v>69</v>
      </c>
    </row>
    <row r="378" spans="1:13" ht="30" x14ac:dyDescent="0.25">
      <c r="F378" s="3" t="s">
        <v>17</v>
      </c>
      <c r="G378" s="3"/>
      <c r="H378" s="3" t="s">
        <v>17</v>
      </c>
      <c r="I378" s="3"/>
      <c r="J378" s="3"/>
      <c r="L378" s="3"/>
    </row>
    <row r="379" spans="1:13" x14ac:dyDescent="0.25">
      <c r="F379" s="3"/>
      <c r="G379" s="3"/>
      <c r="H379" s="3"/>
      <c r="I379" s="3"/>
      <c r="J379" s="3"/>
      <c r="L379" s="3"/>
    </row>
    <row r="380" spans="1:13" x14ac:dyDescent="0.25">
      <c r="A380" s="5">
        <v>0.3125</v>
      </c>
      <c r="B380" s="5">
        <v>0.33333333333333331</v>
      </c>
      <c r="C380" s="6">
        <f>SUM(B380-A380)</f>
        <v>2.0833333333333315E-2</v>
      </c>
      <c r="D380" s="6" t="s">
        <v>71</v>
      </c>
      <c r="E380" t="s">
        <v>107</v>
      </c>
      <c r="F380" s="8">
        <f>IF($D380="#CA",$C380,"")</f>
        <v>2.0833333333333315E-2</v>
      </c>
      <c r="G380" s="8" t="str">
        <f>IF($D380=G$303,$C380,"")</f>
        <v/>
      </c>
      <c r="H380" s="8" t="str">
        <f>IF(NOT(ISERROR(FIND("#GEICO-Overhead",$E380))),$C380,"")</f>
        <v/>
      </c>
      <c r="I380" s="8" t="str">
        <f t="shared" ref="I380:I391" si="165">IF(NOT(ISERROR(FIND("#Mgt-Tactical",$E380))),$C380,"")</f>
        <v/>
      </c>
      <c r="J380" s="8" t="str">
        <f>IF($D380=J$284,$C380,"")</f>
        <v/>
      </c>
      <c r="K380" s="3"/>
      <c r="L380" s="8" t="str">
        <f>IF($D380=L$216,$C380,"")</f>
        <v/>
      </c>
    </row>
    <row r="381" spans="1:13" x14ac:dyDescent="0.25">
      <c r="A381" s="5">
        <f>B380</f>
        <v>0.33333333333333331</v>
      </c>
      <c r="B381" s="5">
        <v>0.35416666666666669</v>
      </c>
      <c r="C381" s="6">
        <f t="shared" ref="C381:C391" si="166">SUM(B381-A381)</f>
        <v>2.083333333333337E-2</v>
      </c>
      <c r="D381" s="6" t="s">
        <v>71</v>
      </c>
      <c r="E381" t="s">
        <v>107</v>
      </c>
      <c r="F381" s="8">
        <f t="shared" ref="F381:F391" si="167">IF(D381="#CA",C381,"")</f>
        <v>2.083333333333337E-2</v>
      </c>
      <c r="G381" s="8" t="str">
        <f t="shared" ref="G381:G391" si="168">IF($D381=G$303,$C381,"")</f>
        <v/>
      </c>
      <c r="H381" s="8" t="str">
        <f t="shared" ref="H381:H391" si="169">IF(NOT(ISERROR(FIND("#GEICO-Overhead",$E381))),$C381,"")</f>
        <v/>
      </c>
      <c r="I381" s="8" t="str">
        <f t="shared" si="165"/>
        <v/>
      </c>
      <c r="J381" s="8" t="str">
        <f>IF($D381=J$284,$C381,"")</f>
        <v/>
      </c>
      <c r="K381" s="3"/>
      <c r="L381" s="8" t="str">
        <f t="shared" ref="L381:L391" si="170">IF($D381=L$216,$C381,"")</f>
        <v/>
      </c>
    </row>
    <row r="382" spans="1:13" x14ac:dyDescent="0.25">
      <c r="A382" s="5">
        <f t="shared" ref="A382" si="171">B381</f>
        <v>0.35416666666666669</v>
      </c>
      <c r="B382" s="5">
        <v>0.39583333333333331</v>
      </c>
      <c r="C382" s="6">
        <f t="shared" si="166"/>
        <v>4.166666666666663E-2</v>
      </c>
      <c r="D382" s="6" t="s">
        <v>71</v>
      </c>
      <c r="E382" t="s">
        <v>108</v>
      </c>
      <c r="F382" s="8">
        <f t="shared" si="167"/>
        <v>4.166666666666663E-2</v>
      </c>
      <c r="G382" s="8" t="str">
        <f t="shared" si="168"/>
        <v/>
      </c>
      <c r="H382" s="8" t="str">
        <f t="shared" si="169"/>
        <v/>
      </c>
      <c r="I382" s="8" t="str">
        <f t="shared" si="165"/>
        <v/>
      </c>
      <c r="J382" s="3"/>
      <c r="L382" s="8" t="str">
        <f t="shared" si="170"/>
        <v/>
      </c>
    </row>
    <row r="383" spans="1:13" x14ac:dyDescent="0.25">
      <c r="A383" s="5">
        <f>B382</f>
        <v>0.39583333333333331</v>
      </c>
      <c r="B383" s="5">
        <v>0.64583333333333337</v>
      </c>
      <c r="C383" s="6">
        <f t="shared" si="166"/>
        <v>0.25000000000000006</v>
      </c>
      <c r="D383" s="6" t="s">
        <v>71</v>
      </c>
      <c r="E383" t="s">
        <v>107</v>
      </c>
      <c r="F383" s="8">
        <f t="shared" si="167"/>
        <v>0.25000000000000006</v>
      </c>
      <c r="G383" s="8" t="str">
        <f t="shared" si="168"/>
        <v/>
      </c>
      <c r="H383" s="8" t="str">
        <f t="shared" si="169"/>
        <v/>
      </c>
      <c r="I383" s="8" t="str">
        <f t="shared" si="165"/>
        <v/>
      </c>
      <c r="J383" s="3"/>
      <c r="L383" s="8" t="str">
        <f t="shared" si="170"/>
        <v/>
      </c>
    </row>
    <row r="384" spans="1:13" x14ac:dyDescent="0.25">
      <c r="A384" s="5">
        <f t="shared" ref="A384:A391" si="172">B383</f>
        <v>0.64583333333333337</v>
      </c>
      <c r="B384" s="5">
        <v>0.45833333333333331</v>
      </c>
      <c r="C384" s="6">
        <f t="shared" si="166"/>
        <v>-0.18750000000000006</v>
      </c>
      <c r="D384" s="6"/>
      <c r="F384" s="8" t="str">
        <f t="shared" si="167"/>
        <v/>
      </c>
      <c r="G384" s="8" t="str">
        <f t="shared" si="168"/>
        <v/>
      </c>
      <c r="H384" s="8" t="str">
        <f t="shared" si="169"/>
        <v/>
      </c>
      <c r="I384" s="8" t="str">
        <f t="shared" si="165"/>
        <v/>
      </c>
      <c r="J384" s="3"/>
      <c r="L384" s="8" t="str">
        <f t="shared" si="170"/>
        <v/>
      </c>
    </row>
    <row r="385" spans="1:13" x14ac:dyDescent="0.25">
      <c r="A385" s="5">
        <f t="shared" si="172"/>
        <v>0.45833333333333331</v>
      </c>
      <c r="B385" s="5">
        <v>0.5</v>
      </c>
      <c r="C385" s="6">
        <f t="shared" si="166"/>
        <v>4.1666666666666685E-2</v>
      </c>
      <c r="D385" s="6"/>
      <c r="F385" s="8" t="str">
        <f t="shared" si="167"/>
        <v/>
      </c>
      <c r="G385" s="8" t="str">
        <f t="shared" si="168"/>
        <v/>
      </c>
      <c r="H385" s="8" t="str">
        <f t="shared" si="169"/>
        <v/>
      </c>
      <c r="I385" s="8" t="str">
        <f t="shared" si="165"/>
        <v/>
      </c>
      <c r="J385" s="3"/>
      <c r="L385" s="8" t="str">
        <f t="shared" si="170"/>
        <v/>
      </c>
    </row>
    <row r="386" spans="1:13" x14ac:dyDescent="0.25">
      <c r="A386" s="5">
        <f t="shared" si="172"/>
        <v>0.5</v>
      </c>
      <c r="B386" s="5">
        <v>0.54166666666666663</v>
      </c>
      <c r="C386" s="6">
        <f t="shared" si="166"/>
        <v>4.166666666666663E-2</v>
      </c>
      <c r="D386" s="6"/>
      <c r="F386" s="8" t="str">
        <f t="shared" si="167"/>
        <v/>
      </c>
      <c r="G386" s="8" t="str">
        <f t="shared" si="168"/>
        <v/>
      </c>
      <c r="H386" s="8" t="str">
        <f t="shared" si="169"/>
        <v/>
      </c>
      <c r="I386" s="8" t="str">
        <f t="shared" si="165"/>
        <v/>
      </c>
      <c r="J386" s="3"/>
      <c r="L386" s="8" t="str">
        <f t="shared" si="170"/>
        <v/>
      </c>
    </row>
    <row r="387" spans="1:13" x14ac:dyDescent="0.25">
      <c r="A387" s="5">
        <f t="shared" si="172"/>
        <v>0.54166666666666663</v>
      </c>
      <c r="B387" s="5">
        <v>0.625</v>
      </c>
      <c r="C387" s="6">
        <f t="shared" si="166"/>
        <v>8.333333333333337E-2</v>
      </c>
      <c r="D387" s="6"/>
      <c r="F387" s="8" t="str">
        <f t="shared" si="167"/>
        <v/>
      </c>
      <c r="G387" s="8" t="str">
        <f t="shared" si="168"/>
        <v/>
      </c>
      <c r="H387" s="8" t="str">
        <f t="shared" si="169"/>
        <v/>
      </c>
      <c r="I387" s="8" t="str">
        <f t="shared" si="165"/>
        <v/>
      </c>
      <c r="J387" s="3"/>
      <c r="L387" s="8" t="str">
        <f t="shared" si="170"/>
        <v/>
      </c>
    </row>
    <row r="388" spans="1:13" x14ac:dyDescent="0.25">
      <c r="A388" s="5">
        <f t="shared" si="172"/>
        <v>0.625</v>
      </c>
      <c r="B388" s="5">
        <v>0.66666666666666663</v>
      </c>
      <c r="C388" s="6">
        <f t="shared" si="166"/>
        <v>4.166666666666663E-2</v>
      </c>
      <c r="D388" s="6"/>
      <c r="E388" s="3"/>
      <c r="F388" s="8" t="str">
        <f t="shared" si="167"/>
        <v/>
      </c>
      <c r="G388" s="8" t="str">
        <f t="shared" si="168"/>
        <v/>
      </c>
      <c r="H388" s="8" t="str">
        <f t="shared" si="169"/>
        <v/>
      </c>
      <c r="I388" s="8" t="str">
        <f t="shared" si="165"/>
        <v/>
      </c>
      <c r="J388" s="3"/>
      <c r="L388" s="8" t="str">
        <f t="shared" si="170"/>
        <v/>
      </c>
    </row>
    <row r="389" spans="1:13" x14ac:dyDescent="0.25">
      <c r="A389" s="5">
        <f t="shared" si="172"/>
        <v>0.66666666666666663</v>
      </c>
      <c r="B389" s="5">
        <v>0.625</v>
      </c>
      <c r="C389" s="6">
        <f t="shared" si="166"/>
        <v>-4.166666666666663E-2</v>
      </c>
      <c r="D389" s="6"/>
      <c r="E389" s="3"/>
      <c r="F389" s="8" t="str">
        <f t="shared" si="167"/>
        <v/>
      </c>
      <c r="G389" s="8" t="str">
        <f t="shared" si="168"/>
        <v/>
      </c>
      <c r="H389" s="8" t="str">
        <f t="shared" si="169"/>
        <v/>
      </c>
      <c r="I389" s="8" t="str">
        <f t="shared" si="165"/>
        <v/>
      </c>
      <c r="J389" s="3"/>
      <c r="L389" s="8" t="str">
        <f t="shared" si="170"/>
        <v/>
      </c>
    </row>
    <row r="390" spans="1:13" x14ac:dyDescent="0.25">
      <c r="A390" s="5">
        <f t="shared" si="172"/>
        <v>0.625</v>
      </c>
      <c r="B390" s="5">
        <v>0.66666666666666663</v>
      </c>
      <c r="C390" s="6">
        <f t="shared" si="166"/>
        <v>4.166666666666663E-2</v>
      </c>
      <c r="D390" s="6"/>
      <c r="E390" s="3"/>
      <c r="F390" s="8" t="str">
        <f t="shared" si="167"/>
        <v/>
      </c>
      <c r="G390" s="8" t="str">
        <f t="shared" si="168"/>
        <v/>
      </c>
      <c r="H390" s="8" t="str">
        <f t="shared" si="169"/>
        <v/>
      </c>
      <c r="I390" s="8" t="str">
        <f t="shared" si="165"/>
        <v/>
      </c>
      <c r="J390" s="3"/>
      <c r="L390" s="8" t="str">
        <f t="shared" si="170"/>
        <v/>
      </c>
    </row>
    <row r="391" spans="1:13" x14ac:dyDescent="0.25">
      <c r="A391" s="5">
        <f t="shared" si="172"/>
        <v>0.66666666666666663</v>
      </c>
      <c r="B391" s="5">
        <v>0.6875</v>
      </c>
      <c r="C391" s="6">
        <f t="shared" si="166"/>
        <v>2.083333333333337E-2</v>
      </c>
      <c r="D391" s="6"/>
      <c r="E391" s="3"/>
      <c r="F391" s="8" t="str">
        <f t="shared" si="167"/>
        <v/>
      </c>
      <c r="G391" s="8" t="str">
        <f t="shared" si="168"/>
        <v/>
      </c>
      <c r="H391" s="8" t="str">
        <f t="shared" si="169"/>
        <v/>
      </c>
      <c r="I391" s="8" t="str">
        <f t="shared" si="165"/>
        <v/>
      </c>
      <c r="J391" s="3"/>
      <c r="L391" s="8" t="str">
        <f t="shared" si="170"/>
        <v/>
      </c>
    </row>
    <row r="392" spans="1:13" x14ac:dyDescent="0.25">
      <c r="F392" s="3"/>
      <c r="G392" s="3"/>
      <c r="H392" s="3"/>
      <c r="I392" s="3"/>
      <c r="J392" s="3"/>
    </row>
    <row r="393" spans="1:13" x14ac:dyDescent="0.25">
      <c r="F393" s="8">
        <f t="shared" ref="F393:L393" si="173">SUM(F380:F391)</f>
        <v>0.33333333333333337</v>
      </c>
      <c r="G393" s="8">
        <f t="shared" si="173"/>
        <v>0</v>
      </c>
      <c r="H393" s="8">
        <f t="shared" si="173"/>
        <v>0</v>
      </c>
      <c r="I393" s="8">
        <f t="shared" si="173"/>
        <v>0</v>
      </c>
      <c r="J393" s="8">
        <f t="shared" si="173"/>
        <v>0</v>
      </c>
      <c r="K393" s="8">
        <f t="shared" si="173"/>
        <v>0</v>
      </c>
      <c r="L393" s="8">
        <f t="shared" si="173"/>
        <v>0</v>
      </c>
      <c r="M393" s="9">
        <f>SUM(F393:L393)</f>
        <v>0.33333333333333337</v>
      </c>
    </row>
    <row r="395" spans="1:13" ht="18" customHeight="1" x14ac:dyDescent="0.25">
      <c r="A395" s="30">
        <v>41493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1"/>
      <c r="L395" s="1"/>
    </row>
    <row r="396" spans="1:13" x14ac:dyDescent="0.25">
      <c r="A396" s="29" t="s">
        <v>0</v>
      </c>
      <c r="B396" s="29"/>
      <c r="C396" s="29"/>
      <c r="D396" s="29"/>
      <c r="E396" s="29"/>
      <c r="F396" s="29"/>
      <c r="G396" s="16"/>
      <c r="H396" s="16"/>
      <c r="I396" s="16"/>
      <c r="J396" s="16"/>
      <c r="K396" s="16"/>
      <c r="L396" s="16"/>
    </row>
    <row r="397" spans="1:13" ht="30" x14ac:dyDescent="0.25">
      <c r="A397" t="s">
        <v>6</v>
      </c>
      <c r="E397" t="s">
        <v>7</v>
      </c>
      <c r="F397" s="3" t="s">
        <v>1</v>
      </c>
      <c r="G397" s="3" t="s">
        <v>60</v>
      </c>
      <c r="H397" s="3" t="s">
        <v>37</v>
      </c>
      <c r="I397" s="3" t="s">
        <v>40</v>
      </c>
      <c r="J397" s="3" t="s">
        <v>91</v>
      </c>
      <c r="K397" t="s">
        <v>72</v>
      </c>
      <c r="L397" s="3" t="s">
        <v>69</v>
      </c>
    </row>
    <row r="398" spans="1:13" ht="30" x14ac:dyDescent="0.25">
      <c r="F398" s="3" t="s">
        <v>17</v>
      </c>
      <c r="G398" s="3"/>
      <c r="H398" s="3" t="s">
        <v>17</v>
      </c>
      <c r="I398" s="3"/>
      <c r="J398" s="3"/>
      <c r="L398" s="3"/>
    </row>
    <row r="399" spans="1:13" x14ac:dyDescent="0.25">
      <c r="F399" s="3"/>
      <c r="G399" s="3"/>
      <c r="H399" s="3"/>
      <c r="I399" s="3"/>
      <c r="J399" s="3"/>
      <c r="L399" s="3"/>
    </row>
    <row r="400" spans="1:13" x14ac:dyDescent="0.25">
      <c r="A400" s="5">
        <v>0.3125</v>
      </c>
      <c r="B400" s="5">
        <v>0.33333333333333331</v>
      </c>
      <c r="C400" s="6">
        <f>SUM(B400-A400)</f>
        <v>2.0833333333333315E-2</v>
      </c>
      <c r="D400" s="6" t="s">
        <v>71</v>
      </c>
      <c r="E400" t="s">
        <v>107</v>
      </c>
      <c r="F400" s="8">
        <f>IF($D400="#CA",$C400,"")</f>
        <v>2.0833333333333315E-2</v>
      </c>
      <c r="G400" s="8" t="str">
        <f>IF($D400=G$303,$C400,"")</f>
        <v/>
      </c>
      <c r="H400" s="8" t="str">
        <f>IF(NOT(ISERROR(FIND("#GEICO-Overhead",$E400))),$C400,"")</f>
        <v/>
      </c>
      <c r="I400" s="8" t="str">
        <f t="shared" ref="I400:I408" si="174">IF(NOT(ISERROR(FIND("#Mgt-Tactical",$E400))),$C400,"")</f>
        <v/>
      </c>
      <c r="J400" s="8" t="str">
        <f>IF($D400=J$284,$C400,"")</f>
        <v/>
      </c>
      <c r="K400" s="3"/>
      <c r="L400" s="8" t="str">
        <f>IF($D400=L$216,$C400,"")</f>
        <v/>
      </c>
    </row>
    <row r="401" spans="1:13" x14ac:dyDescent="0.25">
      <c r="A401" s="5">
        <f>B400</f>
        <v>0.33333333333333331</v>
      </c>
      <c r="B401" s="5">
        <v>0.35416666666666669</v>
      </c>
      <c r="C401" s="6">
        <f t="shared" ref="C401:C408" si="175">SUM(B401-A401)</f>
        <v>2.083333333333337E-2</v>
      </c>
      <c r="D401" s="6" t="s">
        <v>71</v>
      </c>
      <c r="E401" t="s">
        <v>107</v>
      </c>
      <c r="F401" s="8">
        <f t="shared" ref="F401:F408" si="176">IF(D401="#CA",C401,"")</f>
        <v>2.083333333333337E-2</v>
      </c>
      <c r="G401" s="8" t="str">
        <f t="shared" ref="G401:G408" si="177">IF($D401=G$303,$C401,"")</f>
        <v/>
      </c>
      <c r="H401" s="8" t="str">
        <f t="shared" ref="H401:H408" si="178">IF(NOT(ISERROR(FIND("#GEICO-Overhead",$E401))),$C401,"")</f>
        <v/>
      </c>
      <c r="I401" s="8" t="str">
        <f t="shared" si="174"/>
        <v/>
      </c>
      <c r="J401" s="8" t="str">
        <f>IF($D401=J$284,$C401,"")</f>
        <v/>
      </c>
      <c r="K401" s="3"/>
      <c r="L401" s="8" t="str">
        <f t="shared" ref="L401:L408" si="179">IF($D401=L$216,$C401,"")</f>
        <v/>
      </c>
    </row>
    <row r="402" spans="1:13" x14ac:dyDescent="0.25">
      <c r="A402" s="5">
        <f t="shared" ref="A402" si="180">B401</f>
        <v>0.35416666666666669</v>
      </c>
      <c r="B402" s="5">
        <v>0.39583333333333331</v>
      </c>
      <c r="C402" s="6">
        <f t="shared" si="175"/>
        <v>4.166666666666663E-2</v>
      </c>
      <c r="D402" s="6" t="s">
        <v>71</v>
      </c>
      <c r="E402" t="s">
        <v>108</v>
      </c>
      <c r="F402" s="8">
        <f t="shared" si="176"/>
        <v>4.166666666666663E-2</v>
      </c>
      <c r="G402" s="8" t="str">
        <f t="shared" si="177"/>
        <v/>
      </c>
      <c r="H402" s="8" t="str">
        <f t="shared" si="178"/>
        <v/>
      </c>
      <c r="I402" s="8" t="str">
        <f t="shared" si="174"/>
        <v/>
      </c>
      <c r="J402" s="3"/>
      <c r="L402" s="8" t="str">
        <f t="shared" si="179"/>
        <v/>
      </c>
    </row>
    <row r="403" spans="1:13" x14ac:dyDescent="0.25">
      <c r="A403" s="5">
        <f>B402</f>
        <v>0.39583333333333331</v>
      </c>
      <c r="B403" s="5">
        <v>0.54166666666666663</v>
      </c>
      <c r="C403" s="6">
        <f t="shared" si="175"/>
        <v>0.14583333333333331</v>
      </c>
      <c r="D403" s="6" t="s">
        <v>71</v>
      </c>
      <c r="E403" t="s">
        <v>107</v>
      </c>
      <c r="F403" s="8">
        <f t="shared" si="176"/>
        <v>0.14583333333333331</v>
      </c>
      <c r="G403" s="8" t="str">
        <f t="shared" si="177"/>
        <v/>
      </c>
      <c r="H403" s="8" t="str">
        <f t="shared" si="178"/>
        <v/>
      </c>
      <c r="I403" s="8" t="str">
        <f t="shared" si="174"/>
        <v/>
      </c>
      <c r="J403" s="3"/>
      <c r="L403" s="8" t="str">
        <f t="shared" si="179"/>
        <v/>
      </c>
    </row>
    <row r="404" spans="1:13" x14ac:dyDescent="0.25">
      <c r="A404" s="5">
        <f t="shared" ref="A404:A408" si="181">B403</f>
        <v>0.54166666666666663</v>
      </c>
      <c r="B404" s="5">
        <v>0.58333333333333337</v>
      </c>
      <c r="C404" s="6">
        <f t="shared" si="175"/>
        <v>4.1666666666666741E-2</v>
      </c>
      <c r="D404" s="6" t="s">
        <v>60</v>
      </c>
      <c r="E404" t="s">
        <v>111</v>
      </c>
      <c r="F404" s="8" t="str">
        <f t="shared" si="176"/>
        <v/>
      </c>
      <c r="G404" s="8">
        <f t="shared" si="177"/>
        <v>4.1666666666666741E-2</v>
      </c>
      <c r="H404" s="8" t="str">
        <f t="shared" si="178"/>
        <v/>
      </c>
      <c r="I404" s="8" t="str">
        <f t="shared" si="174"/>
        <v/>
      </c>
      <c r="J404" s="3"/>
      <c r="L404" s="8" t="str">
        <f t="shared" si="179"/>
        <v/>
      </c>
    </row>
    <row r="405" spans="1:13" x14ac:dyDescent="0.25">
      <c r="A405" s="5">
        <f t="shared" si="181"/>
        <v>0.58333333333333337</v>
      </c>
      <c r="B405" s="5">
        <v>0.60416666666666663</v>
      </c>
      <c r="C405" s="6">
        <f t="shared" si="175"/>
        <v>2.0833333333333259E-2</v>
      </c>
      <c r="D405" s="6" t="s">
        <v>71</v>
      </c>
      <c r="E405" t="s">
        <v>107</v>
      </c>
      <c r="F405" s="8">
        <f t="shared" si="176"/>
        <v>2.0833333333333259E-2</v>
      </c>
      <c r="G405" s="8" t="str">
        <f t="shared" si="177"/>
        <v/>
      </c>
      <c r="H405" s="8" t="str">
        <f t="shared" si="178"/>
        <v/>
      </c>
      <c r="I405" s="8" t="str">
        <f t="shared" si="174"/>
        <v/>
      </c>
      <c r="J405" s="3"/>
      <c r="L405" s="8" t="str">
        <f t="shared" si="179"/>
        <v/>
      </c>
    </row>
    <row r="406" spans="1:13" x14ac:dyDescent="0.25">
      <c r="A406" s="5">
        <f t="shared" si="181"/>
        <v>0.60416666666666663</v>
      </c>
      <c r="B406" s="5">
        <v>0.625</v>
      </c>
      <c r="C406" s="6">
        <f t="shared" si="175"/>
        <v>2.083333333333337E-2</v>
      </c>
      <c r="D406" s="6" t="s">
        <v>71</v>
      </c>
      <c r="E406" t="s">
        <v>112</v>
      </c>
      <c r="F406" s="8">
        <f t="shared" si="176"/>
        <v>2.083333333333337E-2</v>
      </c>
      <c r="G406" s="8" t="str">
        <f t="shared" si="177"/>
        <v/>
      </c>
      <c r="H406" s="8" t="str">
        <f t="shared" si="178"/>
        <v/>
      </c>
      <c r="I406" s="8" t="str">
        <f t="shared" si="174"/>
        <v/>
      </c>
      <c r="J406" s="3"/>
      <c r="L406" s="8" t="str">
        <f t="shared" si="179"/>
        <v/>
      </c>
    </row>
    <row r="407" spans="1:13" x14ac:dyDescent="0.25">
      <c r="A407" s="5">
        <f t="shared" si="181"/>
        <v>0.625</v>
      </c>
      <c r="B407" s="5">
        <v>0.6875</v>
      </c>
      <c r="C407" s="6">
        <f t="shared" si="175"/>
        <v>6.25E-2</v>
      </c>
      <c r="D407" s="6" t="s">
        <v>71</v>
      </c>
      <c r="E407" t="s">
        <v>113</v>
      </c>
      <c r="F407" s="8">
        <f t="shared" si="176"/>
        <v>6.25E-2</v>
      </c>
      <c r="G407" s="8" t="str">
        <f t="shared" si="177"/>
        <v/>
      </c>
      <c r="H407" s="8" t="str">
        <f t="shared" si="178"/>
        <v/>
      </c>
      <c r="I407" s="8" t="str">
        <f t="shared" si="174"/>
        <v/>
      </c>
      <c r="J407" s="3"/>
      <c r="L407" s="8" t="str">
        <f t="shared" si="179"/>
        <v/>
      </c>
    </row>
    <row r="408" spans="1:13" x14ac:dyDescent="0.25">
      <c r="A408" s="5">
        <f t="shared" si="181"/>
        <v>0.6875</v>
      </c>
      <c r="B408" s="5">
        <v>0.70833333333333337</v>
      </c>
      <c r="C408" s="6">
        <f t="shared" si="175"/>
        <v>2.083333333333337E-2</v>
      </c>
      <c r="D408" s="6" t="s">
        <v>71</v>
      </c>
      <c r="E408" s="3" t="s">
        <v>114</v>
      </c>
      <c r="F408" s="8">
        <f t="shared" si="176"/>
        <v>2.083333333333337E-2</v>
      </c>
      <c r="G408" s="8" t="str">
        <f t="shared" si="177"/>
        <v/>
      </c>
      <c r="H408" s="8" t="str">
        <f t="shared" si="178"/>
        <v/>
      </c>
      <c r="I408" s="8" t="str">
        <f t="shared" si="174"/>
        <v/>
      </c>
      <c r="J408" s="3"/>
      <c r="L408" s="8" t="str">
        <f t="shared" si="179"/>
        <v/>
      </c>
    </row>
    <row r="409" spans="1:13" x14ac:dyDescent="0.25">
      <c r="F409" s="3"/>
      <c r="G409" s="3"/>
      <c r="H409" s="3"/>
      <c r="I409" s="3"/>
      <c r="J409" s="3"/>
    </row>
    <row r="410" spans="1:13" x14ac:dyDescent="0.25">
      <c r="F410" s="8">
        <f t="shared" ref="F410:L410" si="182">SUM(F400:F408)</f>
        <v>0.35416666666666663</v>
      </c>
      <c r="G410" s="8">
        <f t="shared" si="182"/>
        <v>4.1666666666666741E-2</v>
      </c>
      <c r="H410" s="8">
        <f t="shared" si="182"/>
        <v>0</v>
      </c>
      <c r="I410" s="8">
        <f t="shared" si="182"/>
        <v>0</v>
      </c>
      <c r="J410" s="8">
        <f t="shared" si="182"/>
        <v>0</v>
      </c>
      <c r="K410" s="8">
        <f t="shared" si="182"/>
        <v>0</v>
      </c>
      <c r="L410" s="8">
        <f t="shared" si="182"/>
        <v>0</v>
      </c>
      <c r="M410" s="9">
        <f>SUM(F410:L410)</f>
        <v>0.39583333333333337</v>
      </c>
    </row>
    <row r="413" spans="1:13" ht="18" customHeight="1" x14ac:dyDescent="0.25">
      <c r="A413" s="30">
        <v>41494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1"/>
      <c r="L413" s="1"/>
    </row>
    <row r="414" spans="1:13" x14ac:dyDescent="0.25">
      <c r="A414" s="29" t="s">
        <v>0</v>
      </c>
      <c r="B414" s="29"/>
      <c r="C414" s="29"/>
      <c r="D414" s="29"/>
      <c r="E414" s="29"/>
      <c r="F414" s="29"/>
      <c r="G414" s="16"/>
      <c r="H414" s="16"/>
      <c r="I414" s="16"/>
      <c r="J414" s="16"/>
      <c r="K414" s="16"/>
      <c r="L414" s="16"/>
    </row>
    <row r="415" spans="1:13" ht="30" x14ac:dyDescent="0.25">
      <c r="A415" t="s">
        <v>6</v>
      </c>
      <c r="E415" t="s">
        <v>7</v>
      </c>
      <c r="F415" s="3" t="s">
        <v>1</v>
      </c>
      <c r="G415" s="3" t="s">
        <v>60</v>
      </c>
      <c r="H415" s="3" t="s">
        <v>37</v>
      </c>
      <c r="I415" s="3" t="s">
        <v>40</v>
      </c>
      <c r="J415" s="3" t="s">
        <v>91</v>
      </c>
      <c r="K415" t="s">
        <v>72</v>
      </c>
      <c r="L415" s="3" t="s">
        <v>69</v>
      </c>
    </row>
    <row r="416" spans="1:13" ht="30" x14ac:dyDescent="0.25">
      <c r="F416" s="3" t="s">
        <v>17</v>
      </c>
      <c r="G416" s="3"/>
      <c r="H416" s="3" t="s">
        <v>17</v>
      </c>
      <c r="I416" s="3"/>
      <c r="J416" s="3"/>
      <c r="L416" s="3"/>
    </row>
    <row r="417" spans="1:13" x14ac:dyDescent="0.25">
      <c r="F417" s="3"/>
      <c r="G417" s="3"/>
      <c r="H417" s="3"/>
      <c r="I417" s="3"/>
      <c r="J417" s="3"/>
      <c r="L417" s="3"/>
    </row>
    <row r="418" spans="1:13" x14ac:dyDescent="0.25">
      <c r="A418" s="5">
        <v>0.3125</v>
      </c>
      <c r="B418" s="5">
        <v>0.33333333333333331</v>
      </c>
      <c r="C418" s="6">
        <f>SUM(B418-A418)</f>
        <v>2.0833333333333315E-2</v>
      </c>
      <c r="D418" s="6" t="s">
        <v>71</v>
      </c>
      <c r="E418" t="s">
        <v>107</v>
      </c>
      <c r="F418" s="8">
        <f>IF($D418="#CA",$C418,"")</f>
        <v>2.0833333333333315E-2</v>
      </c>
      <c r="G418" s="8" t="str">
        <f>IF($D418=G$303,$C418,"")</f>
        <v/>
      </c>
      <c r="H418" s="8" t="str">
        <f>IF(NOT(ISERROR(FIND("#GEICO-Overhead",$E418))),$C418,"")</f>
        <v/>
      </c>
      <c r="I418" s="8" t="str">
        <f t="shared" ref="I418:I426" si="183">IF(NOT(ISERROR(FIND("#Mgt-Tactical",$E418))),$C418,"")</f>
        <v/>
      </c>
      <c r="J418" s="8" t="str">
        <f>IF($D418=J$284,$C418,"")</f>
        <v/>
      </c>
      <c r="K418" s="3"/>
      <c r="L418" s="8" t="str">
        <f>IF($D418=L$216,$C418,"")</f>
        <v/>
      </c>
    </row>
    <row r="419" spans="1:13" x14ac:dyDescent="0.25">
      <c r="A419" s="5">
        <f>B418</f>
        <v>0.33333333333333331</v>
      </c>
      <c r="B419" s="5">
        <v>0.35416666666666669</v>
      </c>
      <c r="C419" s="6">
        <f t="shared" ref="C419:C426" si="184">SUM(B419-A419)</f>
        <v>2.083333333333337E-2</v>
      </c>
      <c r="D419" s="6" t="s">
        <v>71</v>
      </c>
      <c r="E419" t="s">
        <v>107</v>
      </c>
      <c r="F419" s="8">
        <f t="shared" ref="F419:F426" si="185">IF(D419="#CA",C419,"")</f>
        <v>2.083333333333337E-2</v>
      </c>
      <c r="G419" s="8" t="str">
        <f t="shared" ref="G419:G426" si="186">IF($D419=G$303,$C419,"")</f>
        <v/>
      </c>
      <c r="H419" s="8" t="str">
        <f t="shared" ref="H419:H426" si="187">IF(NOT(ISERROR(FIND("#GEICO-Overhead",$E419))),$C419,"")</f>
        <v/>
      </c>
      <c r="I419" s="8" t="str">
        <f t="shared" si="183"/>
        <v/>
      </c>
      <c r="J419" s="8" t="str">
        <f>IF($D419=J$284,$C419,"")</f>
        <v/>
      </c>
      <c r="K419" s="3"/>
      <c r="L419" s="8" t="str">
        <f t="shared" ref="L419:L426" si="188">IF($D419=L$216,$C419,"")</f>
        <v/>
      </c>
    </row>
    <row r="420" spans="1:13" x14ac:dyDescent="0.25">
      <c r="A420" s="5">
        <f t="shared" ref="A420" si="189">B419</f>
        <v>0.35416666666666669</v>
      </c>
      <c r="B420" s="5">
        <v>0.39583333333333331</v>
      </c>
      <c r="C420" s="6">
        <f t="shared" si="184"/>
        <v>4.166666666666663E-2</v>
      </c>
      <c r="D420" s="6" t="s">
        <v>71</v>
      </c>
      <c r="E420" t="s">
        <v>108</v>
      </c>
      <c r="F420" s="8">
        <f t="shared" si="185"/>
        <v>4.166666666666663E-2</v>
      </c>
      <c r="G420" s="8" t="str">
        <f t="shared" si="186"/>
        <v/>
      </c>
      <c r="H420" s="8" t="str">
        <f t="shared" si="187"/>
        <v/>
      </c>
      <c r="I420" s="8" t="str">
        <f t="shared" si="183"/>
        <v/>
      </c>
      <c r="J420" s="3"/>
      <c r="L420" s="8" t="str">
        <f t="shared" si="188"/>
        <v/>
      </c>
    </row>
    <row r="421" spans="1:13" x14ac:dyDescent="0.25">
      <c r="A421" s="5">
        <f>B420</f>
        <v>0.39583333333333331</v>
      </c>
      <c r="B421" s="5">
        <v>0.54166666666666663</v>
      </c>
      <c r="C421" s="6">
        <f t="shared" si="184"/>
        <v>0.14583333333333331</v>
      </c>
      <c r="D421" s="6" t="s">
        <v>71</v>
      </c>
      <c r="E421" t="s">
        <v>107</v>
      </c>
      <c r="F421" s="8">
        <f t="shared" si="185"/>
        <v>0.14583333333333331</v>
      </c>
      <c r="G421" s="8" t="str">
        <f t="shared" si="186"/>
        <v/>
      </c>
      <c r="H421" s="8" t="str">
        <f t="shared" si="187"/>
        <v/>
      </c>
      <c r="I421" s="8" t="str">
        <f t="shared" si="183"/>
        <v/>
      </c>
      <c r="J421" s="3"/>
      <c r="L421" s="8" t="str">
        <f t="shared" si="188"/>
        <v/>
      </c>
    </row>
    <row r="422" spans="1:13" x14ac:dyDescent="0.25">
      <c r="A422" s="5">
        <f t="shared" ref="A422:A426" si="190">B421</f>
        <v>0.54166666666666663</v>
      </c>
      <c r="B422" s="5">
        <v>0.58333333333333337</v>
      </c>
      <c r="C422" s="6">
        <f t="shared" si="184"/>
        <v>4.1666666666666741E-2</v>
      </c>
      <c r="D422" s="6" t="s">
        <v>71</v>
      </c>
      <c r="E422" t="s">
        <v>111</v>
      </c>
      <c r="F422" s="8">
        <f t="shared" si="185"/>
        <v>4.1666666666666741E-2</v>
      </c>
      <c r="G422" s="8" t="str">
        <f t="shared" si="186"/>
        <v/>
      </c>
      <c r="H422" s="8" t="str">
        <f t="shared" si="187"/>
        <v/>
      </c>
      <c r="I422" s="8" t="str">
        <f t="shared" si="183"/>
        <v/>
      </c>
      <c r="J422" s="3"/>
      <c r="L422" s="8" t="str">
        <f t="shared" si="188"/>
        <v/>
      </c>
    </row>
    <row r="423" spans="1:13" x14ac:dyDescent="0.25">
      <c r="A423" s="5">
        <f t="shared" si="190"/>
        <v>0.58333333333333337</v>
      </c>
      <c r="B423" s="5">
        <v>0.60416666666666663</v>
      </c>
      <c r="C423" s="6">
        <f t="shared" si="184"/>
        <v>2.0833333333333259E-2</v>
      </c>
      <c r="D423" s="6" t="s">
        <v>71</v>
      </c>
      <c r="E423" t="s">
        <v>107</v>
      </c>
      <c r="F423" s="8">
        <f t="shared" si="185"/>
        <v>2.0833333333333259E-2</v>
      </c>
      <c r="G423" s="8" t="str">
        <f t="shared" si="186"/>
        <v/>
      </c>
      <c r="H423" s="8" t="str">
        <f t="shared" si="187"/>
        <v/>
      </c>
      <c r="I423" s="8" t="str">
        <f t="shared" si="183"/>
        <v/>
      </c>
      <c r="J423" s="3"/>
      <c r="L423" s="8" t="str">
        <f t="shared" si="188"/>
        <v/>
      </c>
    </row>
    <row r="424" spans="1:13" x14ac:dyDescent="0.25">
      <c r="A424" s="5">
        <f t="shared" si="190"/>
        <v>0.60416666666666663</v>
      </c>
      <c r="B424" s="5">
        <v>0.625</v>
      </c>
      <c r="C424" s="6">
        <f t="shared" si="184"/>
        <v>2.083333333333337E-2</v>
      </c>
      <c r="D424" s="6" t="s">
        <v>71</v>
      </c>
      <c r="E424" t="s">
        <v>112</v>
      </c>
      <c r="F424" s="8">
        <f t="shared" si="185"/>
        <v>2.083333333333337E-2</v>
      </c>
      <c r="G424" s="8" t="str">
        <f t="shared" si="186"/>
        <v/>
      </c>
      <c r="H424" s="8" t="str">
        <f t="shared" si="187"/>
        <v/>
      </c>
      <c r="I424" s="8" t="str">
        <f t="shared" si="183"/>
        <v/>
      </c>
      <c r="J424" s="3"/>
      <c r="L424" s="8" t="str">
        <f t="shared" si="188"/>
        <v/>
      </c>
    </row>
    <row r="425" spans="1:13" x14ac:dyDescent="0.25">
      <c r="A425" s="5">
        <f t="shared" si="190"/>
        <v>0.625</v>
      </c>
      <c r="B425" s="5">
        <v>0.6875</v>
      </c>
      <c r="C425" s="6">
        <f t="shared" si="184"/>
        <v>6.25E-2</v>
      </c>
      <c r="D425" s="6" t="s">
        <v>71</v>
      </c>
      <c r="E425" t="s">
        <v>113</v>
      </c>
      <c r="F425" s="8">
        <f t="shared" si="185"/>
        <v>6.25E-2</v>
      </c>
      <c r="G425" s="8" t="str">
        <f>IF($D425=G$303,$C425,"")</f>
        <v/>
      </c>
      <c r="H425" s="8" t="str">
        <f t="shared" si="187"/>
        <v/>
      </c>
      <c r="I425" s="8" t="str">
        <f t="shared" si="183"/>
        <v/>
      </c>
      <c r="J425" s="3"/>
      <c r="L425" s="8" t="str">
        <f t="shared" si="188"/>
        <v/>
      </c>
    </row>
    <row r="426" spans="1:13" x14ac:dyDescent="0.25">
      <c r="A426" s="5">
        <f t="shared" si="190"/>
        <v>0.6875</v>
      </c>
      <c r="B426" s="5">
        <v>0.70833333333333337</v>
      </c>
      <c r="C426" s="6">
        <f t="shared" si="184"/>
        <v>2.083333333333337E-2</v>
      </c>
      <c r="D426" s="6" t="s">
        <v>71</v>
      </c>
      <c r="E426" s="3" t="s">
        <v>114</v>
      </c>
      <c r="F426" s="8">
        <f t="shared" si="185"/>
        <v>2.083333333333337E-2</v>
      </c>
      <c r="G426" s="8" t="str">
        <f t="shared" si="186"/>
        <v/>
      </c>
      <c r="H426" s="8" t="str">
        <f t="shared" si="187"/>
        <v/>
      </c>
      <c r="I426" s="8" t="str">
        <f t="shared" si="183"/>
        <v/>
      </c>
      <c r="J426" s="3"/>
      <c r="L426" s="8" t="str">
        <f t="shared" si="188"/>
        <v/>
      </c>
    </row>
    <row r="427" spans="1:13" x14ac:dyDescent="0.25">
      <c r="F427" s="3"/>
      <c r="G427" s="3"/>
      <c r="H427" s="3"/>
      <c r="I427" s="3"/>
      <c r="J427" s="3"/>
    </row>
    <row r="428" spans="1:13" x14ac:dyDescent="0.25">
      <c r="F428" s="8">
        <f t="shared" ref="F428:L428" si="191">SUM(F418:F426)</f>
        <v>0.39583333333333337</v>
      </c>
      <c r="G428" s="8">
        <f t="shared" si="191"/>
        <v>0</v>
      </c>
      <c r="H428" s="8">
        <f t="shared" si="191"/>
        <v>0</v>
      </c>
      <c r="I428" s="8">
        <f t="shared" si="191"/>
        <v>0</v>
      </c>
      <c r="J428" s="8">
        <f t="shared" si="191"/>
        <v>0</v>
      </c>
      <c r="K428" s="8">
        <f t="shared" si="191"/>
        <v>0</v>
      </c>
      <c r="L428" s="8">
        <f t="shared" si="191"/>
        <v>0</v>
      </c>
      <c r="M428" s="9">
        <f>SUM(F428:L428)</f>
        <v>0.39583333333333337</v>
      </c>
    </row>
    <row r="431" spans="1:13" x14ac:dyDescent="0.25">
      <c r="A431" s="30">
        <v>41495</v>
      </c>
      <c r="B431" s="30"/>
      <c r="C431" s="30"/>
      <c r="D431" s="30"/>
      <c r="E431" s="30"/>
      <c r="F431" s="30"/>
      <c r="G431" s="30"/>
      <c r="H431" s="30"/>
      <c r="I431" s="30"/>
      <c r="J431" s="30"/>
      <c r="K431" s="1"/>
      <c r="L431" s="1"/>
    </row>
    <row r="432" spans="1:13" x14ac:dyDescent="0.25">
      <c r="A432" s="29" t="s">
        <v>0</v>
      </c>
      <c r="B432" s="29"/>
      <c r="C432" s="29"/>
      <c r="D432" s="29"/>
      <c r="E432" s="29"/>
      <c r="F432" s="29"/>
      <c r="G432" s="18"/>
      <c r="H432" s="18"/>
      <c r="I432" s="18"/>
      <c r="J432" s="18"/>
      <c r="K432" s="18"/>
      <c r="L432" s="18"/>
    </row>
    <row r="433" spans="1:13" ht="30" x14ac:dyDescent="0.25">
      <c r="A433" t="s">
        <v>6</v>
      </c>
      <c r="E433" t="s">
        <v>7</v>
      </c>
      <c r="F433" s="3" t="s">
        <v>1</v>
      </c>
      <c r="G433" s="3" t="s">
        <v>60</v>
      </c>
      <c r="H433" s="3" t="s">
        <v>37</v>
      </c>
      <c r="I433" s="3" t="s">
        <v>40</v>
      </c>
      <c r="J433" s="3" t="s">
        <v>91</v>
      </c>
      <c r="K433" t="s">
        <v>72</v>
      </c>
      <c r="L433" s="3" t="s">
        <v>69</v>
      </c>
    </row>
    <row r="434" spans="1:13" ht="30" x14ac:dyDescent="0.25">
      <c r="F434" s="3" t="s">
        <v>17</v>
      </c>
      <c r="G434" s="3"/>
      <c r="H434" s="3" t="s">
        <v>17</v>
      </c>
      <c r="I434" s="3"/>
      <c r="J434" s="3"/>
      <c r="L434" s="3"/>
    </row>
    <row r="435" spans="1:13" x14ac:dyDescent="0.25">
      <c r="F435" s="3"/>
      <c r="G435" s="3"/>
      <c r="H435" s="3"/>
      <c r="I435" s="3"/>
      <c r="J435" s="3"/>
      <c r="L435" s="3"/>
    </row>
    <row r="436" spans="1:13" x14ac:dyDescent="0.25">
      <c r="A436" s="5">
        <v>0.3125</v>
      </c>
      <c r="B436" s="5">
        <v>0.33333333333333331</v>
      </c>
      <c r="C436" s="6">
        <f>SUM(B436-A436)</f>
        <v>2.0833333333333315E-2</v>
      </c>
      <c r="D436" s="6" t="s">
        <v>71</v>
      </c>
      <c r="E436" t="s">
        <v>115</v>
      </c>
      <c r="F436" s="8">
        <f>IF($D436="#CA",$C436,"")</f>
        <v>2.0833333333333315E-2</v>
      </c>
      <c r="G436" s="8" t="str">
        <f>IF($D436=G$303,$C436,"")</f>
        <v/>
      </c>
      <c r="H436" s="8" t="str">
        <f>IF(NOT(ISERROR(FIND("#GEICO-Overhead",$E436))),$C436,"")</f>
        <v/>
      </c>
      <c r="I436" s="8" t="str">
        <f t="shared" ref="I436:I443" si="192">IF(NOT(ISERROR(FIND("#Mgt-Tactical",$E436))),$C436,"")</f>
        <v/>
      </c>
      <c r="J436" s="8" t="str">
        <f>IF($D436=J$284,$C436,"")</f>
        <v/>
      </c>
      <c r="K436" s="3"/>
      <c r="L436" s="8" t="str">
        <f>IF($D436=L$216,$C436,"")</f>
        <v/>
      </c>
    </row>
    <row r="437" spans="1:13" x14ac:dyDescent="0.25">
      <c r="A437" s="5">
        <f>B436</f>
        <v>0.33333333333333331</v>
      </c>
      <c r="B437" s="5">
        <v>0.35416666666666669</v>
      </c>
      <c r="C437" s="6">
        <f t="shared" ref="C437:C443" si="193">SUM(B437-A437)</f>
        <v>2.083333333333337E-2</v>
      </c>
      <c r="D437" s="6" t="s">
        <v>71</v>
      </c>
      <c r="E437" t="s">
        <v>115</v>
      </c>
      <c r="F437" s="8">
        <f t="shared" ref="F437:F443" si="194">IF(D437="#CA",C437,"")</f>
        <v>2.083333333333337E-2</v>
      </c>
      <c r="G437" s="8" t="str">
        <f t="shared" ref="G437:G442" si="195">IF($D437=G$303,$C437,"")</f>
        <v/>
      </c>
      <c r="H437" s="8" t="str">
        <f t="shared" ref="H437:H443" si="196">IF(NOT(ISERROR(FIND("#GEICO-Overhead",$E437))),$C437,"")</f>
        <v/>
      </c>
      <c r="I437" s="8" t="str">
        <f t="shared" si="192"/>
        <v/>
      </c>
      <c r="J437" s="8" t="str">
        <f>IF($D437=J$284,$C437,"")</f>
        <v/>
      </c>
      <c r="K437" s="3"/>
      <c r="L437" s="8" t="str">
        <f t="shared" ref="L437:L443" si="197">IF($D437=L$216,$C437,"")</f>
        <v/>
      </c>
    </row>
    <row r="438" spans="1:13" x14ac:dyDescent="0.25">
      <c r="A438" s="5">
        <f t="shared" ref="A438" si="198">B437</f>
        <v>0.35416666666666669</v>
      </c>
      <c r="B438" s="5">
        <v>0.39583333333333331</v>
      </c>
      <c r="C438" s="6">
        <f t="shared" si="193"/>
        <v>4.166666666666663E-2</v>
      </c>
      <c r="D438" s="6" t="s">
        <v>71</v>
      </c>
      <c r="E438" t="s">
        <v>108</v>
      </c>
      <c r="F438" s="8">
        <f t="shared" si="194"/>
        <v>4.166666666666663E-2</v>
      </c>
      <c r="G438" s="8" t="str">
        <f t="shared" si="195"/>
        <v/>
      </c>
      <c r="H438" s="8" t="str">
        <f t="shared" si="196"/>
        <v/>
      </c>
      <c r="I438" s="8" t="str">
        <f t="shared" si="192"/>
        <v/>
      </c>
      <c r="J438" s="3"/>
      <c r="L438" s="8" t="str">
        <f t="shared" si="197"/>
        <v/>
      </c>
    </row>
    <row r="439" spans="1:13" x14ac:dyDescent="0.25">
      <c r="A439" s="5">
        <f>B438</f>
        <v>0.39583333333333331</v>
      </c>
      <c r="B439" s="5">
        <v>0.54166666666666663</v>
      </c>
      <c r="C439" s="6">
        <f t="shared" si="193"/>
        <v>0.14583333333333331</v>
      </c>
      <c r="D439" s="6" t="s">
        <v>71</v>
      </c>
      <c r="E439" t="s">
        <v>115</v>
      </c>
      <c r="F439" s="8">
        <f t="shared" si="194"/>
        <v>0.14583333333333331</v>
      </c>
      <c r="G439" s="8" t="str">
        <f t="shared" si="195"/>
        <v/>
      </c>
      <c r="H439" s="8" t="str">
        <f t="shared" si="196"/>
        <v/>
      </c>
      <c r="I439" s="8" t="str">
        <f t="shared" si="192"/>
        <v/>
      </c>
      <c r="J439" s="3"/>
      <c r="L439" s="8" t="str">
        <f t="shared" si="197"/>
        <v/>
      </c>
    </row>
    <row r="440" spans="1:13" x14ac:dyDescent="0.25">
      <c r="A440" s="5">
        <f t="shared" ref="A440:A443" si="199">B439</f>
        <v>0.54166666666666663</v>
      </c>
      <c r="B440" s="5">
        <v>0.58333333333333337</v>
      </c>
      <c r="C440" s="6">
        <f t="shared" si="193"/>
        <v>4.1666666666666741E-2</v>
      </c>
      <c r="D440" s="6" t="s">
        <v>71</v>
      </c>
      <c r="E440" t="s">
        <v>115</v>
      </c>
      <c r="F440" s="8">
        <f t="shared" si="194"/>
        <v>4.1666666666666741E-2</v>
      </c>
      <c r="G440" s="8" t="str">
        <f t="shared" si="195"/>
        <v/>
      </c>
      <c r="H440" s="8" t="str">
        <f t="shared" si="196"/>
        <v/>
      </c>
      <c r="I440" s="8" t="str">
        <f t="shared" si="192"/>
        <v/>
      </c>
      <c r="J440" s="3"/>
      <c r="L440" s="8" t="str">
        <f t="shared" si="197"/>
        <v/>
      </c>
    </row>
    <row r="441" spans="1:13" x14ac:dyDescent="0.25">
      <c r="A441" s="5">
        <f t="shared" si="199"/>
        <v>0.58333333333333337</v>
      </c>
      <c r="B441" s="5">
        <v>0.60416666666666663</v>
      </c>
      <c r="C441" s="6">
        <f t="shared" si="193"/>
        <v>2.0833333333333259E-2</v>
      </c>
      <c r="D441" s="6" t="s">
        <v>71</v>
      </c>
      <c r="E441" t="s">
        <v>116</v>
      </c>
      <c r="F441" s="8">
        <f t="shared" si="194"/>
        <v>2.0833333333333259E-2</v>
      </c>
      <c r="G441" s="8" t="str">
        <f t="shared" si="195"/>
        <v/>
      </c>
      <c r="H441" s="8" t="str">
        <f t="shared" si="196"/>
        <v/>
      </c>
      <c r="I441" s="8" t="str">
        <f t="shared" si="192"/>
        <v/>
      </c>
      <c r="J441" s="3"/>
      <c r="L441" s="8" t="str">
        <f t="shared" si="197"/>
        <v/>
      </c>
    </row>
    <row r="442" spans="1:13" x14ac:dyDescent="0.25">
      <c r="A442" s="5">
        <f t="shared" si="199"/>
        <v>0.60416666666666663</v>
      </c>
      <c r="B442" s="5">
        <v>0.625</v>
      </c>
      <c r="C442" s="6">
        <f t="shared" si="193"/>
        <v>2.083333333333337E-2</v>
      </c>
      <c r="D442" s="6" t="s">
        <v>71</v>
      </c>
      <c r="E442" t="s">
        <v>116</v>
      </c>
      <c r="F442" s="8">
        <f t="shared" si="194"/>
        <v>2.083333333333337E-2</v>
      </c>
      <c r="G442" s="8" t="str">
        <f t="shared" si="195"/>
        <v/>
      </c>
      <c r="H442" s="8" t="str">
        <f t="shared" si="196"/>
        <v/>
      </c>
      <c r="I442" s="8" t="str">
        <f t="shared" si="192"/>
        <v/>
      </c>
      <c r="J442" s="3"/>
      <c r="L442" s="8" t="str">
        <f t="shared" si="197"/>
        <v/>
      </c>
    </row>
    <row r="443" spans="1:13" x14ac:dyDescent="0.25">
      <c r="A443" s="5">
        <f t="shared" si="199"/>
        <v>0.625</v>
      </c>
      <c r="B443" s="5">
        <v>0.6875</v>
      </c>
      <c r="C443" s="6">
        <f t="shared" si="193"/>
        <v>6.25E-2</v>
      </c>
      <c r="D443" s="6" t="s">
        <v>60</v>
      </c>
      <c r="E443" t="s">
        <v>118</v>
      </c>
      <c r="F443" s="8" t="str">
        <f t="shared" si="194"/>
        <v/>
      </c>
      <c r="G443" s="8">
        <f>IF($D443=G$303,$C443,"")</f>
        <v>6.25E-2</v>
      </c>
      <c r="H443" s="8" t="str">
        <f t="shared" si="196"/>
        <v/>
      </c>
      <c r="I443" s="8" t="str">
        <f t="shared" si="192"/>
        <v/>
      </c>
      <c r="J443" s="3"/>
      <c r="L443" s="8" t="str">
        <f t="shared" si="197"/>
        <v/>
      </c>
    </row>
    <row r="444" spans="1:13" x14ac:dyDescent="0.25">
      <c r="F444" s="3"/>
      <c r="G444" s="3"/>
      <c r="H444" s="3"/>
      <c r="I444" s="3"/>
      <c r="J444" s="3"/>
    </row>
    <row r="445" spans="1:13" x14ac:dyDescent="0.25">
      <c r="F445" s="8">
        <f t="shared" ref="F445:L445" si="200">SUM(F436:F443)</f>
        <v>0.3125</v>
      </c>
      <c r="G445" s="8">
        <f t="shared" si="200"/>
        <v>6.25E-2</v>
      </c>
      <c r="H445" s="8">
        <f t="shared" si="200"/>
        <v>0</v>
      </c>
      <c r="I445" s="8">
        <f t="shared" si="200"/>
        <v>0</v>
      </c>
      <c r="J445" s="8">
        <f t="shared" si="200"/>
        <v>0</v>
      </c>
      <c r="K445" s="8">
        <f t="shared" si="200"/>
        <v>0</v>
      </c>
      <c r="L445" s="8">
        <f t="shared" si="200"/>
        <v>0</v>
      </c>
      <c r="M445" s="9">
        <f>SUM(F445:L445)</f>
        <v>0.375</v>
      </c>
    </row>
    <row r="448" spans="1:13" x14ac:dyDescent="0.25">
      <c r="A448" s="30">
        <v>41498</v>
      </c>
      <c r="B448" s="30"/>
      <c r="C448" s="30"/>
      <c r="D448" s="30"/>
      <c r="E448" s="30"/>
      <c r="F448" s="30"/>
      <c r="G448" s="30"/>
      <c r="H448" s="30"/>
      <c r="I448" s="30"/>
      <c r="J448" s="30"/>
      <c r="K448" s="1"/>
      <c r="L448" s="1"/>
    </row>
    <row r="449" spans="1:13" x14ac:dyDescent="0.25">
      <c r="A449" s="29" t="s">
        <v>0</v>
      </c>
      <c r="B449" s="29"/>
      <c r="C449" s="29"/>
      <c r="D449" s="29"/>
      <c r="E449" s="29"/>
      <c r="F449" s="29"/>
      <c r="G449" s="18"/>
      <c r="H449" s="18"/>
      <c r="I449" s="18"/>
      <c r="J449" s="18"/>
      <c r="K449" s="18"/>
      <c r="L449" s="18"/>
    </row>
    <row r="450" spans="1:13" ht="30" x14ac:dyDescent="0.25">
      <c r="A450" t="s">
        <v>6</v>
      </c>
      <c r="E450" t="s">
        <v>7</v>
      </c>
      <c r="F450" s="3" t="s">
        <v>1</v>
      </c>
      <c r="G450" s="3" t="s">
        <v>60</v>
      </c>
      <c r="H450" s="3" t="s">
        <v>37</v>
      </c>
      <c r="I450" s="3" t="s">
        <v>40</v>
      </c>
      <c r="J450" s="3" t="s">
        <v>91</v>
      </c>
      <c r="K450" t="s">
        <v>72</v>
      </c>
      <c r="L450" s="3" t="s">
        <v>69</v>
      </c>
    </row>
    <row r="451" spans="1:13" ht="30" x14ac:dyDescent="0.25">
      <c r="F451" s="3" t="s">
        <v>17</v>
      </c>
      <c r="G451" s="3"/>
      <c r="H451" s="3" t="s">
        <v>17</v>
      </c>
      <c r="I451" s="3"/>
      <c r="J451" s="3"/>
      <c r="L451" s="3"/>
    </row>
    <row r="452" spans="1:13" x14ac:dyDescent="0.25">
      <c r="F452" s="3"/>
      <c r="G452" s="3"/>
      <c r="H452" s="3"/>
      <c r="I452" s="3"/>
      <c r="J452" s="3"/>
      <c r="L452" s="3"/>
    </row>
    <row r="453" spans="1:13" x14ac:dyDescent="0.25">
      <c r="A453" s="5">
        <v>0.3125</v>
      </c>
      <c r="B453" s="5">
        <v>0.35416666666666669</v>
      </c>
      <c r="C453" s="6">
        <f>SUM(B453-A453)</f>
        <v>4.1666666666666685E-2</v>
      </c>
      <c r="D453" s="6" t="s">
        <v>60</v>
      </c>
      <c r="E453" t="s">
        <v>119</v>
      </c>
      <c r="F453" s="8" t="str">
        <f>IF($D453="#CA",$C453,"")</f>
        <v/>
      </c>
      <c r="G453" s="8">
        <f>IF($D453=G$303,$C453,"")</f>
        <v>4.1666666666666685E-2</v>
      </c>
      <c r="H453" s="8" t="str">
        <f>IF(NOT(ISERROR(FIND("#GEICO-Overhead",$E453))),$C453,"")</f>
        <v/>
      </c>
      <c r="I453" s="8" t="str">
        <f t="shared" ref="I453:I460" si="201">IF(NOT(ISERROR(FIND("#Mgt-Tactical",$E453))),$C453,"")</f>
        <v/>
      </c>
      <c r="J453" s="8" t="str">
        <f>IF($D453=J$284,$C453,"")</f>
        <v/>
      </c>
      <c r="K453" s="3"/>
      <c r="L453" s="8" t="str">
        <f>IF($D453=L$216,$C453,"")</f>
        <v/>
      </c>
    </row>
    <row r="454" spans="1:13" x14ac:dyDescent="0.25">
      <c r="A454" s="5">
        <f>B453</f>
        <v>0.35416666666666669</v>
      </c>
      <c r="B454" s="5">
        <v>0.39583333333333331</v>
      </c>
      <c r="C454" s="6">
        <f t="shared" ref="C454:C460" si="202">SUM(B454-A454)</f>
        <v>4.166666666666663E-2</v>
      </c>
      <c r="D454" s="6" t="s">
        <v>71</v>
      </c>
      <c r="E454" t="s">
        <v>120</v>
      </c>
      <c r="F454" s="8">
        <f t="shared" ref="F454:F460" si="203">IF(D454="#CA",C454,"")</f>
        <v>4.166666666666663E-2</v>
      </c>
      <c r="G454" s="8" t="str">
        <f t="shared" ref="G454:G459" si="204">IF($D454=G$303,$C454,"")</f>
        <v/>
      </c>
      <c r="H454" s="8" t="str">
        <f t="shared" ref="H454:H460" si="205">IF(NOT(ISERROR(FIND("#GEICO-Overhead",$E454))),$C454,"")</f>
        <v/>
      </c>
      <c r="I454" s="8" t="str">
        <f t="shared" si="201"/>
        <v/>
      </c>
      <c r="J454" s="8" t="str">
        <f>IF($D454=J$284,$C454,"")</f>
        <v/>
      </c>
      <c r="K454" s="3"/>
      <c r="L454" s="8" t="str">
        <f t="shared" ref="L454:L460" si="206">IF($D454=L$216,$C454,"")</f>
        <v/>
      </c>
    </row>
    <row r="455" spans="1:13" x14ac:dyDescent="0.25">
      <c r="A455" s="5">
        <f t="shared" ref="A455" si="207">B454</f>
        <v>0.39583333333333331</v>
      </c>
      <c r="B455" s="5">
        <v>0.41666666666666669</v>
      </c>
      <c r="C455" s="6">
        <f t="shared" si="202"/>
        <v>2.083333333333337E-2</v>
      </c>
      <c r="D455" s="6" t="s">
        <v>71</v>
      </c>
      <c r="E455" t="s">
        <v>108</v>
      </c>
      <c r="F455" s="8">
        <f t="shared" si="203"/>
        <v>2.083333333333337E-2</v>
      </c>
      <c r="G455" s="8" t="str">
        <f t="shared" si="204"/>
        <v/>
      </c>
      <c r="H455" s="8" t="str">
        <f t="shared" si="205"/>
        <v/>
      </c>
      <c r="I455" s="8" t="str">
        <f t="shared" si="201"/>
        <v/>
      </c>
      <c r="J455" s="3"/>
      <c r="L455" s="8" t="str">
        <f t="shared" si="206"/>
        <v/>
      </c>
    </row>
    <row r="456" spans="1:13" x14ac:dyDescent="0.25">
      <c r="A456" s="5">
        <f>B455</f>
        <v>0.41666666666666669</v>
      </c>
      <c r="B456" s="5">
        <v>0.5</v>
      </c>
      <c r="C456" s="6">
        <f t="shared" si="202"/>
        <v>8.3333333333333315E-2</v>
      </c>
      <c r="D456" s="6" t="s">
        <v>71</v>
      </c>
      <c r="E456" t="s">
        <v>86</v>
      </c>
      <c r="F456" s="8">
        <f t="shared" si="203"/>
        <v>8.3333333333333315E-2</v>
      </c>
      <c r="G456" s="8" t="str">
        <f t="shared" si="204"/>
        <v/>
      </c>
      <c r="H456" s="8" t="str">
        <f t="shared" si="205"/>
        <v/>
      </c>
      <c r="I456" s="8" t="str">
        <f t="shared" si="201"/>
        <v/>
      </c>
      <c r="J456" s="3"/>
      <c r="L456" s="8" t="str">
        <f t="shared" si="206"/>
        <v/>
      </c>
    </row>
    <row r="457" spans="1:13" x14ac:dyDescent="0.25">
      <c r="A457" s="5">
        <f t="shared" ref="A457:A460" si="208">B456</f>
        <v>0.5</v>
      </c>
      <c r="B457" s="5">
        <v>0.54166666666666663</v>
      </c>
      <c r="C457" s="6">
        <f t="shared" si="202"/>
        <v>4.166666666666663E-2</v>
      </c>
      <c r="D457" s="6" t="s">
        <v>60</v>
      </c>
      <c r="E457" t="s">
        <v>119</v>
      </c>
      <c r="F457" s="8" t="str">
        <f t="shared" si="203"/>
        <v/>
      </c>
      <c r="G457" s="8">
        <f t="shared" si="204"/>
        <v>4.166666666666663E-2</v>
      </c>
      <c r="H457" s="8" t="str">
        <f t="shared" si="205"/>
        <v/>
      </c>
      <c r="I457" s="8" t="str">
        <f t="shared" si="201"/>
        <v/>
      </c>
      <c r="J457" s="3"/>
      <c r="L457" s="8" t="str">
        <f t="shared" si="206"/>
        <v/>
      </c>
    </row>
    <row r="458" spans="1:13" x14ac:dyDescent="0.25">
      <c r="A458" s="5">
        <f t="shared" si="208"/>
        <v>0.54166666666666663</v>
      </c>
      <c r="B458" s="5">
        <v>0.58333333333333337</v>
      </c>
      <c r="C458" s="6">
        <f t="shared" si="202"/>
        <v>4.1666666666666741E-2</v>
      </c>
      <c r="D458" s="6" t="s">
        <v>71</v>
      </c>
      <c r="E458" t="s">
        <v>119</v>
      </c>
      <c r="F458" s="8">
        <f t="shared" si="203"/>
        <v>4.1666666666666741E-2</v>
      </c>
      <c r="G458" s="8" t="str">
        <f t="shared" si="204"/>
        <v/>
      </c>
      <c r="H458" s="8" t="str">
        <f t="shared" si="205"/>
        <v/>
      </c>
      <c r="I458" s="8" t="str">
        <f t="shared" si="201"/>
        <v/>
      </c>
      <c r="J458" s="3"/>
      <c r="L458" s="8" t="str">
        <f t="shared" si="206"/>
        <v/>
      </c>
    </row>
    <row r="459" spans="1:13" x14ac:dyDescent="0.25">
      <c r="A459" s="5">
        <f t="shared" si="208"/>
        <v>0.58333333333333337</v>
      </c>
      <c r="B459" s="5">
        <v>0.66666666666666663</v>
      </c>
      <c r="C459" s="6">
        <f t="shared" si="202"/>
        <v>8.3333333333333259E-2</v>
      </c>
      <c r="D459" s="6" t="s">
        <v>71</v>
      </c>
      <c r="E459" t="s">
        <v>121</v>
      </c>
      <c r="F459" s="8">
        <f t="shared" si="203"/>
        <v>8.3333333333333259E-2</v>
      </c>
      <c r="G459" s="8" t="str">
        <f t="shared" si="204"/>
        <v/>
      </c>
      <c r="H459" s="8" t="str">
        <f t="shared" si="205"/>
        <v/>
      </c>
      <c r="I459" s="8" t="str">
        <f t="shared" si="201"/>
        <v/>
      </c>
      <c r="J459" s="3"/>
      <c r="L459" s="8" t="str">
        <f t="shared" si="206"/>
        <v/>
      </c>
    </row>
    <row r="460" spans="1:13" x14ac:dyDescent="0.25">
      <c r="A460" s="5">
        <f t="shared" si="208"/>
        <v>0.66666666666666663</v>
      </c>
      <c r="B460" s="5">
        <v>0.70833333333333337</v>
      </c>
      <c r="C460" s="6">
        <f t="shared" si="202"/>
        <v>4.1666666666666741E-2</v>
      </c>
      <c r="D460" s="6" t="s">
        <v>71</v>
      </c>
      <c r="E460" t="s">
        <v>120</v>
      </c>
      <c r="F460" s="8">
        <f t="shared" si="203"/>
        <v>4.1666666666666741E-2</v>
      </c>
      <c r="G460" s="8" t="str">
        <f>IF($D460=G$303,$C460,"")</f>
        <v/>
      </c>
      <c r="H460" s="8" t="str">
        <f t="shared" si="205"/>
        <v/>
      </c>
      <c r="I460" s="8" t="str">
        <f t="shared" si="201"/>
        <v/>
      </c>
      <c r="J460" s="3"/>
      <c r="L460" s="8" t="str">
        <f t="shared" si="206"/>
        <v/>
      </c>
    </row>
    <row r="461" spans="1:13" x14ac:dyDescent="0.25">
      <c r="F461" s="3"/>
      <c r="G461" s="3"/>
      <c r="H461" s="3"/>
      <c r="I461" s="3"/>
      <c r="J461" s="3"/>
    </row>
    <row r="462" spans="1:13" x14ac:dyDescent="0.25">
      <c r="F462" s="8">
        <f t="shared" ref="F462:L462" si="209">SUM(F453:F460)</f>
        <v>0.31250000000000006</v>
      </c>
      <c r="G462" s="8">
        <f t="shared" si="209"/>
        <v>8.3333333333333315E-2</v>
      </c>
      <c r="H462" s="8">
        <f t="shared" si="209"/>
        <v>0</v>
      </c>
      <c r="I462" s="8">
        <f t="shared" si="209"/>
        <v>0</v>
      </c>
      <c r="J462" s="8">
        <f t="shared" si="209"/>
        <v>0</v>
      </c>
      <c r="K462" s="8">
        <f t="shared" si="209"/>
        <v>0</v>
      </c>
      <c r="L462" s="8">
        <f t="shared" si="209"/>
        <v>0</v>
      </c>
      <c r="M462" s="9">
        <f>SUM(F462:L462)</f>
        <v>0.39583333333333337</v>
      </c>
    </row>
    <row r="464" spans="1:13" x14ac:dyDescent="0.25">
      <c r="A464" s="30">
        <v>41499</v>
      </c>
      <c r="B464" s="30"/>
      <c r="C464" s="30"/>
      <c r="D464" s="30"/>
      <c r="E464" s="30"/>
      <c r="F464" s="30"/>
      <c r="G464" s="30"/>
      <c r="H464" s="30"/>
      <c r="I464" s="30"/>
      <c r="J464" s="30"/>
      <c r="K464" s="1"/>
      <c r="L464" s="1"/>
    </row>
    <row r="465" spans="1:13" x14ac:dyDescent="0.25">
      <c r="A465" s="29" t="s">
        <v>0</v>
      </c>
      <c r="B465" s="29"/>
      <c r="C465" s="29"/>
      <c r="D465" s="29"/>
      <c r="E465" s="29"/>
      <c r="F465" s="29"/>
      <c r="G465" s="18"/>
      <c r="H465" s="18"/>
      <c r="I465" s="18"/>
      <c r="J465" s="18"/>
      <c r="K465" s="18"/>
      <c r="L465" s="18"/>
    </row>
    <row r="466" spans="1:13" ht="30" x14ac:dyDescent="0.25">
      <c r="A466" t="s">
        <v>6</v>
      </c>
      <c r="E466" t="s">
        <v>7</v>
      </c>
      <c r="F466" s="3" t="s">
        <v>1</v>
      </c>
      <c r="G466" s="3" t="s">
        <v>60</v>
      </c>
      <c r="H466" s="3" t="s">
        <v>37</v>
      </c>
      <c r="I466" s="3" t="s">
        <v>40</v>
      </c>
      <c r="J466" s="3" t="s">
        <v>91</v>
      </c>
      <c r="K466" t="s">
        <v>72</v>
      </c>
      <c r="L466" s="3" t="s">
        <v>69</v>
      </c>
    </row>
    <row r="467" spans="1:13" ht="30" x14ac:dyDescent="0.25">
      <c r="F467" s="3" t="s">
        <v>17</v>
      </c>
      <c r="G467" s="3"/>
      <c r="H467" s="3" t="s">
        <v>17</v>
      </c>
      <c r="I467" s="3"/>
      <c r="J467" s="3"/>
      <c r="L467" s="3"/>
    </row>
    <row r="468" spans="1:13" x14ac:dyDescent="0.25">
      <c r="F468" s="3"/>
      <c r="G468" s="3"/>
      <c r="H468" s="3"/>
      <c r="I468" s="3"/>
      <c r="J468" s="3"/>
      <c r="L468" s="3"/>
    </row>
    <row r="469" spans="1:13" x14ac:dyDescent="0.25">
      <c r="A469" s="5">
        <v>0.3125</v>
      </c>
      <c r="B469" s="5">
        <v>0.33333333333333331</v>
      </c>
      <c r="C469" s="6">
        <f>SUM(B469-A469)</f>
        <v>2.0833333333333315E-2</v>
      </c>
      <c r="D469" s="6" t="s">
        <v>71</v>
      </c>
      <c r="E469" t="s">
        <v>120</v>
      </c>
      <c r="F469" s="8">
        <f>IF($D469="#CA",$C469,"")</f>
        <v>2.0833333333333315E-2</v>
      </c>
      <c r="G469" s="8" t="str">
        <f>IF($D469=G$303,$C469,"")</f>
        <v/>
      </c>
      <c r="H469" s="8" t="str">
        <f>IF(NOT(ISERROR(FIND("#GEICO-Overhead",$E469))),$C469,"")</f>
        <v/>
      </c>
      <c r="I469" s="8" t="str">
        <f t="shared" ref="I469:I477" si="210">IF(NOT(ISERROR(FIND("#Mgt-Tactical",$E469))),$C469,"")</f>
        <v/>
      </c>
      <c r="J469" s="8" t="str">
        <f>IF($D469=J$284,$C469,"")</f>
        <v/>
      </c>
      <c r="K469" s="3"/>
      <c r="L469" s="8" t="str">
        <f>IF($D469=L$216,$C469,"")</f>
        <v/>
      </c>
    </row>
    <row r="470" spans="1:13" x14ac:dyDescent="0.25">
      <c r="A470" s="5">
        <f>B469</f>
        <v>0.33333333333333331</v>
      </c>
      <c r="B470" s="5">
        <v>0.35416666666666669</v>
      </c>
      <c r="C470" s="6">
        <f t="shared" ref="C470:C477" si="211">SUM(B470-A470)</f>
        <v>2.083333333333337E-2</v>
      </c>
      <c r="D470" s="6" t="s">
        <v>91</v>
      </c>
      <c r="E470" t="s">
        <v>122</v>
      </c>
      <c r="F470" s="8" t="str">
        <f t="shared" ref="F470:F477" si="212">IF(D470="#CA",C470,"")</f>
        <v/>
      </c>
      <c r="G470" s="8" t="str">
        <f t="shared" ref="G470:G477" si="213">IF($D470=G$303,$C470,"")</f>
        <v/>
      </c>
      <c r="H470" s="8" t="str">
        <f t="shared" ref="H470:H477" si="214">IF(NOT(ISERROR(FIND("#GEICO-Overhead",$E470))),$C470,"")</f>
        <v/>
      </c>
      <c r="I470" s="8" t="str">
        <f t="shared" si="210"/>
        <v/>
      </c>
      <c r="J470" s="8">
        <f>IF($D470=J$284,$C470,"")</f>
        <v>2.083333333333337E-2</v>
      </c>
      <c r="K470" s="3"/>
      <c r="L470" s="8" t="str">
        <f t="shared" ref="L470:L477" si="215">IF($D470=L$216,$C470,"")</f>
        <v/>
      </c>
    </row>
    <row r="471" spans="1:13" x14ac:dyDescent="0.25">
      <c r="A471" s="5">
        <f t="shared" ref="A471" si="216">B470</f>
        <v>0.35416666666666669</v>
      </c>
      <c r="B471" s="5">
        <v>0.39583333333333331</v>
      </c>
      <c r="C471" s="6">
        <f t="shared" si="211"/>
        <v>4.166666666666663E-2</v>
      </c>
      <c r="D471" s="6" t="s">
        <v>71</v>
      </c>
      <c r="E471" t="s">
        <v>120</v>
      </c>
      <c r="F471" s="8">
        <f t="shared" si="212"/>
        <v>4.166666666666663E-2</v>
      </c>
      <c r="G471" s="8" t="str">
        <f t="shared" si="213"/>
        <v/>
      </c>
      <c r="H471" s="8" t="str">
        <f t="shared" si="214"/>
        <v/>
      </c>
      <c r="I471" s="8" t="str">
        <f t="shared" si="210"/>
        <v/>
      </c>
      <c r="J471" s="8" t="str">
        <f t="shared" ref="J471:J477" si="217">IF($D471=J$284,$C471,"")</f>
        <v/>
      </c>
      <c r="L471" s="8" t="str">
        <f t="shared" si="215"/>
        <v/>
      </c>
    </row>
    <row r="472" spans="1:13" x14ac:dyDescent="0.25">
      <c r="A472" s="5">
        <f>B471</f>
        <v>0.39583333333333331</v>
      </c>
      <c r="B472" s="5">
        <v>0.41666666666666669</v>
      </c>
      <c r="C472" s="6">
        <f t="shared" si="211"/>
        <v>2.083333333333337E-2</v>
      </c>
      <c r="D472" s="6" t="s">
        <v>71</v>
      </c>
      <c r="E472" t="s">
        <v>123</v>
      </c>
      <c r="F472" s="8">
        <f t="shared" si="212"/>
        <v>2.083333333333337E-2</v>
      </c>
      <c r="G472" s="8" t="str">
        <f t="shared" si="213"/>
        <v/>
      </c>
      <c r="H472" s="8" t="str">
        <f t="shared" si="214"/>
        <v/>
      </c>
      <c r="I472" s="8" t="str">
        <f t="shared" si="210"/>
        <v/>
      </c>
      <c r="J472" s="8" t="str">
        <f t="shared" si="217"/>
        <v/>
      </c>
      <c r="L472" s="8" t="str">
        <f t="shared" si="215"/>
        <v/>
      </c>
    </row>
    <row r="473" spans="1:13" x14ac:dyDescent="0.25">
      <c r="A473" s="5">
        <f t="shared" ref="A473:A477" si="218">B472</f>
        <v>0.41666666666666669</v>
      </c>
      <c r="B473" s="5">
        <v>0.5</v>
      </c>
      <c r="C473" s="6">
        <f t="shared" si="211"/>
        <v>8.3333333333333315E-2</v>
      </c>
      <c r="D473" s="6" t="s">
        <v>71</v>
      </c>
      <c r="E473" t="s">
        <v>124</v>
      </c>
      <c r="F473" s="8">
        <f t="shared" si="212"/>
        <v>8.3333333333333315E-2</v>
      </c>
      <c r="G473" s="8" t="str">
        <f t="shared" si="213"/>
        <v/>
      </c>
      <c r="H473" s="8" t="str">
        <f t="shared" si="214"/>
        <v/>
      </c>
      <c r="I473" s="8" t="str">
        <f t="shared" si="210"/>
        <v/>
      </c>
      <c r="J473" s="8" t="str">
        <f t="shared" si="217"/>
        <v/>
      </c>
      <c r="L473" s="8" t="str">
        <f t="shared" si="215"/>
        <v/>
      </c>
    </row>
    <row r="474" spans="1:13" x14ac:dyDescent="0.25">
      <c r="A474" s="5">
        <f t="shared" si="218"/>
        <v>0.5</v>
      </c>
      <c r="B474" s="5">
        <v>0.58333333333333337</v>
      </c>
      <c r="C474" s="6">
        <f t="shared" si="211"/>
        <v>8.333333333333337E-2</v>
      </c>
      <c r="D474" s="6" t="s">
        <v>71</v>
      </c>
      <c r="E474" t="s">
        <v>125</v>
      </c>
      <c r="F474" s="8">
        <f t="shared" si="212"/>
        <v>8.333333333333337E-2</v>
      </c>
      <c r="G474" s="8" t="str">
        <f t="shared" si="213"/>
        <v/>
      </c>
      <c r="H474" s="8" t="str">
        <f t="shared" si="214"/>
        <v/>
      </c>
      <c r="I474" s="8" t="str">
        <f t="shared" si="210"/>
        <v/>
      </c>
      <c r="J474" s="8" t="str">
        <f t="shared" si="217"/>
        <v/>
      </c>
      <c r="L474" s="8" t="str">
        <f t="shared" si="215"/>
        <v/>
      </c>
    </row>
    <row r="475" spans="1:13" x14ac:dyDescent="0.25">
      <c r="A475" s="5">
        <f t="shared" si="218"/>
        <v>0.58333333333333337</v>
      </c>
      <c r="B475" s="5">
        <v>0.625</v>
      </c>
      <c r="C475" s="6">
        <f t="shared" si="211"/>
        <v>4.166666666666663E-2</v>
      </c>
      <c r="D475" s="6" t="s">
        <v>71</v>
      </c>
      <c r="E475" t="s">
        <v>126</v>
      </c>
      <c r="F475" s="8">
        <f t="shared" si="212"/>
        <v>4.166666666666663E-2</v>
      </c>
      <c r="G475" s="8" t="str">
        <f t="shared" si="213"/>
        <v/>
      </c>
      <c r="H475" s="8" t="str">
        <f t="shared" si="214"/>
        <v/>
      </c>
      <c r="I475" s="8" t="str">
        <f t="shared" si="210"/>
        <v/>
      </c>
      <c r="J475" s="8" t="str">
        <f t="shared" si="217"/>
        <v/>
      </c>
      <c r="L475" s="8" t="str">
        <f t="shared" si="215"/>
        <v/>
      </c>
    </row>
    <row r="476" spans="1:13" x14ac:dyDescent="0.25">
      <c r="A476" s="5">
        <f t="shared" si="218"/>
        <v>0.625</v>
      </c>
      <c r="B476" s="5">
        <v>0.64583333333333337</v>
      </c>
      <c r="C476" s="6">
        <f t="shared" si="211"/>
        <v>2.083333333333337E-2</v>
      </c>
      <c r="D476" s="6" t="s">
        <v>91</v>
      </c>
      <c r="E476" t="s">
        <v>117</v>
      </c>
      <c r="F476" s="8" t="str">
        <f t="shared" si="212"/>
        <v/>
      </c>
      <c r="G476" s="8" t="str">
        <f>IF($D476=G$303,$C476,"")</f>
        <v/>
      </c>
      <c r="H476" s="8" t="str">
        <f t="shared" si="214"/>
        <v/>
      </c>
      <c r="I476" s="8" t="str">
        <f t="shared" si="210"/>
        <v/>
      </c>
      <c r="J476" s="8">
        <f t="shared" si="217"/>
        <v>2.083333333333337E-2</v>
      </c>
      <c r="L476" s="8" t="str">
        <f t="shared" si="215"/>
        <v/>
      </c>
    </row>
    <row r="477" spans="1:13" x14ac:dyDescent="0.25">
      <c r="A477" s="5">
        <f t="shared" si="218"/>
        <v>0.64583333333333337</v>
      </c>
      <c r="B477" s="5">
        <v>0.70833333333333337</v>
      </c>
      <c r="C477" s="6">
        <f t="shared" si="211"/>
        <v>6.25E-2</v>
      </c>
      <c r="D477" s="6" t="s">
        <v>71</v>
      </c>
      <c r="E477" t="s">
        <v>125</v>
      </c>
      <c r="F477" s="8">
        <f t="shared" si="212"/>
        <v>6.25E-2</v>
      </c>
      <c r="G477" s="8" t="str">
        <f t="shared" si="213"/>
        <v/>
      </c>
      <c r="H477" s="8" t="str">
        <f t="shared" si="214"/>
        <v/>
      </c>
      <c r="I477" s="8" t="str">
        <f t="shared" si="210"/>
        <v/>
      </c>
      <c r="J477" s="8" t="str">
        <f t="shared" si="217"/>
        <v/>
      </c>
      <c r="L477" s="8" t="str">
        <f t="shared" si="215"/>
        <v/>
      </c>
    </row>
    <row r="478" spans="1:13" x14ac:dyDescent="0.25">
      <c r="F478" s="3"/>
      <c r="G478" s="3"/>
      <c r="H478" s="3"/>
      <c r="I478" s="3"/>
      <c r="J478" s="3"/>
    </row>
    <row r="479" spans="1:13" x14ac:dyDescent="0.25">
      <c r="F479" s="8">
        <f t="shared" ref="F479:L479" si="219">SUM(F469:F477)</f>
        <v>0.35416666666666663</v>
      </c>
      <c r="G479" s="8">
        <f t="shared" si="219"/>
        <v>0</v>
      </c>
      <c r="H479" s="8">
        <f t="shared" si="219"/>
        <v>0</v>
      </c>
      <c r="I479" s="8">
        <f t="shared" si="219"/>
        <v>0</v>
      </c>
      <c r="J479" s="8">
        <f t="shared" si="219"/>
        <v>4.1666666666666741E-2</v>
      </c>
      <c r="K479" s="8">
        <f t="shared" si="219"/>
        <v>0</v>
      </c>
      <c r="L479" s="8">
        <f t="shared" si="219"/>
        <v>0</v>
      </c>
      <c r="M479" s="9">
        <f>SUM(F479:L479)</f>
        <v>0.39583333333333337</v>
      </c>
    </row>
    <row r="482" spans="1:12" x14ac:dyDescent="0.25">
      <c r="A482" s="30">
        <v>41500</v>
      </c>
      <c r="B482" s="30"/>
      <c r="C482" s="30"/>
      <c r="D482" s="30"/>
      <c r="E482" s="30"/>
      <c r="F482" s="30"/>
      <c r="G482" s="30"/>
      <c r="H482" s="30"/>
      <c r="I482" s="30"/>
      <c r="J482" s="30"/>
      <c r="K482" s="1"/>
      <c r="L482" s="1"/>
    </row>
    <row r="483" spans="1:12" x14ac:dyDescent="0.25">
      <c r="A483" s="29" t="s">
        <v>0</v>
      </c>
      <c r="B483" s="29"/>
      <c r="C483" s="29"/>
      <c r="D483" s="29"/>
      <c r="E483" s="29"/>
      <c r="F483" s="29"/>
      <c r="G483" s="18"/>
      <c r="H483" s="18"/>
      <c r="I483" s="18"/>
      <c r="J483" s="18"/>
      <c r="K483" s="18"/>
      <c r="L483" s="18"/>
    </row>
    <row r="484" spans="1:12" ht="30" x14ac:dyDescent="0.25">
      <c r="A484" t="s">
        <v>6</v>
      </c>
      <c r="E484" t="s">
        <v>7</v>
      </c>
      <c r="F484" s="3" t="s">
        <v>1</v>
      </c>
      <c r="G484" s="3" t="s">
        <v>60</v>
      </c>
      <c r="H484" s="3" t="s">
        <v>37</v>
      </c>
      <c r="I484" s="3" t="s">
        <v>40</v>
      </c>
      <c r="J484" s="3" t="s">
        <v>91</v>
      </c>
      <c r="K484" t="s">
        <v>72</v>
      </c>
      <c r="L484" s="3" t="s">
        <v>69</v>
      </c>
    </row>
    <row r="485" spans="1:12" ht="30" x14ac:dyDescent="0.25">
      <c r="F485" s="3" t="s">
        <v>17</v>
      </c>
      <c r="G485" s="3"/>
      <c r="H485" s="3" t="s">
        <v>17</v>
      </c>
      <c r="I485" s="3"/>
      <c r="J485" s="3"/>
      <c r="L485" s="3"/>
    </row>
    <row r="486" spans="1:12" x14ac:dyDescent="0.25">
      <c r="F486" s="3"/>
      <c r="G486" s="3"/>
      <c r="H486" s="3"/>
      <c r="I486" s="3"/>
      <c r="J486" s="3"/>
      <c r="L486" s="3"/>
    </row>
    <row r="487" spans="1:12" x14ac:dyDescent="0.25">
      <c r="A487" s="5">
        <v>0.33333333333333331</v>
      </c>
      <c r="B487" s="5">
        <v>0.39583333333333331</v>
      </c>
      <c r="C487" s="6">
        <f>SUM(B487-A487)</f>
        <v>6.25E-2</v>
      </c>
      <c r="D487" s="6" t="s">
        <v>71</v>
      </c>
      <c r="E487" t="s">
        <v>127</v>
      </c>
      <c r="F487" s="8">
        <f>IF($D487="#CA",$C487,"")</f>
        <v>6.25E-2</v>
      </c>
      <c r="G487" s="8" t="str">
        <f>IF($D487=G$303,$C487,"")</f>
        <v/>
      </c>
      <c r="H487" s="8" t="str">
        <f>IF(NOT(ISERROR(FIND("#GEICO-Overhead",$E487))),$C487,"")</f>
        <v/>
      </c>
      <c r="I487" s="8" t="str">
        <f t="shared" ref="I487:I495" si="220">IF(NOT(ISERROR(FIND("#Mgt-Tactical",$E487))),$C487,"")</f>
        <v/>
      </c>
      <c r="J487" s="8" t="str">
        <f>IF($D487=J$284,$C487,"")</f>
        <v/>
      </c>
      <c r="K487" s="3"/>
      <c r="L487" s="8" t="str">
        <f>IF($D487=L$216,$C487,"")</f>
        <v/>
      </c>
    </row>
    <row r="488" spans="1:12" x14ac:dyDescent="0.25">
      <c r="A488" s="5">
        <f>B487</f>
        <v>0.39583333333333331</v>
      </c>
      <c r="B488" s="5">
        <v>0.41666666666666669</v>
      </c>
      <c r="C488" s="6">
        <f t="shared" ref="C488:C495" si="221">SUM(B488-A488)</f>
        <v>2.083333333333337E-2</v>
      </c>
      <c r="D488" s="6" t="s">
        <v>71</v>
      </c>
      <c r="E488" t="s">
        <v>123</v>
      </c>
      <c r="F488" s="8">
        <f t="shared" ref="F488:F495" si="222">IF(D488="#CA",C488,"")</f>
        <v>2.083333333333337E-2</v>
      </c>
      <c r="G488" s="8" t="str">
        <f t="shared" ref="G488:G495" si="223">IF($D488=G$303,$C488,"")</f>
        <v/>
      </c>
      <c r="H488" s="8" t="str">
        <f t="shared" ref="H488:H495" si="224">IF(NOT(ISERROR(FIND("#GEICO-Overhead",$E488))),$C488,"")</f>
        <v/>
      </c>
      <c r="I488" s="8" t="str">
        <f t="shared" si="220"/>
        <v/>
      </c>
      <c r="J488" s="8" t="str">
        <f>IF($D488=J$284,$C488,"")</f>
        <v/>
      </c>
      <c r="K488" s="3"/>
      <c r="L488" s="8" t="str">
        <f t="shared" ref="L488:L495" si="225">IF($D488=L$216,$C488,"")</f>
        <v/>
      </c>
    </row>
    <row r="489" spans="1:12" x14ac:dyDescent="0.25">
      <c r="A489" s="5">
        <f t="shared" ref="A489" si="226">B488</f>
        <v>0.41666666666666669</v>
      </c>
      <c r="B489" s="5">
        <v>0.4375</v>
      </c>
      <c r="C489" s="6">
        <f t="shared" si="221"/>
        <v>2.0833333333333315E-2</v>
      </c>
      <c r="D489" s="6" t="s">
        <v>71</v>
      </c>
      <c r="E489" t="s">
        <v>128</v>
      </c>
      <c r="F489" s="8">
        <f t="shared" si="222"/>
        <v>2.0833333333333315E-2</v>
      </c>
      <c r="G489" s="8" t="str">
        <f t="shared" si="223"/>
        <v/>
      </c>
      <c r="H489" s="8" t="str">
        <f t="shared" si="224"/>
        <v/>
      </c>
      <c r="I489" s="8" t="str">
        <f t="shared" si="220"/>
        <v/>
      </c>
      <c r="J489" s="8" t="str">
        <f t="shared" ref="J489:J495" si="227">IF($D489=J$284,$C489,"")</f>
        <v/>
      </c>
      <c r="L489" s="8" t="str">
        <f t="shared" si="225"/>
        <v/>
      </c>
    </row>
    <row r="490" spans="1:12" x14ac:dyDescent="0.25">
      <c r="A490" s="5">
        <f>B489</f>
        <v>0.4375</v>
      </c>
      <c r="B490" s="5">
        <v>0.54166666666666663</v>
      </c>
      <c r="C490" s="6">
        <f t="shared" si="221"/>
        <v>0.10416666666666663</v>
      </c>
      <c r="D490" s="6" t="s">
        <v>71</v>
      </c>
      <c r="E490" t="s">
        <v>127</v>
      </c>
      <c r="F490" s="8">
        <f t="shared" si="222"/>
        <v>0.10416666666666663</v>
      </c>
      <c r="G490" s="8" t="str">
        <f t="shared" si="223"/>
        <v/>
      </c>
      <c r="H490" s="8" t="str">
        <f t="shared" si="224"/>
        <v/>
      </c>
      <c r="I490" s="8" t="str">
        <f t="shared" si="220"/>
        <v/>
      </c>
      <c r="J490" s="8" t="str">
        <f t="shared" si="227"/>
        <v/>
      </c>
      <c r="L490" s="8" t="str">
        <f t="shared" si="225"/>
        <v/>
      </c>
    </row>
    <row r="491" spans="1:12" x14ac:dyDescent="0.25">
      <c r="A491" s="5">
        <f t="shared" ref="A491:A495" si="228">B490</f>
        <v>0.54166666666666663</v>
      </c>
      <c r="B491" s="5">
        <v>0.60416666666666663</v>
      </c>
      <c r="C491" s="6">
        <f t="shared" si="221"/>
        <v>6.25E-2</v>
      </c>
      <c r="D491" s="6" t="s">
        <v>71</v>
      </c>
      <c r="E491" t="s">
        <v>129</v>
      </c>
      <c r="F491" s="8">
        <f t="shared" si="222"/>
        <v>6.25E-2</v>
      </c>
      <c r="G491" s="8" t="str">
        <f t="shared" si="223"/>
        <v/>
      </c>
      <c r="H491" s="8" t="str">
        <f t="shared" si="224"/>
        <v/>
      </c>
      <c r="I491" s="8" t="str">
        <f t="shared" si="220"/>
        <v/>
      </c>
      <c r="J491" s="8" t="str">
        <f t="shared" si="227"/>
        <v/>
      </c>
      <c r="L491" s="8" t="str">
        <f t="shared" si="225"/>
        <v/>
      </c>
    </row>
    <row r="492" spans="1:12" x14ac:dyDescent="0.25">
      <c r="A492" s="5">
        <f t="shared" si="228"/>
        <v>0.60416666666666663</v>
      </c>
      <c r="B492" s="5">
        <v>0.625</v>
      </c>
      <c r="C492" s="6">
        <f t="shared" si="221"/>
        <v>2.083333333333337E-2</v>
      </c>
      <c r="D492" s="6" t="s">
        <v>71</v>
      </c>
      <c r="E492" t="s">
        <v>112</v>
      </c>
      <c r="F492" s="8">
        <f t="shared" si="222"/>
        <v>2.083333333333337E-2</v>
      </c>
      <c r="G492" s="8" t="str">
        <f t="shared" si="223"/>
        <v/>
      </c>
      <c r="H492" s="8" t="str">
        <f t="shared" si="224"/>
        <v/>
      </c>
      <c r="I492" s="8" t="str">
        <f t="shared" si="220"/>
        <v/>
      </c>
      <c r="J492" s="8" t="str">
        <f t="shared" si="227"/>
        <v/>
      </c>
      <c r="L492" s="8" t="str">
        <f t="shared" si="225"/>
        <v/>
      </c>
    </row>
    <row r="493" spans="1:12" x14ac:dyDescent="0.25">
      <c r="A493" s="5">
        <f t="shared" si="228"/>
        <v>0.625</v>
      </c>
      <c r="B493" s="5">
        <v>0.66666666666666663</v>
      </c>
      <c r="C493" s="6">
        <f t="shared" si="221"/>
        <v>4.166666666666663E-2</v>
      </c>
      <c r="D493" s="6" t="s">
        <v>71</v>
      </c>
      <c r="E493" t="s">
        <v>130</v>
      </c>
      <c r="F493" s="8">
        <f t="shared" si="222"/>
        <v>4.166666666666663E-2</v>
      </c>
      <c r="G493" s="8" t="str">
        <f t="shared" si="223"/>
        <v/>
      </c>
      <c r="H493" s="8" t="str">
        <f t="shared" si="224"/>
        <v/>
      </c>
      <c r="I493" s="8" t="str">
        <f t="shared" si="220"/>
        <v/>
      </c>
      <c r="J493" s="8" t="str">
        <f t="shared" si="227"/>
        <v/>
      </c>
      <c r="L493" s="8" t="str">
        <f t="shared" si="225"/>
        <v/>
      </c>
    </row>
    <row r="494" spans="1:12" x14ac:dyDescent="0.25">
      <c r="A494" s="5">
        <f t="shared" si="228"/>
        <v>0.66666666666666663</v>
      </c>
      <c r="B494" s="5">
        <v>0.6875</v>
      </c>
      <c r="C494" s="6">
        <f t="shared" si="221"/>
        <v>2.083333333333337E-2</v>
      </c>
      <c r="D494" s="6" t="s">
        <v>71</v>
      </c>
      <c r="E494" t="s">
        <v>117</v>
      </c>
      <c r="F494" s="8">
        <f t="shared" si="222"/>
        <v>2.083333333333337E-2</v>
      </c>
      <c r="G494" s="8" t="str">
        <f>IF($D494=G$303,$C494,"")</f>
        <v/>
      </c>
      <c r="H494" s="8" t="str">
        <f t="shared" si="224"/>
        <v/>
      </c>
      <c r="I494" s="8" t="str">
        <f t="shared" si="220"/>
        <v/>
      </c>
      <c r="J494" s="8" t="str">
        <f t="shared" si="227"/>
        <v/>
      </c>
      <c r="L494" s="8" t="str">
        <f t="shared" si="225"/>
        <v/>
      </c>
    </row>
    <row r="495" spans="1:12" x14ac:dyDescent="0.25">
      <c r="A495" s="5">
        <f t="shared" si="228"/>
        <v>0.6875</v>
      </c>
      <c r="B495" s="5">
        <v>0.70833333333333337</v>
      </c>
      <c r="C495" s="6">
        <f t="shared" si="221"/>
        <v>2.083333333333337E-2</v>
      </c>
      <c r="D495" s="6" t="s">
        <v>71</v>
      </c>
      <c r="E495" t="s">
        <v>131</v>
      </c>
      <c r="F495" s="8">
        <f t="shared" si="222"/>
        <v>2.083333333333337E-2</v>
      </c>
      <c r="G495" s="8" t="str">
        <f t="shared" si="223"/>
        <v/>
      </c>
      <c r="H495" s="8" t="str">
        <f t="shared" si="224"/>
        <v/>
      </c>
      <c r="I495" s="8" t="str">
        <f t="shared" si="220"/>
        <v/>
      </c>
      <c r="J495" s="8" t="str">
        <f t="shared" si="227"/>
        <v/>
      </c>
      <c r="L495" s="8" t="str">
        <f t="shared" si="225"/>
        <v/>
      </c>
    </row>
    <row r="496" spans="1:12" x14ac:dyDescent="0.25">
      <c r="F496" s="3"/>
      <c r="G496" s="3"/>
      <c r="H496" s="3"/>
      <c r="I496" s="3"/>
      <c r="J496" s="3"/>
    </row>
    <row r="497" spans="1:13" x14ac:dyDescent="0.25">
      <c r="F497" s="8">
        <f t="shared" ref="F497:L497" si="229">SUM(F487:F495)</f>
        <v>0.37500000000000006</v>
      </c>
      <c r="G497" s="8">
        <f t="shared" si="229"/>
        <v>0</v>
      </c>
      <c r="H497" s="8">
        <f t="shared" si="229"/>
        <v>0</v>
      </c>
      <c r="I497" s="8">
        <f t="shared" si="229"/>
        <v>0</v>
      </c>
      <c r="J497" s="8">
        <f t="shared" si="229"/>
        <v>0</v>
      </c>
      <c r="K497" s="8">
        <f t="shared" si="229"/>
        <v>0</v>
      </c>
      <c r="L497" s="8">
        <f t="shared" si="229"/>
        <v>0</v>
      </c>
      <c r="M497" s="9">
        <f>SUM(F497:L497)</f>
        <v>0.37500000000000006</v>
      </c>
    </row>
    <row r="500" spans="1:13" x14ac:dyDescent="0.25">
      <c r="A500" s="30">
        <v>41501</v>
      </c>
      <c r="B500" s="30"/>
      <c r="C500" s="30"/>
      <c r="D500" s="30"/>
      <c r="E500" s="30"/>
      <c r="F500" s="30"/>
      <c r="G500" s="30"/>
      <c r="H500" s="30"/>
      <c r="I500" s="30"/>
      <c r="J500" s="30"/>
      <c r="K500" s="1"/>
      <c r="L500" s="1"/>
    </row>
    <row r="501" spans="1:13" x14ac:dyDescent="0.25">
      <c r="A501" s="29" t="s">
        <v>0</v>
      </c>
      <c r="B501" s="29"/>
      <c r="C501" s="29"/>
      <c r="D501" s="29"/>
      <c r="E501" s="29"/>
      <c r="F501" s="29"/>
      <c r="G501" s="19"/>
      <c r="H501" s="19"/>
      <c r="I501" s="19"/>
      <c r="J501" s="19"/>
      <c r="K501" s="19"/>
      <c r="L501" s="19"/>
    </row>
    <row r="502" spans="1:13" ht="30" x14ac:dyDescent="0.25">
      <c r="A502" t="s">
        <v>6</v>
      </c>
      <c r="E502" t="s">
        <v>7</v>
      </c>
      <c r="F502" s="3" t="s">
        <v>1</v>
      </c>
      <c r="G502" s="3" t="s">
        <v>60</v>
      </c>
      <c r="H502" s="3" t="s">
        <v>37</v>
      </c>
      <c r="I502" s="3" t="s">
        <v>40</v>
      </c>
      <c r="J502" s="3" t="s">
        <v>91</v>
      </c>
      <c r="K502" t="s">
        <v>72</v>
      </c>
      <c r="L502" s="3" t="s">
        <v>69</v>
      </c>
    </row>
    <row r="503" spans="1:13" ht="30" x14ac:dyDescent="0.25">
      <c r="F503" s="3" t="s">
        <v>17</v>
      </c>
      <c r="G503" s="3"/>
      <c r="H503" s="3" t="s">
        <v>17</v>
      </c>
      <c r="I503" s="3"/>
      <c r="J503" s="3"/>
      <c r="L503" s="3"/>
    </row>
    <row r="504" spans="1:13" x14ac:dyDescent="0.25">
      <c r="F504" s="3"/>
      <c r="G504" s="3"/>
      <c r="H504" s="3"/>
      <c r="I504" s="3"/>
      <c r="J504" s="3"/>
      <c r="L504" s="3"/>
    </row>
    <row r="505" spans="1:13" x14ac:dyDescent="0.25">
      <c r="A505" s="5">
        <v>0.33333333333333331</v>
      </c>
      <c r="B505" s="5">
        <v>0.39583333333333331</v>
      </c>
      <c r="C505" s="6">
        <f>SUM(B505-A505)</f>
        <v>6.25E-2</v>
      </c>
      <c r="D505" s="6" t="s">
        <v>71</v>
      </c>
      <c r="E505" t="s">
        <v>139</v>
      </c>
      <c r="F505" s="8">
        <f>IF($D505="#CA",$C505,"")</f>
        <v>6.25E-2</v>
      </c>
      <c r="G505" s="8" t="str">
        <f>IF($D505=G$303,$C505,"")</f>
        <v/>
      </c>
      <c r="H505" s="8" t="str">
        <f>IF(NOT(ISERROR(FIND("#GEICO-Overhead",$E505))),$C505,"")</f>
        <v/>
      </c>
      <c r="I505" s="8" t="str">
        <f t="shared" ref="I505:I512" si="230">IF(NOT(ISERROR(FIND("#Mgt-Tactical",$E505))),$C505,"")</f>
        <v/>
      </c>
      <c r="J505" s="8" t="str">
        <f>IF($D505=J$284,$C505,"")</f>
        <v/>
      </c>
      <c r="K505" s="3"/>
      <c r="L505" s="8" t="str">
        <f>IF($D505=L$216,$C505,"")</f>
        <v/>
      </c>
    </row>
    <row r="506" spans="1:13" x14ac:dyDescent="0.25">
      <c r="A506" s="5">
        <f>B505</f>
        <v>0.39583333333333331</v>
      </c>
      <c r="B506" s="5">
        <v>0.41666666666666669</v>
      </c>
      <c r="C506" s="6">
        <f t="shared" ref="C506:C512" si="231">SUM(B506-A506)</f>
        <v>2.083333333333337E-2</v>
      </c>
      <c r="D506" s="6" t="s">
        <v>71</v>
      </c>
      <c r="E506" t="s">
        <v>123</v>
      </c>
      <c r="F506" s="8">
        <f t="shared" ref="F506:F512" si="232">IF(D506="#CA",C506,"")</f>
        <v>2.083333333333337E-2</v>
      </c>
      <c r="G506" s="8" t="str">
        <f t="shared" ref="G506:G511" si="233">IF($D506=G$303,$C506,"")</f>
        <v/>
      </c>
      <c r="H506" s="8" t="str">
        <f t="shared" ref="H506:H512" si="234">IF(NOT(ISERROR(FIND("#GEICO-Overhead",$E506))),$C506,"")</f>
        <v/>
      </c>
      <c r="I506" s="8" t="str">
        <f t="shared" si="230"/>
        <v/>
      </c>
      <c r="J506" s="8" t="str">
        <f>IF($D506=J$284,$C506,"")</f>
        <v/>
      </c>
      <c r="K506" s="3"/>
      <c r="L506" s="8" t="str">
        <f t="shared" ref="L506:L512" si="235">IF($D506=L$216,$C506,"")</f>
        <v/>
      </c>
    </row>
    <row r="507" spans="1:13" x14ac:dyDescent="0.25">
      <c r="A507" s="5">
        <f t="shared" ref="A507" si="236">B506</f>
        <v>0.41666666666666669</v>
      </c>
      <c r="B507" s="5">
        <v>0.4375</v>
      </c>
      <c r="C507" s="6">
        <f t="shared" si="231"/>
        <v>2.0833333333333315E-2</v>
      </c>
      <c r="D507" s="6" t="s">
        <v>71</v>
      </c>
      <c r="E507" t="s">
        <v>139</v>
      </c>
      <c r="F507" s="8">
        <f t="shared" si="232"/>
        <v>2.0833333333333315E-2</v>
      </c>
      <c r="G507" s="8" t="str">
        <f t="shared" si="233"/>
        <v/>
      </c>
      <c r="H507" s="8" t="str">
        <f t="shared" si="234"/>
        <v/>
      </c>
      <c r="I507" s="8" t="str">
        <f t="shared" si="230"/>
        <v/>
      </c>
      <c r="J507" s="8" t="str">
        <f t="shared" ref="J507:J512" si="237">IF($D507=J$284,$C507,"")</f>
        <v/>
      </c>
      <c r="L507" s="8" t="str">
        <f t="shared" si="235"/>
        <v/>
      </c>
    </row>
    <row r="508" spans="1:13" x14ac:dyDescent="0.25">
      <c r="A508" s="5">
        <f>B507</f>
        <v>0.4375</v>
      </c>
      <c r="B508" s="5">
        <v>0.54166666666666663</v>
      </c>
      <c r="C508" s="6">
        <f t="shared" si="231"/>
        <v>0.10416666666666663</v>
      </c>
      <c r="D508" s="6" t="s">
        <v>71</v>
      </c>
      <c r="E508" t="s">
        <v>139</v>
      </c>
      <c r="F508" s="8">
        <f t="shared" si="232"/>
        <v>0.10416666666666663</v>
      </c>
      <c r="G508" s="8" t="str">
        <f t="shared" si="233"/>
        <v/>
      </c>
      <c r="H508" s="8" t="str">
        <f t="shared" si="234"/>
        <v/>
      </c>
      <c r="I508" s="8" t="str">
        <f t="shared" si="230"/>
        <v/>
      </c>
      <c r="J508" s="8" t="str">
        <f t="shared" si="237"/>
        <v/>
      </c>
      <c r="L508" s="8" t="str">
        <f t="shared" si="235"/>
        <v/>
      </c>
    </row>
    <row r="509" spans="1:13" x14ac:dyDescent="0.25">
      <c r="A509" s="5">
        <f t="shared" ref="A509:A512" si="238">B508</f>
        <v>0.54166666666666663</v>
      </c>
      <c r="B509" s="5">
        <v>0.60416666666666663</v>
      </c>
      <c r="C509" s="6">
        <f t="shared" si="231"/>
        <v>6.25E-2</v>
      </c>
      <c r="D509" s="6" t="s">
        <v>71</v>
      </c>
      <c r="E509" t="s">
        <v>139</v>
      </c>
      <c r="F509" s="8">
        <f t="shared" si="232"/>
        <v>6.25E-2</v>
      </c>
      <c r="G509" s="8" t="str">
        <f t="shared" si="233"/>
        <v/>
      </c>
      <c r="H509" s="8" t="str">
        <f t="shared" si="234"/>
        <v/>
      </c>
      <c r="I509" s="8" t="str">
        <f t="shared" si="230"/>
        <v/>
      </c>
      <c r="J509" s="8" t="str">
        <f t="shared" si="237"/>
        <v/>
      </c>
      <c r="L509" s="8" t="str">
        <f t="shared" si="235"/>
        <v/>
      </c>
    </row>
    <row r="510" spans="1:13" x14ac:dyDescent="0.25">
      <c r="A510" s="5">
        <f t="shared" si="238"/>
        <v>0.60416666666666663</v>
      </c>
      <c r="B510" s="5">
        <v>0.625</v>
      </c>
      <c r="C510" s="6">
        <f t="shared" si="231"/>
        <v>2.083333333333337E-2</v>
      </c>
      <c r="D510" s="6"/>
      <c r="E510" t="s">
        <v>140</v>
      </c>
      <c r="F510" s="8" t="str">
        <f t="shared" si="232"/>
        <v/>
      </c>
      <c r="G510" s="8" t="str">
        <f t="shared" si="233"/>
        <v/>
      </c>
      <c r="H510" s="8" t="str">
        <f t="shared" si="234"/>
        <v/>
      </c>
      <c r="I510" s="8" t="str">
        <f t="shared" si="230"/>
        <v/>
      </c>
      <c r="J510" s="8" t="str">
        <f t="shared" si="237"/>
        <v/>
      </c>
      <c r="L510" s="8" t="str">
        <f t="shared" si="235"/>
        <v/>
      </c>
    </row>
    <row r="511" spans="1:13" x14ac:dyDescent="0.25">
      <c r="A511" s="5">
        <f t="shared" si="238"/>
        <v>0.625</v>
      </c>
      <c r="B511" s="5">
        <v>0.66666666666666663</v>
      </c>
      <c r="C511" s="6">
        <f t="shared" si="231"/>
        <v>4.166666666666663E-2</v>
      </c>
      <c r="D511" s="6" t="s">
        <v>71</v>
      </c>
      <c r="E511" t="s">
        <v>130</v>
      </c>
      <c r="F511" s="8">
        <f t="shared" si="232"/>
        <v>4.166666666666663E-2</v>
      </c>
      <c r="G511" s="8" t="str">
        <f t="shared" si="233"/>
        <v/>
      </c>
      <c r="H511" s="8" t="str">
        <f t="shared" si="234"/>
        <v/>
      </c>
      <c r="I511" s="8" t="str">
        <f t="shared" si="230"/>
        <v/>
      </c>
      <c r="J511" s="8" t="str">
        <f t="shared" si="237"/>
        <v/>
      </c>
      <c r="L511" s="8" t="str">
        <f t="shared" si="235"/>
        <v/>
      </c>
    </row>
    <row r="512" spans="1:13" x14ac:dyDescent="0.25">
      <c r="A512" s="5">
        <f t="shared" si="238"/>
        <v>0.66666666666666663</v>
      </c>
      <c r="B512" s="5">
        <v>0.6875</v>
      </c>
      <c r="C512" s="6">
        <f t="shared" si="231"/>
        <v>2.083333333333337E-2</v>
      </c>
      <c r="D512" s="6" t="s">
        <v>71</v>
      </c>
      <c r="E512" t="s">
        <v>139</v>
      </c>
      <c r="F512" s="8">
        <f t="shared" si="232"/>
        <v>2.083333333333337E-2</v>
      </c>
      <c r="G512" s="8" t="str">
        <f>IF($D512=G$303,$C512,"")</f>
        <v/>
      </c>
      <c r="H512" s="8" t="str">
        <f t="shared" si="234"/>
        <v/>
      </c>
      <c r="I512" s="8" t="str">
        <f t="shared" si="230"/>
        <v/>
      </c>
      <c r="J512" s="8" t="str">
        <f t="shared" si="237"/>
        <v/>
      </c>
      <c r="L512" s="8" t="str">
        <f t="shared" si="235"/>
        <v/>
      </c>
    </row>
    <row r="513" spans="1:13" x14ac:dyDescent="0.25">
      <c r="F513" s="3"/>
      <c r="G513" s="3"/>
      <c r="H513" s="3"/>
      <c r="I513" s="3"/>
      <c r="J513" s="3"/>
    </row>
    <row r="514" spans="1:13" x14ac:dyDescent="0.25">
      <c r="F514" s="8">
        <f t="shared" ref="F514:L514" si="239">SUM(F505:F512)</f>
        <v>0.33333333333333331</v>
      </c>
      <c r="G514" s="8">
        <f t="shared" si="239"/>
        <v>0</v>
      </c>
      <c r="H514" s="8">
        <f t="shared" si="239"/>
        <v>0</v>
      </c>
      <c r="I514" s="8">
        <f t="shared" si="239"/>
        <v>0</v>
      </c>
      <c r="J514" s="8">
        <f t="shared" si="239"/>
        <v>0</v>
      </c>
      <c r="K514" s="8">
        <f t="shared" si="239"/>
        <v>0</v>
      </c>
      <c r="L514" s="8">
        <f t="shared" si="239"/>
        <v>0</v>
      </c>
      <c r="M514" s="9">
        <f>SUM(F514:L514)</f>
        <v>0.33333333333333331</v>
      </c>
    </row>
    <row r="517" spans="1:13" x14ac:dyDescent="0.25">
      <c r="A517" s="30">
        <v>41502</v>
      </c>
      <c r="B517" s="30"/>
      <c r="C517" s="30"/>
      <c r="D517" s="30"/>
      <c r="E517" s="30"/>
      <c r="F517" s="30"/>
      <c r="G517" s="30"/>
      <c r="H517" s="30"/>
      <c r="I517" s="30"/>
      <c r="J517" s="30"/>
      <c r="K517" s="1"/>
      <c r="L517" s="1"/>
    </row>
    <row r="518" spans="1:13" x14ac:dyDescent="0.25">
      <c r="A518" s="29" t="s">
        <v>0</v>
      </c>
      <c r="B518" s="29"/>
      <c r="C518" s="29"/>
      <c r="D518" s="29"/>
      <c r="E518" s="29"/>
      <c r="F518" s="29"/>
      <c r="G518" s="19"/>
      <c r="H518" s="19"/>
      <c r="I518" s="19"/>
      <c r="J518" s="19"/>
      <c r="K518" s="19"/>
      <c r="L518" s="19"/>
    </row>
    <row r="519" spans="1:13" ht="30" x14ac:dyDescent="0.25">
      <c r="A519" t="s">
        <v>6</v>
      </c>
      <c r="E519" t="s">
        <v>7</v>
      </c>
      <c r="F519" s="3" t="s">
        <v>1</v>
      </c>
      <c r="G519" s="3" t="s">
        <v>60</v>
      </c>
      <c r="H519" s="3" t="s">
        <v>37</v>
      </c>
      <c r="I519" s="3" t="s">
        <v>40</v>
      </c>
      <c r="J519" s="3" t="s">
        <v>91</v>
      </c>
      <c r="K519" t="s">
        <v>72</v>
      </c>
      <c r="L519" s="3" t="s">
        <v>69</v>
      </c>
    </row>
    <row r="520" spans="1:13" ht="30" x14ac:dyDescent="0.25">
      <c r="F520" s="3" t="s">
        <v>17</v>
      </c>
      <c r="G520" s="3"/>
      <c r="H520" s="3" t="s">
        <v>17</v>
      </c>
      <c r="I520" s="3"/>
      <c r="J520" s="3"/>
      <c r="L520" s="3"/>
    </row>
    <row r="521" spans="1:13" x14ac:dyDescent="0.25">
      <c r="F521" s="3"/>
      <c r="G521" s="3"/>
      <c r="H521" s="3"/>
      <c r="I521" s="3"/>
      <c r="J521" s="3"/>
      <c r="L521" s="3"/>
    </row>
    <row r="522" spans="1:13" x14ac:dyDescent="0.25">
      <c r="A522" s="5">
        <v>0.33333333333333331</v>
      </c>
      <c r="B522" s="5">
        <v>0.39583333333333331</v>
      </c>
      <c r="C522" s="6">
        <f>SUM(B522-A522)</f>
        <v>6.25E-2</v>
      </c>
      <c r="D522" s="6" t="s">
        <v>71</v>
      </c>
      <c r="E522" t="s">
        <v>139</v>
      </c>
      <c r="F522" s="8">
        <f>IF($D522="#CA",$C522,"")</f>
        <v>6.25E-2</v>
      </c>
      <c r="G522" s="8" t="str">
        <f>IF($D522=G$303,$C522,"")</f>
        <v/>
      </c>
      <c r="H522" s="8" t="str">
        <f>IF(NOT(ISERROR(FIND("#GEICO-Overhead",$E522))),$C522,"")</f>
        <v/>
      </c>
      <c r="I522" s="8" t="str">
        <f t="shared" ref="I522:I533" si="240">IF(NOT(ISERROR(FIND("#Mgt-Tactical",$E522))),$C522,"")</f>
        <v/>
      </c>
      <c r="J522" s="8" t="str">
        <f>IF($D522=J$284,$C522,"")</f>
        <v/>
      </c>
      <c r="K522" s="3"/>
      <c r="L522" s="8" t="str">
        <f>IF($D522=L$216,$C522,"")</f>
        <v/>
      </c>
    </row>
    <row r="523" spans="1:13" x14ac:dyDescent="0.25">
      <c r="A523" s="5">
        <f>B522</f>
        <v>0.39583333333333331</v>
      </c>
      <c r="B523" s="5">
        <v>0.41666666666666669</v>
      </c>
      <c r="C523" s="6">
        <f t="shared" ref="C523:C533" si="241">SUM(B523-A523)</f>
        <v>2.083333333333337E-2</v>
      </c>
      <c r="D523" s="6" t="s">
        <v>71</v>
      </c>
      <c r="E523" t="s">
        <v>123</v>
      </c>
      <c r="F523" s="8">
        <f t="shared" ref="F523:F533" si="242">IF(D523="#CA",C523,"")</f>
        <v>2.083333333333337E-2</v>
      </c>
      <c r="G523" s="8" t="str">
        <f t="shared" ref="G523:G533" si="243">IF($D523=G$303,$C523,"")</f>
        <v/>
      </c>
      <c r="H523" s="8" t="str">
        <f t="shared" ref="H523:H533" si="244">IF(NOT(ISERROR(FIND("#GEICO-Overhead",$E523))),$C523,"")</f>
        <v/>
      </c>
      <c r="I523" s="8" t="str">
        <f t="shared" si="240"/>
        <v/>
      </c>
      <c r="J523" s="8" t="str">
        <f>IF($D523=J$284,$C523,"")</f>
        <v/>
      </c>
      <c r="K523" s="3"/>
      <c r="L523" s="8" t="str">
        <f t="shared" ref="L523:L533" si="245">IF($D523=L$216,$C523,"")</f>
        <v/>
      </c>
    </row>
    <row r="524" spans="1:13" x14ac:dyDescent="0.25">
      <c r="A524" s="5">
        <f t="shared" ref="A524" si="246">B523</f>
        <v>0.41666666666666669</v>
      </c>
      <c r="B524" s="5">
        <v>0.4375</v>
      </c>
      <c r="C524" s="6">
        <f t="shared" si="241"/>
        <v>2.0833333333333315E-2</v>
      </c>
      <c r="D524" s="6" t="s">
        <v>71</v>
      </c>
      <c r="E524" t="s">
        <v>139</v>
      </c>
      <c r="F524" s="8">
        <f t="shared" si="242"/>
        <v>2.0833333333333315E-2</v>
      </c>
      <c r="G524" s="8" t="str">
        <f t="shared" si="243"/>
        <v/>
      </c>
      <c r="H524" s="8" t="str">
        <f t="shared" si="244"/>
        <v/>
      </c>
      <c r="I524" s="8" t="str">
        <f t="shared" si="240"/>
        <v/>
      </c>
      <c r="J524" s="8" t="str">
        <f t="shared" ref="J524:J532" si="247">IF($D524=J$284,$C524,"")</f>
        <v/>
      </c>
      <c r="L524" s="8" t="str">
        <f t="shared" si="245"/>
        <v/>
      </c>
    </row>
    <row r="525" spans="1:13" x14ac:dyDescent="0.25">
      <c r="A525" s="5">
        <f>B524</f>
        <v>0.4375</v>
      </c>
      <c r="B525" s="5">
        <v>0.54166666666666663</v>
      </c>
      <c r="C525" s="6">
        <f t="shared" si="241"/>
        <v>0.10416666666666663</v>
      </c>
      <c r="D525" s="6" t="s">
        <v>71</v>
      </c>
      <c r="E525" t="s">
        <v>139</v>
      </c>
      <c r="F525" s="8">
        <f t="shared" si="242"/>
        <v>0.10416666666666663</v>
      </c>
      <c r="G525" s="8" t="str">
        <f t="shared" si="243"/>
        <v/>
      </c>
      <c r="H525" s="8" t="str">
        <f t="shared" si="244"/>
        <v/>
      </c>
      <c r="I525" s="8" t="str">
        <f t="shared" si="240"/>
        <v/>
      </c>
      <c r="J525" s="8" t="str">
        <f t="shared" si="247"/>
        <v/>
      </c>
      <c r="L525" s="8" t="str">
        <f t="shared" si="245"/>
        <v/>
      </c>
    </row>
    <row r="526" spans="1:13" x14ac:dyDescent="0.25">
      <c r="A526" s="5">
        <f t="shared" ref="A526:A533" si="248">B525</f>
        <v>0.54166666666666663</v>
      </c>
      <c r="B526" s="5">
        <v>0.60416666666666663</v>
      </c>
      <c r="C526" s="6">
        <f t="shared" si="241"/>
        <v>6.25E-2</v>
      </c>
      <c r="D526" s="6" t="s">
        <v>71</v>
      </c>
      <c r="E526" t="s">
        <v>139</v>
      </c>
      <c r="F526" s="8">
        <f t="shared" si="242"/>
        <v>6.25E-2</v>
      </c>
      <c r="G526" s="8" t="str">
        <f t="shared" si="243"/>
        <v/>
      </c>
      <c r="H526" s="8" t="str">
        <f t="shared" si="244"/>
        <v/>
      </c>
      <c r="I526" s="8" t="str">
        <f t="shared" si="240"/>
        <v/>
      </c>
      <c r="J526" s="8" t="str">
        <f t="shared" si="247"/>
        <v/>
      </c>
      <c r="L526" s="8" t="str">
        <f t="shared" si="245"/>
        <v/>
      </c>
    </row>
    <row r="527" spans="1:13" x14ac:dyDescent="0.25">
      <c r="A527" s="5">
        <f t="shared" si="248"/>
        <v>0.60416666666666663</v>
      </c>
      <c r="B527" s="5">
        <v>0.625</v>
      </c>
      <c r="C527" s="6">
        <f t="shared" si="241"/>
        <v>2.083333333333337E-2</v>
      </c>
      <c r="D527" s="6"/>
      <c r="E527" t="s">
        <v>13</v>
      </c>
      <c r="F527" s="8" t="str">
        <f t="shared" si="242"/>
        <v/>
      </c>
      <c r="G527" s="8" t="str">
        <f t="shared" si="243"/>
        <v/>
      </c>
      <c r="H527" s="8" t="str">
        <f t="shared" si="244"/>
        <v/>
      </c>
      <c r="I527" s="8" t="str">
        <f t="shared" si="240"/>
        <v/>
      </c>
      <c r="J527" s="8" t="str">
        <f t="shared" si="247"/>
        <v/>
      </c>
      <c r="L527" s="8" t="str">
        <f t="shared" si="245"/>
        <v/>
      </c>
    </row>
    <row r="528" spans="1:13" x14ac:dyDescent="0.25">
      <c r="A528" s="5">
        <f t="shared" si="248"/>
        <v>0.625</v>
      </c>
      <c r="B528" s="5">
        <v>0.66666666666666663</v>
      </c>
      <c r="C528" s="6">
        <f t="shared" si="241"/>
        <v>4.166666666666663E-2</v>
      </c>
      <c r="D528" s="6" t="s">
        <v>71</v>
      </c>
      <c r="E528" t="s">
        <v>139</v>
      </c>
      <c r="F528" s="8">
        <f t="shared" si="242"/>
        <v>4.166666666666663E-2</v>
      </c>
      <c r="G528" s="8" t="str">
        <f t="shared" si="243"/>
        <v/>
      </c>
      <c r="H528" s="8" t="str">
        <f t="shared" si="244"/>
        <v/>
      </c>
      <c r="I528" s="8" t="str">
        <f t="shared" si="240"/>
        <v/>
      </c>
      <c r="J528" s="8" t="str">
        <f t="shared" si="247"/>
        <v/>
      </c>
      <c r="L528" s="8" t="str">
        <f t="shared" si="245"/>
        <v/>
      </c>
    </row>
    <row r="529" spans="1:13" x14ac:dyDescent="0.25">
      <c r="A529" s="5">
        <f t="shared" si="248"/>
        <v>0.66666666666666663</v>
      </c>
      <c r="B529" s="5">
        <v>0.6875</v>
      </c>
      <c r="C529" s="6">
        <f t="shared" si="241"/>
        <v>2.083333333333337E-2</v>
      </c>
      <c r="D529" s="6" t="s">
        <v>71</v>
      </c>
      <c r="E529" t="s">
        <v>139</v>
      </c>
      <c r="F529" s="8">
        <f t="shared" si="242"/>
        <v>2.083333333333337E-2</v>
      </c>
      <c r="G529" s="8" t="str">
        <f>IF($D529=G$303,$C529,"")</f>
        <v/>
      </c>
      <c r="H529" s="8" t="str">
        <f t="shared" si="244"/>
        <v/>
      </c>
      <c r="I529" s="8" t="str">
        <f t="shared" si="240"/>
        <v/>
      </c>
      <c r="J529" s="8" t="str">
        <f t="shared" si="247"/>
        <v/>
      </c>
      <c r="L529" s="8" t="str">
        <f t="shared" si="245"/>
        <v/>
      </c>
    </row>
    <row r="530" spans="1:13" x14ac:dyDescent="0.25">
      <c r="A530" s="5">
        <f t="shared" si="248"/>
        <v>0.6875</v>
      </c>
      <c r="B530" s="5">
        <v>0.70833333333333337</v>
      </c>
      <c r="C530" s="6">
        <f t="shared" si="241"/>
        <v>2.083333333333337E-2</v>
      </c>
      <c r="D530" s="6"/>
      <c r="F530" s="8" t="str">
        <f t="shared" si="242"/>
        <v/>
      </c>
      <c r="G530" s="8" t="str">
        <f t="shared" si="243"/>
        <v/>
      </c>
      <c r="H530" s="8" t="str">
        <f t="shared" si="244"/>
        <v/>
      </c>
      <c r="I530" s="8" t="str">
        <f t="shared" si="240"/>
        <v/>
      </c>
      <c r="J530" s="8" t="str">
        <f t="shared" si="247"/>
        <v/>
      </c>
      <c r="L530" s="8" t="str">
        <f t="shared" si="245"/>
        <v/>
      </c>
    </row>
    <row r="531" spans="1:13" x14ac:dyDescent="0.25">
      <c r="A531" s="5">
        <f t="shared" si="248"/>
        <v>0.70833333333333337</v>
      </c>
      <c r="B531" s="5">
        <v>0.625</v>
      </c>
      <c r="C531" s="6">
        <f t="shared" si="241"/>
        <v>-8.333333333333337E-2</v>
      </c>
      <c r="D531" s="6"/>
      <c r="E531" s="3"/>
      <c r="F531" s="8" t="str">
        <f t="shared" si="242"/>
        <v/>
      </c>
      <c r="G531" s="8" t="str">
        <f t="shared" si="243"/>
        <v/>
      </c>
      <c r="H531" s="8" t="str">
        <f t="shared" si="244"/>
        <v/>
      </c>
      <c r="I531" s="8" t="str">
        <f t="shared" si="240"/>
        <v/>
      </c>
      <c r="J531" s="8" t="str">
        <f t="shared" si="247"/>
        <v/>
      </c>
      <c r="L531" s="8" t="str">
        <f t="shared" si="245"/>
        <v/>
      </c>
    </row>
    <row r="532" spans="1:13" x14ac:dyDescent="0.25">
      <c r="A532" s="5">
        <f t="shared" si="248"/>
        <v>0.625</v>
      </c>
      <c r="B532" s="5">
        <v>0.66666666666666663</v>
      </c>
      <c r="C532" s="6">
        <f t="shared" si="241"/>
        <v>4.166666666666663E-2</v>
      </c>
      <c r="D532" s="6"/>
      <c r="E532" s="3"/>
      <c r="F532" s="8" t="str">
        <f t="shared" si="242"/>
        <v/>
      </c>
      <c r="G532" s="8" t="str">
        <f t="shared" si="243"/>
        <v/>
      </c>
      <c r="H532" s="8" t="str">
        <f t="shared" si="244"/>
        <v/>
      </c>
      <c r="I532" s="8" t="str">
        <f t="shared" si="240"/>
        <v/>
      </c>
      <c r="J532" s="8" t="str">
        <f t="shared" si="247"/>
        <v/>
      </c>
      <c r="L532" s="8" t="str">
        <f t="shared" si="245"/>
        <v/>
      </c>
    </row>
    <row r="533" spans="1:13" x14ac:dyDescent="0.25">
      <c r="A533" s="5">
        <f t="shared" si="248"/>
        <v>0.66666666666666663</v>
      </c>
      <c r="B533" s="5">
        <v>0.70833333333333337</v>
      </c>
      <c r="C533" s="6">
        <f t="shared" si="241"/>
        <v>4.1666666666666741E-2</v>
      </c>
      <c r="D533" s="6"/>
      <c r="E533" s="3"/>
      <c r="F533" s="8" t="str">
        <f t="shared" si="242"/>
        <v/>
      </c>
      <c r="G533" s="8" t="str">
        <f t="shared" si="243"/>
        <v/>
      </c>
      <c r="H533" s="8" t="str">
        <f t="shared" si="244"/>
        <v/>
      </c>
      <c r="I533" s="8" t="str">
        <f t="shared" si="240"/>
        <v/>
      </c>
      <c r="J533" s="3"/>
      <c r="L533" s="8" t="str">
        <f t="shared" si="245"/>
        <v/>
      </c>
    </row>
    <row r="534" spans="1:13" x14ac:dyDescent="0.25">
      <c r="F534" s="3"/>
      <c r="G534" s="3"/>
      <c r="H534" s="3"/>
      <c r="I534" s="3"/>
      <c r="J534" s="3"/>
    </row>
    <row r="535" spans="1:13" x14ac:dyDescent="0.25">
      <c r="F535" s="8">
        <f t="shared" ref="F535:L535" si="249">SUM(F522:F533)</f>
        <v>0.33333333333333331</v>
      </c>
      <c r="G535" s="8">
        <f t="shared" si="249"/>
        <v>0</v>
      </c>
      <c r="H535" s="8">
        <f t="shared" si="249"/>
        <v>0</v>
      </c>
      <c r="I535" s="8">
        <f t="shared" si="249"/>
        <v>0</v>
      </c>
      <c r="J535" s="8">
        <f t="shared" si="249"/>
        <v>0</v>
      </c>
      <c r="K535" s="8">
        <f t="shared" si="249"/>
        <v>0</v>
      </c>
      <c r="L535" s="8">
        <f t="shared" si="249"/>
        <v>0</v>
      </c>
      <c r="M535" s="9">
        <f>SUM(F535:L535)</f>
        <v>0.33333333333333331</v>
      </c>
    </row>
    <row r="537" spans="1:13" x14ac:dyDescent="0.25">
      <c r="A537" s="30">
        <v>41505</v>
      </c>
      <c r="B537" s="30"/>
      <c r="C537" s="30"/>
      <c r="D537" s="30"/>
      <c r="E537" s="30"/>
      <c r="F537" s="30"/>
      <c r="G537" s="30"/>
      <c r="H537" s="30"/>
      <c r="I537" s="30"/>
      <c r="J537" s="30"/>
      <c r="K537" s="1"/>
      <c r="L537" s="1"/>
    </row>
    <row r="538" spans="1:13" x14ac:dyDescent="0.25">
      <c r="A538" s="29" t="s">
        <v>0</v>
      </c>
      <c r="B538" s="29"/>
      <c r="C538" s="29"/>
      <c r="D538" s="29"/>
      <c r="E538" s="29"/>
      <c r="F538" s="29"/>
      <c r="G538" s="20"/>
      <c r="H538" s="20"/>
      <c r="I538" s="20"/>
      <c r="J538" s="20"/>
      <c r="K538" s="20"/>
      <c r="L538" s="20"/>
    </row>
    <row r="539" spans="1:13" ht="30" x14ac:dyDescent="0.25">
      <c r="A539" t="s">
        <v>6</v>
      </c>
      <c r="E539" t="s">
        <v>7</v>
      </c>
      <c r="F539" s="3" t="s">
        <v>1</v>
      </c>
      <c r="G539" s="3" t="s">
        <v>60</v>
      </c>
      <c r="H539" s="3" t="s">
        <v>37</v>
      </c>
      <c r="I539" s="3" t="s">
        <v>40</v>
      </c>
      <c r="J539" s="3" t="s">
        <v>91</v>
      </c>
      <c r="K539" t="s">
        <v>72</v>
      </c>
      <c r="L539" s="3" t="s">
        <v>69</v>
      </c>
    </row>
    <row r="540" spans="1:13" ht="30" x14ac:dyDescent="0.25">
      <c r="F540" s="3" t="s">
        <v>17</v>
      </c>
      <c r="G540" s="3"/>
      <c r="H540" s="3" t="s">
        <v>17</v>
      </c>
      <c r="I540" s="3"/>
      <c r="J540" s="3"/>
      <c r="L540" s="3"/>
    </row>
    <row r="541" spans="1:13" x14ac:dyDescent="0.25">
      <c r="F541" s="3"/>
      <c r="G541" s="3"/>
      <c r="H541" s="3"/>
      <c r="I541" s="3"/>
      <c r="J541" s="3"/>
      <c r="L541" s="3"/>
    </row>
    <row r="542" spans="1:13" x14ac:dyDescent="0.25">
      <c r="A542" s="5">
        <v>0.33333333333333331</v>
      </c>
      <c r="B542" s="5">
        <v>0.39583333333333331</v>
      </c>
      <c r="C542" s="6">
        <f>SUM(B542-A542)</f>
        <v>6.25E-2</v>
      </c>
      <c r="D542" s="6" t="s">
        <v>71</v>
      </c>
      <c r="E542" t="s">
        <v>139</v>
      </c>
      <c r="F542" s="8">
        <f>IF($D542="#CA",$C542,"")</f>
        <v>6.25E-2</v>
      </c>
      <c r="G542" s="8" t="str">
        <f>IF($D542=G$303,$C542,"")</f>
        <v/>
      </c>
      <c r="H542" s="8" t="str">
        <f>IF(NOT(ISERROR(FIND("#GEICO-Overhead",$E542))),$C542,"")</f>
        <v/>
      </c>
      <c r="I542" s="8" t="str">
        <f t="shared" ref="I542:I549" si="250">IF(NOT(ISERROR(FIND("#Mgt-Tactical",$E542))),$C542,"")</f>
        <v/>
      </c>
      <c r="J542" s="8" t="str">
        <f>IF($D542=J$284,$C542,"")</f>
        <v/>
      </c>
      <c r="K542" s="3"/>
      <c r="L542" s="8" t="str">
        <f>IF($D542=L$216,$C542,"")</f>
        <v/>
      </c>
    </row>
    <row r="543" spans="1:13" x14ac:dyDescent="0.25">
      <c r="A543" s="5">
        <f>B542</f>
        <v>0.39583333333333331</v>
      </c>
      <c r="B543" s="5">
        <v>0.41666666666666669</v>
      </c>
      <c r="C543" s="6">
        <f t="shared" ref="C543:C549" si="251">SUM(B543-A543)</f>
        <v>2.083333333333337E-2</v>
      </c>
      <c r="D543" s="6" t="s">
        <v>71</v>
      </c>
      <c r="E543" t="s">
        <v>123</v>
      </c>
      <c r="F543" s="8">
        <f t="shared" ref="F543:F549" si="252">IF(D543="#CA",C543,"")</f>
        <v>2.083333333333337E-2</v>
      </c>
      <c r="G543" s="8" t="str">
        <f t="shared" ref="G543:G548" si="253">IF($D543=G$303,$C543,"")</f>
        <v/>
      </c>
      <c r="H543" s="8" t="str">
        <f t="shared" ref="H543:H549" si="254">IF(NOT(ISERROR(FIND("#GEICO-Overhead",$E543))),$C543,"")</f>
        <v/>
      </c>
      <c r="I543" s="8" t="str">
        <f t="shared" si="250"/>
        <v/>
      </c>
      <c r="J543" s="8" t="str">
        <f>IF($D543=J$284,$C543,"")</f>
        <v/>
      </c>
      <c r="K543" s="3"/>
      <c r="L543" s="8" t="str">
        <f t="shared" ref="L543:L549" si="255">IF($D543=L$216,$C543,"")</f>
        <v/>
      </c>
    </row>
    <row r="544" spans="1:13" x14ac:dyDescent="0.25">
      <c r="A544" s="5">
        <f t="shared" ref="A544" si="256">B543</f>
        <v>0.41666666666666669</v>
      </c>
      <c r="B544" s="5">
        <v>0.4375</v>
      </c>
      <c r="C544" s="6">
        <f t="shared" si="251"/>
        <v>2.0833333333333315E-2</v>
      </c>
      <c r="D544" s="6" t="s">
        <v>71</v>
      </c>
      <c r="E544" t="s">
        <v>139</v>
      </c>
      <c r="F544" s="8">
        <f t="shared" si="252"/>
        <v>2.0833333333333315E-2</v>
      </c>
      <c r="G544" s="8" t="str">
        <f t="shared" si="253"/>
        <v/>
      </c>
      <c r="H544" s="8" t="str">
        <f t="shared" si="254"/>
        <v/>
      </c>
      <c r="I544" s="8" t="str">
        <f t="shared" si="250"/>
        <v/>
      </c>
      <c r="J544" s="8" t="str">
        <f t="shared" ref="J544:J549" si="257">IF($D544=J$284,$C544,"")</f>
        <v/>
      </c>
      <c r="L544" s="8" t="str">
        <f t="shared" si="255"/>
        <v/>
      </c>
    </row>
    <row r="545" spans="1:13" x14ac:dyDescent="0.25">
      <c r="A545" s="5">
        <f>B544</f>
        <v>0.4375</v>
      </c>
      <c r="B545" s="5">
        <v>0.5</v>
      </c>
      <c r="C545" s="6">
        <f t="shared" si="251"/>
        <v>6.25E-2</v>
      </c>
      <c r="D545" s="6" t="s">
        <v>71</v>
      </c>
      <c r="E545" t="s">
        <v>142</v>
      </c>
      <c r="F545" s="8">
        <f t="shared" si="252"/>
        <v>6.25E-2</v>
      </c>
      <c r="G545" s="8" t="str">
        <f t="shared" si="253"/>
        <v/>
      </c>
      <c r="H545" s="8" t="str">
        <f t="shared" si="254"/>
        <v/>
      </c>
      <c r="I545" s="8" t="str">
        <f t="shared" si="250"/>
        <v/>
      </c>
      <c r="J545" s="8" t="str">
        <f t="shared" si="257"/>
        <v/>
      </c>
      <c r="L545" s="8" t="str">
        <f t="shared" si="255"/>
        <v/>
      </c>
    </row>
    <row r="546" spans="1:13" x14ac:dyDescent="0.25">
      <c r="A546" s="5">
        <f t="shared" ref="A546:A549" si="258">B545</f>
        <v>0.5</v>
      </c>
      <c r="B546" s="5">
        <v>0.60416666666666663</v>
      </c>
      <c r="C546" s="6">
        <f t="shared" si="251"/>
        <v>0.10416666666666663</v>
      </c>
      <c r="D546" s="6" t="s">
        <v>71</v>
      </c>
      <c r="E546" t="s">
        <v>139</v>
      </c>
      <c r="F546" s="8">
        <f t="shared" si="252"/>
        <v>0.10416666666666663</v>
      </c>
      <c r="G546" s="8" t="str">
        <f t="shared" si="253"/>
        <v/>
      </c>
      <c r="H546" s="8" t="str">
        <f t="shared" si="254"/>
        <v/>
      </c>
      <c r="I546" s="8" t="str">
        <f t="shared" si="250"/>
        <v/>
      </c>
      <c r="J546" s="8" t="str">
        <f t="shared" si="257"/>
        <v/>
      </c>
      <c r="L546" s="8" t="str">
        <f t="shared" si="255"/>
        <v/>
      </c>
    </row>
    <row r="547" spans="1:13" x14ac:dyDescent="0.25">
      <c r="A547" s="5">
        <f t="shared" si="258"/>
        <v>0.60416666666666663</v>
      </c>
      <c r="B547" s="5">
        <v>0.625</v>
      </c>
      <c r="C547" s="6">
        <f t="shared" si="251"/>
        <v>2.083333333333337E-2</v>
      </c>
      <c r="D547" s="6"/>
      <c r="E547" t="s">
        <v>13</v>
      </c>
      <c r="F547" s="8" t="str">
        <f t="shared" si="252"/>
        <v/>
      </c>
      <c r="G547" s="8" t="str">
        <f t="shared" si="253"/>
        <v/>
      </c>
      <c r="H547" s="8" t="str">
        <f t="shared" si="254"/>
        <v/>
      </c>
      <c r="I547" s="8" t="str">
        <f t="shared" si="250"/>
        <v/>
      </c>
      <c r="J547" s="8" t="str">
        <f t="shared" si="257"/>
        <v/>
      </c>
      <c r="L547" s="8" t="str">
        <f t="shared" si="255"/>
        <v/>
      </c>
    </row>
    <row r="548" spans="1:13" x14ac:dyDescent="0.25">
      <c r="A548" s="5">
        <f t="shared" si="258"/>
        <v>0.625</v>
      </c>
      <c r="B548" s="5">
        <v>0.66666666666666663</v>
      </c>
      <c r="C548" s="6">
        <f t="shared" si="251"/>
        <v>4.166666666666663E-2</v>
      </c>
      <c r="D548" s="6" t="s">
        <v>71</v>
      </c>
      <c r="E548" t="s">
        <v>139</v>
      </c>
      <c r="F548" s="8">
        <f t="shared" si="252"/>
        <v>4.166666666666663E-2</v>
      </c>
      <c r="G548" s="8" t="str">
        <f t="shared" si="253"/>
        <v/>
      </c>
      <c r="H548" s="8" t="str">
        <f t="shared" si="254"/>
        <v/>
      </c>
      <c r="I548" s="8" t="str">
        <f t="shared" si="250"/>
        <v/>
      </c>
      <c r="J548" s="8" t="str">
        <f t="shared" si="257"/>
        <v/>
      </c>
      <c r="L548" s="8" t="str">
        <f t="shared" si="255"/>
        <v/>
      </c>
    </row>
    <row r="549" spans="1:13" x14ac:dyDescent="0.25">
      <c r="A549" s="5">
        <f t="shared" si="258"/>
        <v>0.66666666666666663</v>
      </c>
      <c r="B549" s="5">
        <v>0.6875</v>
      </c>
      <c r="C549" s="6">
        <f t="shared" si="251"/>
        <v>2.083333333333337E-2</v>
      </c>
      <c r="D549" s="6" t="s">
        <v>71</v>
      </c>
      <c r="E549" t="s">
        <v>139</v>
      </c>
      <c r="F549" s="8">
        <f t="shared" si="252"/>
        <v>2.083333333333337E-2</v>
      </c>
      <c r="G549" s="8" t="str">
        <f>IF($D549=G$303,$C549,"")</f>
        <v/>
      </c>
      <c r="H549" s="8" t="str">
        <f t="shared" si="254"/>
        <v/>
      </c>
      <c r="I549" s="8" t="str">
        <f t="shared" si="250"/>
        <v/>
      </c>
      <c r="J549" s="8" t="str">
        <f t="shared" si="257"/>
        <v/>
      </c>
      <c r="L549" s="8" t="str">
        <f t="shared" si="255"/>
        <v/>
      </c>
    </row>
    <row r="550" spans="1:13" x14ac:dyDescent="0.25">
      <c r="F550" s="3"/>
      <c r="G550" s="3"/>
      <c r="H550" s="3"/>
      <c r="I550" s="3"/>
      <c r="J550" s="3"/>
    </row>
    <row r="551" spans="1:13" x14ac:dyDescent="0.25">
      <c r="F551" s="8">
        <f t="shared" ref="F551:L551" si="259">SUM(F542:F549)</f>
        <v>0.33333333333333331</v>
      </c>
      <c r="G551" s="8">
        <f t="shared" si="259"/>
        <v>0</v>
      </c>
      <c r="H551" s="8">
        <f t="shared" si="259"/>
        <v>0</v>
      </c>
      <c r="I551" s="8">
        <f t="shared" si="259"/>
        <v>0</v>
      </c>
      <c r="J551" s="8">
        <f t="shared" si="259"/>
        <v>0</v>
      </c>
      <c r="K551" s="8">
        <f t="shared" si="259"/>
        <v>0</v>
      </c>
      <c r="L551" s="8">
        <f t="shared" si="259"/>
        <v>0</v>
      </c>
      <c r="M551" s="9">
        <f>SUM(F551:L551)</f>
        <v>0.33333333333333331</v>
      </c>
    </row>
    <row r="553" spans="1:13" x14ac:dyDescent="0.25">
      <c r="A553" s="30">
        <v>41506</v>
      </c>
      <c r="B553" s="30"/>
      <c r="C553" s="30"/>
      <c r="D553" s="30"/>
      <c r="E553" s="30"/>
      <c r="F553" s="30"/>
      <c r="G553" s="30"/>
      <c r="H553" s="30"/>
      <c r="I553" s="30"/>
      <c r="J553" s="30"/>
      <c r="K553" s="1"/>
      <c r="L553" s="1"/>
    </row>
    <row r="554" spans="1:13" x14ac:dyDescent="0.25">
      <c r="A554" s="29" t="s">
        <v>0</v>
      </c>
      <c r="B554" s="29"/>
      <c r="C554" s="29"/>
      <c r="D554" s="29"/>
      <c r="E554" s="29"/>
      <c r="F554" s="29"/>
      <c r="G554" s="20"/>
      <c r="H554" s="20"/>
      <c r="I554" s="20"/>
      <c r="J554" s="20"/>
      <c r="K554" s="20"/>
      <c r="L554" s="20"/>
    </row>
    <row r="555" spans="1:13" ht="30" x14ac:dyDescent="0.25">
      <c r="A555" t="s">
        <v>6</v>
      </c>
      <c r="E555" t="s">
        <v>7</v>
      </c>
      <c r="F555" s="3" t="s">
        <v>1</v>
      </c>
      <c r="G555" s="3" t="s">
        <v>60</v>
      </c>
      <c r="H555" s="3" t="s">
        <v>37</v>
      </c>
      <c r="I555" s="3" t="s">
        <v>40</v>
      </c>
      <c r="J555" s="3" t="s">
        <v>91</v>
      </c>
      <c r="K555" t="s">
        <v>72</v>
      </c>
      <c r="L555" s="3" t="s">
        <v>69</v>
      </c>
    </row>
    <row r="556" spans="1:13" ht="30" x14ac:dyDescent="0.25">
      <c r="F556" s="3" t="s">
        <v>17</v>
      </c>
      <c r="G556" s="3"/>
      <c r="H556" s="3" t="s">
        <v>17</v>
      </c>
      <c r="I556" s="3"/>
      <c r="J556" s="3"/>
      <c r="L556" s="3"/>
    </row>
    <row r="557" spans="1:13" x14ac:dyDescent="0.25">
      <c r="F557" s="3"/>
      <c r="G557" s="3"/>
      <c r="H557" s="3"/>
      <c r="I557" s="3"/>
      <c r="J557" s="3"/>
      <c r="L557" s="3"/>
    </row>
    <row r="558" spans="1:13" x14ac:dyDescent="0.25">
      <c r="A558" s="5">
        <v>0.33333333333333331</v>
      </c>
      <c r="B558" s="5">
        <v>0.39583333333333331</v>
      </c>
      <c r="C558" s="6">
        <f>SUM(B558-A558)</f>
        <v>6.25E-2</v>
      </c>
      <c r="D558" s="6" t="s">
        <v>71</v>
      </c>
      <c r="E558" t="s">
        <v>139</v>
      </c>
      <c r="F558" s="8">
        <f>IF($D558="#CA",$C558,"")</f>
        <v>6.25E-2</v>
      </c>
      <c r="G558" s="8" t="str">
        <f>IF($D558=G$303,$C558,"")</f>
        <v/>
      </c>
      <c r="H558" s="8" t="str">
        <f>IF(NOT(ISERROR(FIND("#GEICO-Overhead",$E558))),$C558,"")</f>
        <v/>
      </c>
      <c r="I558" s="8" t="str">
        <f t="shared" ref="I558:I569" si="260">IF(NOT(ISERROR(FIND("#Mgt-Tactical",$E558))),$C558,"")</f>
        <v/>
      </c>
      <c r="J558" s="8" t="str">
        <f>IF($D558=J$284,$C558,"")</f>
        <v/>
      </c>
      <c r="K558" s="3"/>
      <c r="L558" s="8" t="str">
        <f>IF($D558=L$216,$C558,"")</f>
        <v/>
      </c>
    </row>
    <row r="559" spans="1:13" x14ac:dyDescent="0.25">
      <c r="A559" s="5">
        <f>B558</f>
        <v>0.39583333333333331</v>
      </c>
      <c r="B559" s="5">
        <v>0.41666666666666669</v>
      </c>
      <c r="C559" s="6">
        <f t="shared" ref="C559:C569" si="261">SUM(B559-A559)</f>
        <v>2.083333333333337E-2</v>
      </c>
      <c r="D559" s="6" t="s">
        <v>71</v>
      </c>
      <c r="E559" t="s">
        <v>123</v>
      </c>
      <c r="F559" s="8">
        <f t="shared" ref="F559:F569" si="262">IF(D559="#CA",C559,"")</f>
        <v>2.083333333333337E-2</v>
      </c>
      <c r="G559" s="8" t="str">
        <f t="shared" ref="G559:G569" si="263">IF($D559=G$303,$C559,"")</f>
        <v/>
      </c>
      <c r="H559" s="8" t="str">
        <f t="shared" ref="H559:H569" si="264">IF(NOT(ISERROR(FIND("#GEICO-Overhead",$E559))),$C559,"")</f>
        <v/>
      </c>
      <c r="I559" s="8" t="str">
        <f t="shared" si="260"/>
        <v/>
      </c>
      <c r="J559" s="8" t="str">
        <f>IF($D559=J$284,$C559,"")</f>
        <v/>
      </c>
      <c r="K559" s="3"/>
      <c r="L559" s="8" t="str">
        <f t="shared" ref="L559:L569" si="265">IF($D559=L$216,$C559,"")</f>
        <v/>
      </c>
    </row>
    <row r="560" spans="1:13" x14ac:dyDescent="0.25">
      <c r="A560" s="5">
        <f t="shared" ref="A560" si="266">B559</f>
        <v>0.41666666666666669</v>
      </c>
      <c r="B560" s="5">
        <v>0.45833333333333331</v>
      </c>
      <c r="C560" s="6">
        <f t="shared" si="261"/>
        <v>4.166666666666663E-2</v>
      </c>
      <c r="D560" s="6" t="s">
        <v>71</v>
      </c>
      <c r="E560" t="s">
        <v>143</v>
      </c>
      <c r="F560" s="8">
        <f t="shared" si="262"/>
        <v>4.166666666666663E-2</v>
      </c>
      <c r="G560" s="8" t="str">
        <f t="shared" si="263"/>
        <v/>
      </c>
      <c r="H560" s="8" t="str">
        <f t="shared" si="264"/>
        <v/>
      </c>
      <c r="I560" s="8" t="str">
        <f t="shared" si="260"/>
        <v/>
      </c>
      <c r="J560" s="8" t="str">
        <f t="shared" ref="J560:J568" si="267">IF($D560=J$284,$C560,"")</f>
        <v/>
      </c>
      <c r="L560" s="8" t="str">
        <f t="shared" si="265"/>
        <v/>
      </c>
    </row>
    <row r="561" spans="1:13" x14ac:dyDescent="0.25">
      <c r="A561" s="5">
        <f>B560</f>
        <v>0.45833333333333331</v>
      </c>
      <c r="B561" s="5">
        <v>0.5</v>
      </c>
      <c r="C561" s="6">
        <f t="shared" si="261"/>
        <v>4.1666666666666685E-2</v>
      </c>
      <c r="D561" s="6" t="s">
        <v>71</v>
      </c>
      <c r="E561" t="s">
        <v>144</v>
      </c>
      <c r="F561" s="8">
        <f t="shared" si="262"/>
        <v>4.1666666666666685E-2</v>
      </c>
      <c r="G561" s="8" t="str">
        <f t="shared" si="263"/>
        <v/>
      </c>
      <c r="H561" s="8" t="str">
        <f t="shared" si="264"/>
        <v/>
      </c>
      <c r="I561" s="8" t="str">
        <f t="shared" si="260"/>
        <v/>
      </c>
      <c r="J561" s="8" t="str">
        <f t="shared" si="267"/>
        <v/>
      </c>
      <c r="L561" s="8" t="str">
        <f t="shared" si="265"/>
        <v/>
      </c>
    </row>
    <row r="562" spans="1:13" x14ac:dyDescent="0.25">
      <c r="A562" s="5">
        <f t="shared" ref="A562:A569" si="268">B561</f>
        <v>0.5</v>
      </c>
      <c r="B562" s="5">
        <v>0.5625</v>
      </c>
      <c r="C562" s="6">
        <f t="shared" si="261"/>
        <v>6.25E-2</v>
      </c>
      <c r="D562" s="6" t="s">
        <v>71</v>
      </c>
      <c r="E562" t="s">
        <v>139</v>
      </c>
      <c r="F562" s="8">
        <f t="shared" si="262"/>
        <v>6.25E-2</v>
      </c>
      <c r="G562" s="8" t="str">
        <f t="shared" si="263"/>
        <v/>
      </c>
      <c r="H562" s="8" t="str">
        <f t="shared" si="264"/>
        <v/>
      </c>
      <c r="I562" s="8" t="str">
        <f t="shared" si="260"/>
        <v/>
      </c>
      <c r="J562" s="8" t="str">
        <f t="shared" si="267"/>
        <v/>
      </c>
      <c r="L562" s="8" t="str">
        <f t="shared" si="265"/>
        <v/>
      </c>
    </row>
    <row r="563" spans="1:13" x14ac:dyDescent="0.25">
      <c r="A563" s="5">
        <f t="shared" si="268"/>
        <v>0.5625</v>
      </c>
      <c r="B563" s="5">
        <v>0.60416666666666663</v>
      </c>
      <c r="C563" s="6">
        <f t="shared" si="261"/>
        <v>4.166666666666663E-2</v>
      </c>
      <c r="D563" s="6" t="s">
        <v>71</v>
      </c>
      <c r="E563" t="s">
        <v>145</v>
      </c>
      <c r="F563" s="8">
        <f t="shared" si="262"/>
        <v>4.166666666666663E-2</v>
      </c>
      <c r="G563" s="8" t="str">
        <f t="shared" si="263"/>
        <v/>
      </c>
      <c r="H563" s="8" t="str">
        <f t="shared" si="264"/>
        <v/>
      </c>
      <c r="I563" s="8" t="str">
        <f t="shared" si="260"/>
        <v/>
      </c>
      <c r="J563" s="8" t="str">
        <f t="shared" si="267"/>
        <v/>
      </c>
      <c r="L563" s="8" t="str">
        <f t="shared" si="265"/>
        <v/>
      </c>
    </row>
    <row r="564" spans="1:13" x14ac:dyDescent="0.25">
      <c r="A564" s="5">
        <f t="shared" si="268"/>
        <v>0.60416666666666663</v>
      </c>
      <c r="B564" s="5">
        <v>0.66666666666666663</v>
      </c>
      <c r="C564" s="6">
        <f t="shared" si="261"/>
        <v>6.25E-2</v>
      </c>
      <c r="D564" s="6" t="s">
        <v>71</v>
      </c>
      <c r="E564" t="s">
        <v>146</v>
      </c>
      <c r="F564" s="8">
        <f t="shared" si="262"/>
        <v>6.25E-2</v>
      </c>
      <c r="G564" s="8" t="str">
        <f t="shared" si="263"/>
        <v/>
      </c>
      <c r="H564" s="8" t="str">
        <f t="shared" si="264"/>
        <v/>
      </c>
      <c r="I564" s="8" t="str">
        <f t="shared" si="260"/>
        <v/>
      </c>
      <c r="J564" s="8" t="str">
        <f t="shared" si="267"/>
        <v/>
      </c>
      <c r="L564" s="8" t="str">
        <f t="shared" si="265"/>
        <v/>
      </c>
    </row>
    <row r="565" spans="1:13" x14ac:dyDescent="0.25">
      <c r="A565" s="5">
        <f t="shared" si="268"/>
        <v>0.66666666666666663</v>
      </c>
      <c r="B565" s="5">
        <v>0.70833333333333337</v>
      </c>
      <c r="C565" s="6">
        <f t="shared" si="261"/>
        <v>4.1666666666666741E-2</v>
      </c>
      <c r="D565" s="6" t="s">
        <v>71</v>
      </c>
      <c r="E565" t="s">
        <v>146</v>
      </c>
      <c r="F565" s="8">
        <f t="shared" si="262"/>
        <v>4.1666666666666741E-2</v>
      </c>
      <c r="G565" s="8" t="str">
        <f>IF($D565=G$303,$C565,"")</f>
        <v/>
      </c>
      <c r="H565" s="8" t="str">
        <f t="shared" si="264"/>
        <v/>
      </c>
      <c r="I565" s="8" t="str">
        <f t="shared" si="260"/>
        <v/>
      </c>
      <c r="J565" s="8" t="str">
        <f t="shared" si="267"/>
        <v/>
      </c>
      <c r="L565" s="8" t="str">
        <f t="shared" si="265"/>
        <v/>
      </c>
    </row>
    <row r="566" spans="1:13" x14ac:dyDescent="0.25">
      <c r="A566" s="5">
        <f t="shared" si="268"/>
        <v>0.70833333333333337</v>
      </c>
      <c r="B566" s="5">
        <v>0.70833333333333337</v>
      </c>
      <c r="C566" s="6">
        <f t="shared" si="261"/>
        <v>0</v>
      </c>
      <c r="D566" s="6"/>
      <c r="F566" s="8" t="str">
        <f t="shared" si="262"/>
        <v/>
      </c>
      <c r="G566" s="8" t="str">
        <f t="shared" si="263"/>
        <v/>
      </c>
      <c r="H566" s="8" t="str">
        <f t="shared" si="264"/>
        <v/>
      </c>
      <c r="I566" s="8" t="str">
        <f t="shared" si="260"/>
        <v/>
      </c>
      <c r="J566" s="8" t="str">
        <f t="shared" si="267"/>
        <v/>
      </c>
      <c r="L566" s="8" t="str">
        <f t="shared" si="265"/>
        <v/>
      </c>
    </row>
    <row r="567" spans="1:13" x14ac:dyDescent="0.25">
      <c r="A567" s="5">
        <f t="shared" si="268"/>
        <v>0.70833333333333337</v>
      </c>
      <c r="B567" s="5">
        <v>0.625</v>
      </c>
      <c r="C567" s="6">
        <f t="shared" si="261"/>
        <v>-8.333333333333337E-2</v>
      </c>
      <c r="D567" s="6"/>
      <c r="E567" s="3"/>
      <c r="F567" s="8" t="str">
        <f t="shared" si="262"/>
        <v/>
      </c>
      <c r="G567" s="8" t="str">
        <f t="shared" si="263"/>
        <v/>
      </c>
      <c r="H567" s="8" t="str">
        <f t="shared" si="264"/>
        <v/>
      </c>
      <c r="I567" s="8" t="str">
        <f t="shared" si="260"/>
        <v/>
      </c>
      <c r="J567" s="8" t="str">
        <f t="shared" si="267"/>
        <v/>
      </c>
      <c r="L567" s="8" t="str">
        <f t="shared" si="265"/>
        <v/>
      </c>
    </row>
    <row r="568" spans="1:13" x14ac:dyDescent="0.25">
      <c r="A568" s="5">
        <f t="shared" si="268"/>
        <v>0.625</v>
      </c>
      <c r="B568" s="5">
        <v>0.66666666666666663</v>
      </c>
      <c r="C568" s="6">
        <f t="shared" si="261"/>
        <v>4.166666666666663E-2</v>
      </c>
      <c r="D568" s="6"/>
      <c r="E568" s="3"/>
      <c r="F568" s="8" t="str">
        <f t="shared" si="262"/>
        <v/>
      </c>
      <c r="G568" s="8" t="str">
        <f t="shared" si="263"/>
        <v/>
      </c>
      <c r="H568" s="8" t="str">
        <f t="shared" si="264"/>
        <v/>
      </c>
      <c r="I568" s="8" t="str">
        <f t="shared" si="260"/>
        <v/>
      </c>
      <c r="J568" s="8" t="str">
        <f t="shared" si="267"/>
        <v/>
      </c>
      <c r="L568" s="8" t="str">
        <f t="shared" si="265"/>
        <v/>
      </c>
    </row>
    <row r="569" spans="1:13" x14ac:dyDescent="0.25">
      <c r="A569" s="5">
        <f t="shared" si="268"/>
        <v>0.66666666666666663</v>
      </c>
      <c r="B569" s="5">
        <v>0.70833333333333337</v>
      </c>
      <c r="C569" s="6">
        <f t="shared" si="261"/>
        <v>4.1666666666666741E-2</v>
      </c>
      <c r="D569" s="6"/>
      <c r="E569" s="3"/>
      <c r="F569" s="8" t="str">
        <f t="shared" si="262"/>
        <v/>
      </c>
      <c r="G569" s="8" t="str">
        <f t="shared" si="263"/>
        <v/>
      </c>
      <c r="H569" s="8" t="str">
        <f t="shared" si="264"/>
        <v/>
      </c>
      <c r="I569" s="8" t="str">
        <f t="shared" si="260"/>
        <v/>
      </c>
      <c r="J569" s="3"/>
      <c r="L569" s="8" t="str">
        <f t="shared" si="265"/>
        <v/>
      </c>
    </row>
    <row r="570" spans="1:13" x14ac:dyDescent="0.25">
      <c r="F570" s="3"/>
      <c r="G570" s="3"/>
      <c r="H570" s="3"/>
      <c r="I570" s="3"/>
      <c r="J570" s="3"/>
    </row>
    <row r="571" spans="1:13" x14ac:dyDescent="0.25">
      <c r="F571" s="8">
        <f t="shared" ref="F571:L571" si="269">SUM(F558:F569)</f>
        <v>0.37500000000000006</v>
      </c>
      <c r="G571" s="8">
        <f t="shared" si="269"/>
        <v>0</v>
      </c>
      <c r="H571" s="8">
        <f t="shared" si="269"/>
        <v>0</v>
      </c>
      <c r="I571" s="8">
        <f t="shared" si="269"/>
        <v>0</v>
      </c>
      <c r="J571" s="8">
        <f t="shared" si="269"/>
        <v>0</v>
      </c>
      <c r="K571" s="8">
        <f t="shared" si="269"/>
        <v>0</v>
      </c>
      <c r="L571" s="8">
        <f t="shared" si="269"/>
        <v>0</v>
      </c>
      <c r="M571" s="9">
        <f>SUM(F571:L571)</f>
        <v>0.37500000000000006</v>
      </c>
    </row>
    <row r="573" spans="1:13" x14ac:dyDescent="0.25">
      <c r="A573" s="30">
        <v>41507</v>
      </c>
      <c r="B573" s="30"/>
      <c r="C573" s="30"/>
      <c r="D573" s="30"/>
      <c r="E573" s="30"/>
      <c r="F573" s="30"/>
      <c r="G573" s="30"/>
      <c r="H573" s="30"/>
      <c r="I573" s="30"/>
      <c r="J573" s="30"/>
      <c r="K573" s="1"/>
      <c r="L573" s="1"/>
    </row>
    <row r="574" spans="1:13" x14ac:dyDescent="0.25">
      <c r="A574" s="29" t="s">
        <v>0</v>
      </c>
      <c r="B574" s="29"/>
      <c r="C574" s="29"/>
      <c r="D574" s="29"/>
      <c r="E574" s="29"/>
      <c r="F574" s="29"/>
      <c r="G574" s="20"/>
      <c r="H574" s="20"/>
      <c r="I574" s="20"/>
      <c r="J574" s="20"/>
      <c r="K574" s="20"/>
      <c r="L574" s="20"/>
    </row>
    <row r="575" spans="1:13" ht="30" x14ac:dyDescent="0.25">
      <c r="A575" t="s">
        <v>6</v>
      </c>
      <c r="E575" t="s">
        <v>7</v>
      </c>
      <c r="F575" s="3" t="s">
        <v>1</v>
      </c>
      <c r="G575" s="3" t="s">
        <v>60</v>
      </c>
      <c r="H575" s="3" t="s">
        <v>37</v>
      </c>
      <c r="I575" s="3" t="s">
        <v>40</v>
      </c>
      <c r="J575" s="3" t="s">
        <v>91</v>
      </c>
      <c r="K575" t="s">
        <v>72</v>
      </c>
      <c r="L575" s="3" t="s">
        <v>69</v>
      </c>
    </row>
    <row r="576" spans="1:13" ht="30" x14ac:dyDescent="0.25">
      <c r="F576" s="3" t="s">
        <v>17</v>
      </c>
      <c r="G576" s="3"/>
      <c r="H576" s="3" t="s">
        <v>17</v>
      </c>
      <c r="I576" s="3"/>
      <c r="J576" s="3"/>
      <c r="L576" s="3"/>
    </row>
    <row r="577" spans="1:13" x14ac:dyDescent="0.25">
      <c r="F577" s="3"/>
      <c r="G577" s="3"/>
      <c r="H577" s="3"/>
      <c r="I577" s="3"/>
      <c r="J577" s="3"/>
      <c r="L577" s="3"/>
    </row>
    <row r="578" spans="1:13" x14ac:dyDescent="0.25">
      <c r="A578" s="5">
        <v>0.33333333333333331</v>
      </c>
      <c r="B578" s="5">
        <v>0.39583333333333331</v>
      </c>
      <c r="C578" s="6">
        <f>SUM(B578-A578)</f>
        <v>6.25E-2</v>
      </c>
      <c r="D578" s="6" t="s">
        <v>71</v>
      </c>
      <c r="E578" t="s">
        <v>146</v>
      </c>
      <c r="F578" s="8">
        <f>IF($D578="#CA",$C578,"")</f>
        <v>6.25E-2</v>
      </c>
      <c r="G578" s="8" t="str">
        <f>IF($D578=G$303,$C578,"")</f>
        <v/>
      </c>
      <c r="H578" s="8" t="str">
        <f>IF(NOT(ISERROR(FIND("#GEICO-Overhead",$E578))),$C578,"")</f>
        <v/>
      </c>
      <c r="I578" s="8" t="str">
        <f t="shared" ref="I578:I585" si="270">IF(NOT(ISERROR(FIND("#Mgt-Tactical",$E578))),$C578,"")</f>
        <v/>
      </c>
      <c r="J578" s="8" t="str">
        <f>IF($D578=J$284,$C578,"")</f>
        <v/>
      </c>
      <c r="K578" s="3"/>
      <c r="L578" s="8" t="str">
        <f>IF($D578=L$216,$C578,"")</f>
        <v/>
      </c>
    </row>
    <row r="579" spans="1:13" x14ac:dyDescent="0.25">
      <c r="A579" s="5">
        <f>B578</f>
        <v>0.39583333333333331</v>
      </c>
      <c r="B579" s="5">
        <v>0.41666666666666669</v>
      </c>
      <c r="C579" s="6">
        <f t="shared" ref="C579:C585" si="271">SUM(B579-A579)</f>
        <v>2.083333333333337E-2</v>
      </c>
      <c r="D579" s="6" t="s">
        <v>71</v>
      </c>
      <c r="E579" t="s">
        <v>123</v>
      </c>
      <c r="F579" s="8">
        <f t="shared" ref="F579:F585" si="272">IF(D579="#CA",C579,"")</f>
        <v>2.083333333333337E-2</v>
      </c>
      <c r="G579" s="8" t="str">
        <f t="shared" ref="G579:G584" si="273">IF($D579=G$303,$C579,"")</f>
        <v/>
      </c>
      <c r="H579" s="8" t="str">
        <f t="shared" ref="H579:H585" si="274">IF(NOT(ISERROR(FIND("#GEICO-Overhead",$E579))),$C579,"")</f>
        <v/>
      </c>
      <c r="I579" s="8" t="str">
        <f t="shared" si="270"/>
        <v/>
      </c>
      <c r="J579" s="8" t="str">
        <f>IF($D579=J$284,$C579,"")</f>
        <v/>
      </c>
      <c r="K579" s="3"/>
      <c r="L579" s="8" t="str">
        <f t="shared" ref="L579:L585" si="275">IF($D579=L$216,$C579,"")</f>
        <v/>
      </c>
    </row>
    <row r="580" spans="1:13" x14ac:dyDescent="0.25">
      <c r="A580" s="5">
        <f t="shared" ref="A580" si="276">B579</f>
        <v>0.41666666666666669</v>
      </c>
      <c r="B580" s="5">
        <v>0.4375</v>
      </c>
      <c r="C580" s="6">
        <f t="shared" si="271"/>
        <v>2.0833333333333315E-2</v>
      </c>
      <c r="D580" s="6" t="s">
        <v>71</v>
      </c>
      <c r="E580" t="s">
        <v>146</v>
      </c>
      <c r="F580" s="8">
        <f t="shared" si="272"/>
        <v>2.0833333333333315E-2</v>
      </c>
      <c r="G580" s="8" t="str">
        <f t="shared" si="273"/>
        <v/>
      </c>
      <c r="H580" s="8" t="str">
        <f t="shared" si="274"/>
        <v/>
      </c>
      <c r="I580" s="8" t="str">
        <f t="shared" si="270"/>
        <v/>
      </c>
      <c r="J580" s="8" t="str">
        <f t="shared" ref="J580:J585" si="277">IF($D580=J$284,$C580,"")</f>
        <v/>
      </c>
      <c r="L580" s="8" t="str">
        <f t="shared" si="275"/>
        <v/>
      </c>
    </row>
    <row r="581" spans="1:13" x14ac:dyDescent="0.25">
      <c r="A581" s="5">
        <f>B580</f>
        <v>0.4375</v>
      </c>
      <c r="B581" s="5">
        <v>0.54166666666666663</v>
      </c>
      <c r="C581" s="6">
        <f t="shared" si="271"/>
        <v>0.10416666666666663</v>
      </c>
      <c r="D581" s="6" t="s">
        <v>71</v>
      </c>
      <c r="E581" t="s">
        <v>146</v>
      </c>
      <c r="F581" s="8">
        <f t="shared" si="272"/>
        <v>0.10416666666666663</v>
      </c>
      <c r="G581" s="8" t="str">
        <f t="shared" si="273"/>
        <v/>
      </c>
      <c r="H581" s="8" t="str">
        <f t="shared" si="274"/>
        <v/>
      </c>
      <c r="I581" s="8" t="str">
        <f t="shared" si="270"/>
        <v/>
      </c>
      <c r="J581" s="8" t="str">
        <f t="shared" si="277"/>
        <v/>
      </c>
      <c r="L581" s="8" t="str">
        <f t="shared" si="275"/>
        <v/>
      </c>
    </row>
    <row r="582" spans="1:13" x14ac:dyDescent="0.25">
      <c r="A582" s="5">
        <f t="shared" ref="A582:A585" si="278">B581</f>
        <v>0.54166666666666663</v>
      </c>
      <c r="B582" s="5">
        <v>0.60416666666666663</v>
      </c>
      <c r="C582" s="6">
        <f t="shared" si="271"/>
        <v>6.25E-2</v>
      </c>
      <c r="D582" s="6" t="s">
        <v>71</v>
      </c>
      <c r="E582" t="s">
        <v>146</v>
      </c>
      <c r="F582" s="8">
        <f t="shared" si="272"/>
        <v>6.25E-2</v>
      </c>
      <c r="G582" s="8" t="str">
        <f t="shared" si="273"/>
        <v/>
      </c>
      <c r="H582" s="8" t="str">
        <f t="shared" si="274"/>
        <v/>
      </c>
      <c r="I582" s="8" t="str">
        <f t="shared" si="270"/>
        <v/>
      </c>
      <c r="J582" s="8" t="str">
        <f t="shared" si="277"/>
        <v/>
      </c>
      <c r="L582" s="8" t="str">
        <f t="shared" si="275"/>
        <v/>
      </c>
    </row>
    <row r="583" spans="1:13" x14ac:dyDescent="0.25">
      <c r="A583" s="5">
        <f t="shared" si="278"/>
        <v>0.60416666666666663</v>
      </c>
      <c r="B583" s="5">
        <v>0.64583333333333337</v>
      </c>
      <c r="C583" s="6">
        <f t="shared" si="271"/>
        <v>4.1666666666666741E-2</v>
      </c>
      <c r="D583" s="6" t="s">
        <v>71</v>
      </c>
      <c r="E583" t="s">
        <v>146</v>
      </c>
      <c r="F583" s="8">
        <f t="shared" si="272"/>
        <v>4.1666666666666741E-2</v>
      </c>
      <c r="G583" s="8" t="str">
        <f t="shared" si="273"/>
        <v/>
      </c>
      <c r="H583" s="8" t="str">
        <f t="shared" si="274"/>
        <v/>
      </c>
      <c r="I583" s="8" t="str">
        <f t="shared" si="270"/>
        <v/>
      </c>
      <c r="J583" s="8" t="str">
        <f t="shared" si="277"/>
        <v/>
      </c>
      <c r="L583" s="8" t="str">
        <f t="shared" si="275"/>
        <v/>
      </c>
    </row>
    <row r="584" spans="1:13" x14ac:dyDescent="0.25">
      <c r="A584" s="5">
        <f t="shared" si="278"/>
        <v>0.64583333333333337</v>
      </c>
      <c r="B584" s="5">
        <v>0.6875</v>
      </c>
      <c r="C584" s="6">
        <f t="shared" si="271"/>
        <v>4.166666666666663E-2</v>
      </c>
      <c r="D584" s="6" t="s">
        <v>71</v>
      </c>
      <c r="E584" t="s">
        <v>147</v>
      </c>
      <c r="F584" s="8">
        <f t="shared" si="272"/>
        <v>4.166666666666663E-2</v>
      </c>
      <c r="G584" s="8" t="str">
        <f t="shared" si="273"/>
        <v/>
      </c>
      <c r="H584" s="8" t="str">
        <f t="shared" si="274"/>
        <v/>
      </c>
      <c r="I584" s="8" t="str">
        <f t="shared" si="270"/>
        <v/>
      </c>
      <c r="J584" s="8" t="str">
        <f t="shared" si="277"/>
        <v/>
      </c>
      <c r="L584" s="8" t="str">
        <f t="shared" si="275"/>
        <v/>
      </c>
    </row>
    <row r="585" spans="1:13" x14ac:dyDescent="0.25">
      <c r="A585" s="5">
        <f t="shared" si="278"/>
        <v>0.6875</v>
      </c>
      <c r="B585" s="5">
        <v>0.70833333333333337</v>
      </c>
      <c r="C585" s="6">
        <f t="shared" si="271"/>
        <v>2.083333333333337E-2</v>
      </c>
      <c r="D585" s="6" t="s">
        <v>71</v>
      </c>
      <c r="E585" t="s">
        <v>146</v>
      </c>
      <c r="F585" s="8">
        <f t="shared" si="272"/>
        <v>2.083333333333337E-2</v>
      </c>
      <c r="G585" s="8" t="str">
        <f>IF($D585=G$303,$C585,"")</f>
        <v/>
      </c>
      <c r="H585" s="8" t="str">
        <f t="shared" si="274"/>
        <v/>
      </c>
      <c r="I585" s="8" t="str">
        <f t="shared" si="270"/>
        <v/>
      </c>
      <c r="J585" s="8" t="str">
        <f t="shared" si="277"/>
        <v/>
      </c>
      <c r="L585" s="8" t="str">
        <f t="shared" si="275"/>
        <v/>
      </c>
    </row>
    <row r="586" spans="1:13" x14ac:dyDescent="0.25">
      <c r="F586" s="3"/>
      <c r="G586" s="3"/>
      <c r="H586" s="3"/>
      <c r="I586" s="3"/>
      <c r="J586" s="3"/>
    </row>
    <row r="587" spans="1:13" x14ac:dyDescent="0.25">
      <c r="F587" s="8">
        <f t="shared" ref="F587:L587" si="279">SUM(F578:F585)</f>
        <v>0.37500000000000006</v>
      </c>
      <c r="G587" s="8">
        <f t="shared" si="279"/>
        <v>0</v>
      </c>
      <c r="H587" s="8">
        <f t="shared" si="279"/>
        <v>0</v>
      </c>
      <c r="I587" s="8">
        <f t="shared" si="279"/>
        <v>0</v>
      </c>
      <c r="J587" s="8">
        <f t="shared" si="279"/>
        <v>0</v>
      </c>
      <c r="K587" s="8">
        <f t="shared" si="279"/>
        <v>0</v>
      </c>
      <c r="L587" s="8">
        <f t="shared" si="279"/>
        <v>0</v>
      </c>
      <c r="M587" s="9">
        <f>SUM(F587:L587)</f>
        <v>0.37500000000000006</v>
      </c>
    </row>
    <row r="589" spans="1:13" x14ac:dyDescent="0.25">
      <c r="A589" s="30">
        <v>41508</v>
      </c>
      <c r="B589" s="30"/>
      <c r="C589" s="30"/>
      <c r="D589" s="30"/>
      <c r="E589" s="30"/>
      <c r="F589" s="30"/>
      <c r="G589" s="30"/>
      <c r="H589" s="30"/>
      <c r="I589" s="30"/>
      <c r="J589" s="30"/>
      <c r="K589" s="1"/>
      <c r="L589" s="1"/>
    </row>
    <row r="590" spans="1:13" x14ac:dyDescent="0.25">
      <c r="A590" s="29" t="s">
        <v>0</v>
      </c>
      <c r="B590" s="29"/>
      <c r="C590" s="29"/>
      <c r="D590" s="29"/>
      <c r="E590" s="29"/>
      <c r="F590" s="29"/>
      <c r="G590" s="20"/>
      <c r="H590" s="20"/>
      <c r="I590" s="20"/>
      <c r="J590" s="20"/>
      <c r="K590" s="20"/>
      <c r="L590" s="20"/>
    </row>
    <row r="591" spans="1:13" ht="30" x14ac:dyDescent="0.25">
      <c r="A591" t="s">
        <v>6</v>
      </c>
      <c r="E591" t="s">
        <v>7</v>
      </c>
      <c r="F591" s="3" t="s">
        <v>1</v>
      </c>
      <c r="G591" s="3" t="s">
        <v>60</v>
      </c>
      <c r="H591" s="3" t="s">
        <v>37</v>
      </c>
      <c r="I591" s="3" t="s">
        <v>40</v>
      </c>
      <c r="J591" s="3" t="s">
        <v>91</v>
      </c>
      <c r="K591" t="s">
        <v>72</v>
      </c>
      <c r="L591" s="3" t="s">
        <v>69</v>
      </c>
    </row>
    <row r="592" spans="1:13" ht="30" x14ac:dyDescent="0.25">
      <c r="F592" s="3" t="s">
        <v>17</v>
      </c>
      <c r="G592" s="3"/>
      <c r="H592" s="3" t="s">
        <v>17</v>
      </c>
      <c r="I592" s="3"/>
      <c r="J592" s="3"/>
      <c r="L592" s="3"/>
    </row>
    <row r="593" spans="1:13" x14ac:dyDescent="0.25">
      <c r="F593" s="3"/>
      <c r="G593" s="3"/>
      <c r="H593" s="3"/>
      <c r="I593" s="3"/>
      <c r="J593" s="3"/>
      <c r="L593" s="3"/>
    </row>
    <row r="594" spans="1:13" x14ac:dyDescent="0.25">
      <c r="A594" s="5">
        <v>0.3125</v>
      </c>
      <c r="B594" s="5">
        <v>0.33333333333333331</v>
      </c>
      <c r="C594" s="6">
        <f>SUM(B594-A594)</f>
        <v>2.0833333333333315E-2</v>
      </c>
      <c r="D594" s="6" t="s">
        <v>71</v>
      </c>
      <c r="E594" t="s">
        <v>148</v>
      </c>
      <c r="F594" s="8">
        <f>IF($D594="#CA",$C594,"")</f>
        <v>2.0833333333333315E-2</v>
      </c>
      <c r="G594" s="8" t="str">
        <f>IF($D594=G$303,$C594,"")</f>
        <v/>
      </c>
      <c r="H594" s="8" t="str">
        <f>IF(NOT(ISERROR(FIND("#GEICO-Overhead",$E594))),$C594,"")</f>
        <v/>
      </c>
      <c r="I594" s="8" t="str">
        <f t="shared" ref="I594:I605" si="280">IF(NOT(ISERROR(FIND("#Mgt-Tactical",$E594))),$C594,"")</f>
        <v/>
      </c>
      <c r="J594" s="8" t="str">
        <f>IF($D594=J$284,$C594,"")</f>
        <v/>
      </c>
      <c r="K594" s="3"/>
      <c r="L594" s="8" t="str">
        <f>IF($D594=L$216,$C594,"")</f>
        <v/>
      </c>
    </row>
    <row r="595" spans="1:13" x14ac:dyDescent="0.25">
      <c r="A595" s="5">
        <f>B594</f>
        <v>0.33333333333333331</v>
      </c>
      <c r="B595" s="5">
        <v>0.39583333333333331</v>
      </c>
      <c r="C595" s="6">
        <f t="shared" ref="C595:C605" si="281">SUM(B595-A595)</f>
        <v>6.25E-2</v>
      </c>
      <c r="D595" s="6" t="s">
        <v>71</v>
      </c>
      <c r="E595" t="s">
        <v>149</v>
      </c>
      <c r="F595" s="8">
        <f t="shared" ref="F595:F605" si="282">IF(D595="#CA",C595,"")</f>
        <v>6.25E-2</v>
      </c>
      <c r="G595" s="8" t="str">
        <f t="shared" ref="G595:G605" si="283">IF($D595=G$303,$C595,"")</f>
        <v/>
      </c>
      <c r="H595" s="8" t="str">
        <f t="shared" ref="H595:H605" si="284">IF(NOT(ISERROR(FIND("#GEICO-Overhead",$E595))),$C595,"")</f>
        <v/>
      </c>
      <c r="I595" s="8" t="str">
        <f t="shared" si="280"/>
        <v/>
      </c>
      <c r="J595" s="8" t="str">
        <f>IF($D595=J$284,$C595,"")</f>
        <v/>
      </c>
      <c r="K595" s="3"/>
      <c r="L595" s="8" t="str">
        <f t="shared" ref="L595:L605" si="285">IF($D595=L$216,$C595,"")</f>
        <v/>
      </c>
    </row>
    <row r="596" spans="1:13" x14ac:dyDescent="0.25">
      <c r="A596" s="5">
        <f t="shared" ref="A596" si="286">B595</f>
        <v>0.39583333333333331</v>
      </c>
      <c r="B596" s="5">
        <v>0.41666666666666669</v>
      </c>
      <c r="C596" s="6">
        <f t="shared" si="281"/>
        <v>2.083333333333337E-2</v>
      </c>
      <c r="D596" s="6" t="s">
        <v>71</v>
      </c>
      <c r="E596" t="s">
        <v>123</v>
      </c>
      <c r="F596" s="8">
        <f t="shared" si="282"/>
        <v>2.083333333333337E-2</v>
      </c>
      <c r="G596" s="8" t="str">
        <f t="shared" si="283"/>
        <v/>
      </c>
      <c r="H596" s="8" t="str">
        <f t="shared" si="284"/>
        <v/>
      </c>
      <c r="I596" s="8" t="str">
        <f t="shared" si="280"/>
        <v/>
      </c>
      <c r="J596" s="8" t="str">
        <f t="shared" ref="J596:J604" si="287">IF($D596=J$284,$C596,"")</f>
        <v/>
      </c>
      <c r="L596" s="8" t="str">
        <f t="shared" si="285"/>
        <v/>
      </c>
    </row>
    <row r="597" spans="1:13" x14ac:dyDescent="0.25">
      <c r="A597" s="5">
        <f>B596</f>
        <v>0.41666666666666669</v>
      </c>
      <c r="B597" s="5">
        <v>0.5</v>
      </c>
      <c r="C597" s="6">
        <f t="shared" si="281"/>
        <v>8.3333333333333315E-2</v>
      </c>
      <c r="D597" s="6" t="s">
        <v>71</v>
      </c>
      <c r="E597" t="s">
        <v>149</v>
      </c>
      <c r="F597" s="8">
        <f t="shared" si="282"/>
        <v>8.3333333333333315E-2</v>
      </c>
      <c r="G597" s="8" t="str">
        <f t="shared" si="283"/>
        <v/>
      </c>
      <c r="H597" s="8" t="str">
        <f t="shared" si="284"/>
        <v/>
      </c>
      <c r="I597" s="8" t="str">
        <f t="shared" si="280"/>
        <v/>
      </c>
      <c r="J597" s="8" t="str">
        <f t="shared" si="287"/>
        <v/>
      </c>
      <c r="L597" s="8" t="str">
        <f t="shared" si="285"/>
        <v/>
      </c>
    </row>
    <row r="598" spans="1:13" x14ac:dyDescent="0.25">
      <c r="A598" s="5">
        <f t="shared" ref="A598:A605" si="288">B597</f>
        <v>0.5</v>
      </c>
      <c r="B598" s="5">
        <v>0.54166666666666663</v>
      </c>
      <c r="C598" s="6">
        <f t="shared" si="281"/>
        <v>4.166666666666663E-2</v>
      </c>
      <c r="D598" s="6" t="s">
        <v>69</v>
      </c>
      <c r="E598" t="s">
        <v>150</v>
      </c>
      <c r="F598" s="8" t="str">
        <f t="shared" si="282"/>
        <v/>
      </c>
      <c r="G598" s="8" t="str">
        <f t="shared" si="283"/>
        <v/>
      </c>
      <c r="H598" s="8" t="str">
        <f t="shared" si="284"/>
        <v/>
      </c>
      <c r="I598" s="8" t="str">
        <f t="shared" si="280"/>
        <v/>
      </c>
      <c r="J598" s="8" t="str">
        <f t="shared" si="287"/>
        <v/>
      </c>
      <c r="L598" s="8">
        <f t="shared" si="285"/>
        <v>4.166666666666663E-2</v>
      </c>
    </row>
    <row r="599" spans="1:13" x14ac:dyDescent="0.25">
      <c r="A599" s="5">
        <f t="shared" si="288"/>
        <v>0.54166666666666663</v>
      </c>
      <c r="B599" s="5">
        <v>0.58333333333333337</v>
      </c>
      <c r="C599" s="6">
        <f t="shared" si="281"/>
        <v>4.1666666666666741E-2</v>
      </c>
      <c r="D599" s="6" t="s">
        <v>71</v>
      </c>
      <c r="E599" t="s">
        <v>151</v>
      </c>
      <c r="F599" s="8">
        <f t="shared" si="282"/>
        <v>4.1666666666666741E-2</v>
      </c>
      <c r="G599" s="8" t="str">
        <f t="shared" si="283"/>
        <v/>
      </c>
      <c r="H599" s="8" t="str">
        <f t="shared" si="284"/>
        <v/>
      </c>
      <c r="I599" s="8" t="str">
        <f t="shared" si="280"/>
        <v/>
      </c>
      <c r="J599" s="8" t="str">
        <f t="shared" si="287"/>
        <v/>
      </c>
      <c r="L599" s="8" t="str">
        <f t="shared" si="285"/>
        <v/>
      </c>
    </row>
    <row r="600" spans="1:13" x14ac:dyDescent="0.25">
      <c r="A600" s="5">
        <f t="shared" si="288"/>
        <v>0.58333333333333337</v>
      </c>
      <c r="B600" s="5">
        <v>0.625</v>
      </c>
      <c r="C600" s="6">
        <f t="shared" si="281"/>
        <v>4.166666666666663E-2</v>
      </c>
      <c r="D600" s="6" t="s">
        <v>71</v>
      </c>
      <c r="E600" t="s">
        <v>149</v>
      </c>
      <c r="F600" s="8">
        <f t="shared" si="282"/>
        <v>4.166666666666663E-2</v>
      </c>
      <c r="G600" s="8" t="str">
        <f t="shared" si="283"/>
        <v/>
      </c>
      <c r="H600" s="8" t="str">
        <f t="shared" si="284"/>
        <v/>
      </c>
      <c r="I600" s="8" t="str">
        <f t="shared" si="280"/>
        <v/>
      </c>
      <c r="J600" s="8" t="str">
        <f t="shared" si="287"/>
        <v/>
      </c>
      <c r="L600" s="8" t="str">
        <f t="shared" si="285"/>
        <v/>
      </c>
    </row>
    <row r="601" spans="1:13" x14ac:dyDescent="0.25">
      <c r="A601" s="5">
        <f t="shared" si="288"/>
        <v>0.625</v>
      </c>
      <c r="B601" s="5">
        <v>0.66666666666666663</v>
      </c>
      <c r="C601" s="6">
        <f t="shared" si="281"/>
        <v>4.166666666666663E-2</v>
      </c>
      <c r="D601" s="6" t="s">
        <v>60</v>
      </c>
      <c r="E601" t="s">
        <v>152</v>
      </c>
      <c r="F601" s="8" t="str">
        <f t="shared" si="282"/>
        <v/>
      </c>
      <c r="G601" s="8">
        <f>IF($D601=G$303,$C601,"")</f>
        <v>4.166666666666663E-2</v>
      </c>
      <c r="H601" s="8" t="str">
        <f t="shared" si="284"/>
        <v/>
      </c>
      <c r="I601" s="8" t="str">
        <f t="shared" si="280"/>
        <v/>
      </c>
      <c r="J601" s="8" t="str">
        <f t="shared" si="287"/>
        <v/>
      </c>
      <c r="L601" s="8" t="str">
        <f t="shared" si="285"/>
        <v/>
      </c>
    </row>
    <row r="602" spans="1:13" x14ac:dyDescent="0.25">
      <c r="A602" s="5">
        <f t="shared" si="288"/>
        <v>0.66666666666666663</v>
      </c>
      <c r="B602" s="5">
        <v>0.72916666666666663</v>
      </c>
      <c r="C602" s="6">
        <f t="shared" si="281"/>
        <v>6.25E-2</v>
      </c>
      <c r="D602" s="6" t="s">
        <v>71</v>
      </c>
      <c r="E602" t="s">
        <v>153</v>
      </c>
      <c r="F602" s="8">
        <f t="shared" si="282"/>
        <v>6.25E-2</v>
      </c>
      <c r="G602" s="8" t="str">
        <f t="shared" si="283"/>
        <v/>
      </c>
      <c r="H602" s="8" t="str">
        <f t="shared" si="284"/>
        <v/>
      </c>
      <c r="I602" s="8" t="str">
        <f t="shared" si="280"/>
        <v/>
      </c>
      <c r="J602" s="8" t="str">
        <f t="shared" si="287"/>
        <v/>
      </c>
      <c r="L602" s="8" t="str">
        <f t="shared" si="285"/>
        <v/>
      </c>
    </row>
    <row r="603" spans="1:13" x14ac:dyDescent="0.25">
      <c r="A603" s="5">
        <f t="shared" si="288"/>
        <v>0.72916666666666663</v>
      </c>
      <c r="B603" s="5">
        <v>0.625</v>
      </c>
      <c r="C603" s="6">
        <f t="shared" si="281"/>
        <v>-0.10416666666666663</v>
      </c>
      <c r="D603" s="6"/>
      <c r="E603" s="3"/>
      <c r="F603" s="8" t="str">
        <f t="shared" si="282"/>
        <v/>
      </c>
      <c r="G603" s="8" t="str">
        <f t="shared" si="283"/>
        <v/>
      </c>
      <c r="H603" s="8" t="str">
        <f t="shared" si="284"/>
        <v/>
      </c>
      <c r="I603" s="8" t="str">
        <f t="shared" si="280"/>
        <v/>
      </c>
      <c r="J603" s="8" t="str">
        <f t="shared" si="287"/>
        <v/>
      </c>
      <c r="L603" s="8" t="str">
        <f t="shared" si="285"/>
        <v/>
      </c>
    </row>
    <row r="604" spans="1:13" x14ac:dyDescent="0.25">
      <c r="A604" s="5">
        <f t="shared" si="288"/>
        <v>0.625</v>
      </c>
      <c r="B604" s="5">
        <v>0.66666666666666663</v>
      </c>
      <c r="C604" s="6">
        <f t="shared" si="281"/>
        <v>4.166666666666663E-2</v>
      </c>
      <c r="D604" s="6"/>
      <c r="E604" s="3"/>
      <c r="F604" s="8" t="str">
        <f t="shared" si="282"/>
        <v/>
      </c>
      <c r="G604" s="8" t="str">
        <f t="shared" si="283"/>
        <v/>
      </c>
      <c r="H604" s="8" t="str">
        <f t="shared" si="284"/>
        <v/>
      </c>
      <c r="I604" s="8" t="str">
        <f t="shared" si="280"/>
        <v/>
      </c>
      <c r="J604" s="8" t="str">
        <f t="shared" si="287"/>
        <v/>
      </c>
      <c r="L604" s="8" t="str">
        <f t="shared" si="285"/>
        <v/>
      </c>
    </row>
    <row r="605" spans="1:13" x14ac:dyDescent="0.25">
      <c r="A605" s="5">
        <f t="shared" si="288"/>
        <v>0.66666666666666663</v>
      </c>
      <c r="B605" s="5">
        <v>0.70833333333333337</v>
      </c>
      <c r="C605" s="6">
        <f t="shared" si="281"/>
        <v>4.1666666666666741E-2</v>
      </c>
      <c r="D605" s="6"/>
      <c r="E605" s="3"/>
      <c r="F605" s="8" t="str">
        <f t="shared" si="282"/>
        <v/>
      </c>
      <c r="G605" s="8" t="str">
        <f t="shared" si="283"/>
        <v/>
      </c>
      <c r="H605" s="8" t="str">
        <f t="shared" si="284"/>
        <v/>
      </c>
      <c r="I605" s="8" t="str">
        <f t="shared" si="280"/>
        <v/>
      </c>
      <c r="J605" s="3"/>
      <c r="L605" s="8" t="str">
        <f t="shared" si="285"/>
        <v/>
      </c>
    </row>
    <row r="606" spans="1:13" x14ac:dyDescent="0.25">
      <c r="F606" s="3"/>
      <c r="G606" s="3"/>
      <c r="H606" s="3"/>
      <c r="I606" s="3"/>
      <c r="J606" s="3"/>
    </row>
    <row r="607" spans="1:13" x14ac:dyDescent="0.25">
      <c r="F607" s="8">
        <f t="shared" ref="F607:L607" si="289">SUM(F594:F605)</f>
        <v>0.33333333333333337</v>
      </c>
      <c r="G607" s="8">
        <f t="shared" si="289"/>
        <v>4.166666666666663E-2</v>
      </c>
      <c r="H607" s="8">
        <f t="shared" si="289"/>
        <v>0</v>
      </c>
      <c r="I607" s="8">
        <f t="shared" si="289"/>
        <v>0</v>
      </c>
      <c r="J607" s="8">
        <f t="shared" si="289"/>
        <v>0</v>
      </c>
      <c r="K607" s="8">
        <f t="shared" si="289"/>
        <v>0</v>
      </c>
      <c r="L607" s="8">
        <f t="shared" si="289"/>
        <v>4.166666666666663E-2</v>
      </c>
      <c r="M607" s="9">
        <f>SUM(F607:L607)</f>
        <v>0.41666666666666663</v>
      </c>
    </row>
    <row r="610" spans="1:12" x14ac:dyDescent="0.25">
      <c r="A610" s="30">
        <v>41509</v>
      </c>
      <c r="B610" s="30"/>
      <c r="C610" s="30"/>
      <c r="D610" s="30"/>
      <c r="E610" s="30"/>
      <c r="F610" s="30"/>
      <c r="G610" s="30"/>
      <c r="H610" s="30"/>
      <c r="I610" s="30"/>
      <c r="J610" s="30"/>
      <c r="K610" s="1"/>
      <c r="L610" s="1"/>
    </row>
    <row r="611" spans="1:12" x14ac:dyDescent="0.25">
      <c r="A611" s="29" t="s">
        <v>0</v>
      </c>
      <c r="B611" s="29"/>
      <c r="C611" s="29"/>
      <c r="D611" s="29"/>
      <c r="E611" s="29"/>
      <c r="F611" s="29"/>
      <c r="G611" s="20"/>
      <c r="H611" s="20"/>
      <c r="I611" s="20"/>
      <c r="J611" s="20"/>
      <c r="K611" s="20"/>
      <c r="L611" s="20"/>
    </row>
    <row r="612" spans="1:12" ht="30" x14ac:dyDescent="0.25">
      <c r="A612" t="s">
        <v>6</v>
      </c>
      <c r="E612" t="s">
        <v>7</v>
      </c>
      <c r="F612" s="3" t="s">
        <v>1</v>
      </c>
      <c r="G612" s="3" t="s">
        <v>60</v>
      </c>
      <c r="H612" s="3" t="s">
        <v>37</v>
      </c>
      <c r="I612" s="3" t="s">
        <v>40</v>
      </c>
      <c r="J612" s="3" t="s">
        <v>91</v>
      </c>
      <c r="K612" t="s">
        <v>72</v>
      </c>
      <c r="L612" s="3" t="s">
        <v>69</v>
      </c>
    </row>
    <row r="613" spans="1:12" ht="30" x14ac:dyDescent="0.25">
      <c r="F613" s="3" t="s">
        <v>17</v>
      </c>
      <c r="G613" s="3"/>
      <c r="H613" s="3" t="s">
        <v>17</v>
      </c>
      <c r="I613" s="3"/>
      <c r="J613" s="3"/>
      <c r="L613" s="3"/>
    </row>
    <row r="614" spans="1:12" x14ac:dyDescent="0.25">
      <c r="F614" s="3"/>
      <c r="G614" s="3"/>
      <c r="H614" s="3"/>
      <c r="I614" s="3"/>
      <c r="J614" s="3"/>
      <c r="L614" s="3"/>
    </row>
    <row r="615" spans="1:12" x14ac:dyDescent="0.25">
      <c r="A615" s="5">
        <v>0.3125</v>
      </c>
      <c r="B615" s="5">
        <v>0.39583333333333331</v>
      </c>
      <c r="C615" s="6">
        <f>SUM(B615-A615)</f>
        <v>8.3333333333333315E-2</v>
      </c>
      <c r="D615" s="6" t="s">
        <v>71</v>
      </c>
      <c r="E615" t="s">
        <v>149</v>
      </c>
      <c r="F615" s="8">
        <f>IF($D615="#CA",$C615,"")</f>
        <v>8.3333333333333315E-2</v>
      </c>
      <c r="G615" s="8" t="str">
        <f>IF($D615=G$303,$C615,"")</f>
        <v/>
      </c>
      <c r="H615" s="8" t="str">
        <f>IF(NOT(ISERROR(FIND("#GEICO-Overhead",$D615))),$C615,"")</f>
        <v/>
      </c>
      <c r="I615" s="8" t="str">
        <f t="shared" ref="I615:I626" si="290">IF(NOT(ISERROR(FIND("#Mgt-Tactical",$E615))),$C615,"")</f>
        <v/>
      </c>
      <c r="J615" s="8" t="str">
        <f>IF($D615=J$284,$C615,"")</f>
        <v/>
      </c>
      <c r="K615" s="3"/>
      <c r="L615" s="8" t="str">
        <f>IF($D615=L$216,$C615,"")</f>
        <v/>
      </c>
    </row>
    <row r="616" spans="1:12" x14ac:dyDescent="0.25">
      <c r="A616" s="5">
        <f>B615</f>
        <v>0.39583333333333331</v>
      </c>
      <c r="B616" s="5">
        <v>0.41666666666666669</v>
      </c>
      <c r="C616" s="6">
        <f t="shared" ref="C616:C626" si="291">SUM(B616-A616)</f>
        <v>2.083333333333337E-2</v>
      </c>
      <c r="D616" s="6" t="s">
        <v>71</v>
      </c>
      <c r="E616" t="s">
        <v>123</v>
      </c>
      <c r="F616" s="8">
        <f t="shared" ref="F616:F626" si="292">IF(D616="#CA",C616,"")</f>
        <v>2.083333333333337E-2</v>
      </c>
      <c r="G616" s="8" t="str">
        <f t="shared" ref="G616:G626" si="293">IF($D616=G$303,$C616,"")</f>
        <v/>
      </c>
      <c r="H616" s="8" t="str">
        <f t="shared" ref="H616:H626" si="294">IF(NOT(ISERROR(FIND("#GEICO-Overhead",$D616))),$C616,"")</f>
        <v/>
      </c>
      <c r="I616" s="8" t="str">
        <f t="shared" si="290"/>
        <v/>
      </c>
      <c r="J616" s="8" t="str">
        <f>IF($D616=J$284,$C616,"")</f>
        <v/>
      </c>
      <c r="K616" s="3"/>
      <c r="L616" s="8" t="str">
        <f t="shared" ref="L616:L626" si="295">IF($D616=L$216,$C616,"")</f>
        <v/>
      </c>
    </row>
    <row r="617" spans="1:12" x14ac:dyDescent="0.25">
      <c r="A617" s="5">
        <f t="shared" ref="A617" si="296">B616</f>
        <v>0.41666666666666669</v>
      </c>
      <c r="B617" s="5">
        <v>0.52083333333333337</v>
      </c>
      <c r="C617" s="6">
        <f t="shared" si="291"/>
        <v>0.10416666666666669</v>
      </c>
      <c r="D617" s="6" t="s">
        <v>71</v>
      </c>
      <c r="E617" t="s">
        <v>154</v>
      </c>
      <c r="F617" s="8">
        <f t="shared" si="292"/>
        <v>0.10416666666666669</v>
      </c>
      <c r="G617" s="8" t="str">
        <f t="shared" si="293"/>
        <v/>
      </c>
      <c r="H617" s="8" t="str">
        <f t="shared" si="294"/>
        <v/>
      </c>
      <c r="I617" s="8" t="str">
        <f t="shared" si="290"/>
        <v/>
      </c>
      <c r="J617" s="8" t="str">
        <f t="shared" ref="J617:J625" si="297">IF($D617=J$284,$C617,"")</f>
        <v/>
      </c>
      <c r="L617" s="8" t="str">
        <f t="shared" si="295"/>
        <v/>
      </c>
    </row>
    <row r="618" spans="1:12" x14ac:dyDescent="0.25">
      <c r="A618" s="5">
        <f>B617</f>
        <v>0.52083333333333337</v>
      </c>
      <c r="B618" s="5">
        <v>0.54166666666666663</v>
      </c>
      <c r="C618" s="6">
        <f t="shared" si="291"/>
        <v>2.0833333333333259E-2</v>
      </c>
      <c r="D618" s="6"/>
      <c r="E618" t="s">
        <v>13</v>
      </c>
      <c r="F618" s="8" t="str">
        <f t="shared" si="292"/>
        <v/>
      </c>
      <c r="G618" s="8" t="str">
        <f t="shared" si="293"/>
        <v/>
      </c>
      <c r="H618" s="8" t="str">
        <f t="shared" si="294"/>
        <v/>
      </c>
      <c r="I618" s="8" t="str">
        <f t="shared" si="290"/>
        <v/>
      </c>
      <c r="J618" s="8" t="str">
        <f t="shared" si="297"/>
        <v/>
      </c>
      <c r="L618" s="8" t="str">
        <f t="shared" si="295"/>
        <v/>
      </c>
    </row>
    <row r="619" spans="1:12" x14ac:dyDescent="0.25">
      <c r="A619" s="5">
        <f t="shared" ref="A619:A626" si="298">B618</f>
        <v>0.54166666666666663</v>
      </c>
      <c r="B619" s="5">
        <v>0.60416666666666663</v>
      </c>
      <c r="C619" s="6">
        <f t="shared" si="291"/>
        <v>6.25E-2</v>
      </c>
      <c r="D619" s="6" t="s">
        <v>71</v>
      </c>
      <c r="E619" t="s">
        <v>154</v>
      </c>
      <c r="F619" s="8">
        <f t="shared" si="292"/>
        <v>6.25E-2</v>
      </c>
      <c r="G619" s="8" t="str">
        <f t="shared" si="293"/>
        <v/>
      </c>
      <c r="H619" s="8" t="str">
        <f t="shared" si="294"/>
        <v/>
      </c>
      <c r="I619" s="8" t="str">
        <f t="shared" si="290"/>
        <v/>
      </c>
      <c r="J619" s="8" t="str">
        <f t="shared" si="297"/>
        <v/>
      </c>
      <c r="L619" s="8" t="str">
        <f t="shared" si="295"/>
        <v/>
      </c>
    </row>
    <row r="620" spans="1:12" x14ac:dyDescent="0.25">
      <c r="A620" s="5">
        <f t="shared" si="298"/>
        <v>0.60416666666666663</v>
      </c>
      <c r="B620" s="5">
        <v>0.625</v>
      </c>
      <c r="C620" s="6">
        <f t="shared" si="291"/>
        <v>2.083333333333337E-2</v>
      </c>
      <c r="D620" s="6" t="s">
        <v>71</v>
      </c>
      <c r="E620" t="s">
        <v>155</v>
      </c>
      <c r="F620" s="8">
        <f t="shared" si="292"/>
        <v>2.083333333333337E-2</v>
      </c>
      <c r="G620" s="8" t="str">
        <f t="shared" si="293"/>
        <v/>
      </c>
      <c r="H620" s="8" t="str">
        <f t="shared" si="294"/>
        <v/>
      </c>
      <c r="I620" s="8" t="str">
        <f t="shared" si="290"/>
        <v/>
      </c>
      <c r="J620" s="8" t="str">
        <f t="shared" si="297"/>
        <v/>
      </c>
      <c r="L620" s="8" t="str">
        <f t="shared" si="295"/>
        <v/>
      </c>
    </row>
    <row r="621" spans="1:12" x14ac:dyDescent="0.25">
      <c r="A621" s="5">
        <f t="shared" si="298"/>
        <v>0.625</v>
      </c>
      <c r="B621" s="5">
        <v>0.66666666666666663</v>
      </c>
      <c r="C621" s="6">
        <f t="shared" si="291"/>
        <v>4.166666666666663E-2</v>
      </c>
      <c r="D621" s="6" t="s">
        <v>55</v>
      </c>
      <c r="E621" t="s">
        <v>156</v>
      </c>
      <c r="F621" s="8" t="str">
        <f t="shared" si="292"/>
        <v/>
      </c>
      <c r="G621" s="8" t="str">
        <f t="shared" si="293"/>
        <v/>
      </c>
      <c r="H621" s="8">
        <f t="shared" si="294"/>
        <v>4.166666666666663E-2</v>
      </c>
      <c r="I621" s="8" t="str">
        <f t="shared" si="290"/>
        <v/>
      </c>
      <c r="J621" s="8" t="str">
        <f t="shared" si="297"/>
        <v/>
      </c>
      <c r="L621" s="8" t="str">
        <f t="shared" si="295"/>
        <v/>
      </c>
    </row>
    <row r="622" spans="1:12" x14ac:dyDescent="0.25">
      <c r="A622" s="5">
        <f t="shared" si="298"/>
        <v>0.66666666666666663</v>
      </c>
      <c r="B622" s="5">
        <v>0.6875</v>
      </c>
      <c r="C622" s="6">
        <f t="shared" si="291"/>
        <v>2.083333333333337E-2</v>
      </c>
      <c r="D622" s="6"/>
      <c r="F622" s="8" t="str">
        <f t="shared" si="292"/>
        <v/>
      </c>
      <c r="G622" s="8" t="str">
        <f>IF($D622=G$303,$C622,"")</f>
        <v/>
      </c>
      <c r="H622" s="8" t="str">
        <f t="shared" si="294"/>
        <v/>
      </c>
      <c r="I622" s="8" t="str">
        <f t="shared" si="290"/>
        <v/>
      </c>
      <c r="J622" s="8" t="str">
        <f t="shared" si="297"/>
        <v/>
      </c>
      <c r="L622" s="8" t="str">
        <f t="shared" si="295"/>
        <v/>
      </c>
    </row>
    <row r="623" spans="1:12" x14ac:dyDescent="0.25">
      <c r="A623" s="5">
        <f t="shared" si="298"/>
        <v>0.6875</v>
      </c>
      <c r="B623" s="5">
        <v>0.70833333333333337</v>
      </c>
      <c r="C623" s="6">
        <f t="shared" si="291"/>
        <v>2.083333333333337E-2</v>
      </c>
      <c r="D623" s="6"/>
      <c r="F623" s="8" t="str">
        <f t="shared" si="292"/>
        <v/>
      </c>
      <c r="G623" s="8" t="str">
        <f t="shared" si="293"/>
        <v/>
      </c>
      <c r="H623" s="8" t="str">
        <f t="shared" si="294"/>
        <v/>
      </c>
      <c r="I623" s="8" t="str">
        <f t="shared" si="290"/>
        <v/>
      </c>
      <c r="J623" s="8" t="str">
        <f t="shared" si="297"/>
        <v/>
      </c>
      <c r="L623" s="8" t="str">
        <f t="shared" si="295"/>
        <v/>
      </c>
    </row>
    <row r="624" spans="1:12" x14ac:dyDescent="0.25">
      <c r="A624" s="5">
        <f t="shared" si="298"/>
        <v>0.70833333333333337</v>
      </c>
      <c r="B624" s="5">
        <v>0.625</v>
      </c>
      <c r="C624" s="6">
        <f t="shared" si="291"/>
        <v>-8.333333333333337E-2</v>
      </c>
      <c r="D624" s="6"/>
      <c r="E624" s="3"/>
      <c r="F624" s="8" t="str">
        <f t="shared" si="292"/>
        <v/>
      </c>
      <c r="G624" s="8" t="str">
        <f t="shared" si="293"/>
        <v/>
      </c>
      <c r="H624" s="8" t="str">
        <f t="shared" si="294"/>
        <v/>
      </c>
      <c r="I624" s="8" t="str">
        <f t="shared" si="290"/>
        <v/>
      </c>
      <c r="J624" s="8" t="str">
        <f t="shared" si="297"/>
        <v/>
      </c>
      <c r="L624" s="8" t="str">
        <f t="shared" si="295"/>
        <v/>
      </c>
    </row>
    <row r="625" spans="1:13" x14ac:dyDescent="0.25">
      <c r="A625" s="5">
        <f t="shared" si="298"/>
        <v>0.625</v>
      </c>
      <c r="B625" s="5">
        <v>0.66666666666666663</v>
      </c>
      <c r="C625" s="6">
        <f t="shared" si="291"/>
        <v>4.166666666666663E-2</v>
      </c>
      <c r="D625" s="6"/>
      <c r="E625" s="3"/>
      <c r="F625" s="8" t="str">
        <f t="shared" si="292"/>
        <v/>
      </c>
      <c r="G625" s="8" t="str">
        <f t="shared" si="293"/>
        <v/>
      </c>
      <c r="H625" s="8" t="str">
        <f t="shared" si="294"/>
        <v/>
      </c>
      <c r="I625" s="8" t="str">
        <f t="shared" si="290"/>
        <v/>
      </c>
      <c r="J625" s="8" t="str">
        <f t="shared" si="297"/>
        <v/>
      </c>
      <c r="L625" s="8" t="str">
        <f t="shared" si="295"/>
        <v/>
      </c>
    </row>
    <row r="626" spans="1:13" x14ac:dyDescent="0.25">
      <c r="A626" s="5">
        <f t="shared" si="298"/>
        <v>0.66666666666666663</v>
      </c>
      <c r="B626" s="5">
        <v>0.70833333333333337</v>
      </c>
      <c r="C626" s="6">
        <f t="shared" si="291"/>
        <v>4.1666666666666741E-2</v>
      </c>
      <c r="D626" s="6"/>
      <c r="E626" s="3"/>
      <c r="F626" s="8" t="str">
        <f t="shared" si="292"/>
        <v/>
      </c>
      <c r="G626" s="8" t="str">
        <f t="shared" si="293"/>
        <v/>
      </c>
      <c r="H626" s="8" t="str">
        <f t="shared" si="294"/>
        <v/>
      </c>
      <c r="I626" s="8" t="str">
        <f t="shared" si="290"/>
        <v/>
      </c>
      <c r="J626" s="3"/>
      <c r="L626" s="8" t="str">
        <f t="shared" si="295"/>
        <v/>
      </c>
    </row>
    <row r="627" spans="1:13" x14ac:dyDescent="0.25">
      <c r="F627" s="3"/>
      <c r="G627" s="3"/>
      <c r="H627" s="3"/>
      <c r="I627" s="3"/>
      <c r="J627" s="3"/>
    </row>
    <row r="628" spans="1:13" x14ac:dyDescent="0.25">
      <c r="F628" s="8">
        <f t="shared" ref="F628:L628" si="299">SUM(F615:F626)</f>
        <v>0.29166666666666674</v>
      </c>
      <c r="G628" s="8">
        <f t="shared" si="299"/>
        <v>0</v>
      </c>
      <c r="H628" s="8">
        <f t="shared" si="299"/>
        <v>4.166666666666663E-2</v>
      </c>
      <c r="I628" s="8">
        <f t="shared" si="299"/>
        <v>0</v>
      </c>
      <c r="J628" s="8">
        <f t="shared" si="299"/>
        <v>0</v>
      </c>
      <c r="K628" s="8">
        <f t="shared" si="299"/>
        <v>0</v>
      </c>
      <c r="L628" s="8">
        <f t="shared" si="299"/>
        <v>0</v>
      </c>
      <c r="M628" s="9">
        <f>SUM(F628:L628)</f>
        <v>0.33333333333333337</v>
      </c>
    </row>
    <row r="630" spans="1:13" x14ac:dyDescent="0.25">
      <c r="A630" s="30">
        <v>41510</v>
      </c>
      <c r="B630" s="30"/>
      <c r="C630" s="30"/>
      <c r="D630" s="30"/>
      <c r="E630" s="30"/>
      <c r="F630" s="30"/>
      <c r="G630" s="30"/>
      <c r="H630" s="30"/>
      <c r="I630" s="30"/>
      <c r="J630" s="30"/>
      <c r="K630" s="1"/>
      <c r="L630" s="1"/>
    </row>
    <row r="631" spans="1:13" x14ac:dyDescent="0.25">
      <c r="A631" s="29" t="s">
        <v>0</v>
      </c>
      <c r="B631" s="29"/>
      <c r="C631" s="29"/>
      <c r="D631" s="29"/>
      <c r="E631" s="29"/>
      <c r="F631" s="29"/>
      <c r="G631" s="20"/>
      <c r="H631" s="20"/>
      <c r="I631" s="20"/>
      <c r="J631" s="20"/>
      <c r="K631" s="20"/>
      <c r="L631" s="20"/>
    </row>
    <row r="632" spans="1:13" ht="30" x14ac:dyDescent="0.25">
      <c r="A632" t="s">
        <v>6</v>
      </c>
      <c r="E632" t="s">
        <v>7</v>
      </c>
      <c r="F632" s="3" t="s">
        <v>1</v>
      </c>
      <c r="G632" s="3" t="s">
        <v>60</v>
      </c>
      <c r="H632" s="3" t="s">
        <v>37</v>
      </c>
      <c r="I632" s="3" t="s">
        <v>40</v>
      </c>
      <c r="J632" s="3" t="s">
        <v>91</v>
      </c>
      <c r="K632" t="s">
        <v>72</v>
      </c>
      <c r="L632" s="3" t="s">
        <v>69</v>
      </c>
    </row>
    <row r="633" spans="1:13" ht="30" x14ac:dyDescent="0.25">
      <c r="F633" s="3" t="s">
        <v>17</v>
      </c>
      <c r="G633" s="3"/>
      <c r="H633" s="3" t="s">
        <v>17</v>
      </c>
      <c r="I633" s="3"/>
      <c r="J633" s="3"/>
      <c r="L633" s="3"/>
    </row>
    <row r="634" spans="1:13" x14ac:dyDescent="0.25">
      <c r="F634" s="3"/>
      <c r="G634" s="3"/>
      <c r="H634" s="3"/>
      <c r="I634" s="3"/>
      <c r="J634" s="3"/>
      <c r="L634" s="3"/>
    </row>
    <row r="635" spans="1:13" x14ac:dyDescent="0.25">
      <c r="A635" s="5">
        <v>0.41666666666666669</v>
      </c>
      <c r="B635" s="5">
        <v>0.45833333333333331</v>
      </c>
      <c r="C635" s="6">
        <f t="shared" ref="C635:C636" si="300">SUM(B635-A635)</f>
        <v>4.166666666666663E-2</v>
      </c>
      <c r="D635" s="6" t="s">
        <v>55</v>
      </c>
      <c r="E635" t="s">
        <v>89</v>
      </c>
      <c r="F635" s="8" t="str">
        <f>IF($D635="#CA",$C635,"")</f>
        <v/>
      </c>
      <c r="G635" s="8" t="str">
        <f>IF($D635=G$303,$C635,"")</f>
        <v/>
      </c>
      <c r="H635" s="8">
        <f>IF(NOT(ISERROR(FIND("#GEICO-Overhead",$D635))),$C635,"")</f>
        <v>4.166666666666663E-2</v>
      </c>
      <c r="I635" s="8" t="str">
        <f t="shared" ref="I635:I636" si="301">IF(NOT(ISERROR(FIND("#Mgt-Tactical",$E635))),$C635,"")</f>
        <v/>
      </c>
      <c r="J635" s="8" t="str">
        <f>IF($D635=J$284,$C635,"")</f>
        <v/>
      </c>
      <c r="K635" s="3"/>
      <c r="L635" s="8" t="str">
        <f>IF($D635=L$216,$C635,"")</f>
        <v/>
      </c>
    </row>
    <row r="636" spans="1:13" x14ac:dyDescent="0.25">
      <c r="A636" s="5">
        <f>B635</f>
        <v>0.45833333333333331</v>
      </c>
      <c r="B636" s="5">
        <v>0.58333333333333337</v>
      </c>
      <c r="C636" s="6">
        <f t="shared" si="300"/>
        <v>0.12500000000000006</v>
      </c>
      <c r="D636" s="6" t="s">
        <v>71</v>
      </c>
      <c r="E636" t="s">
        <v>157</v>
      </c>
      <c r="F636" s="8">
        <f t="shared" ref="F636" si="302">IF(D636="#CA",C636,"")</f>
        <v>0.12500000000000006</v>
      </c>
      <c r="G636" s="8" t="str">
        <f t="shared" ref="G636" si="303">IF($D636=G$303,$C636,"")</f>
        <v/>
      </c>
      <c r="H636" s="8" t="str">
        <f t="shared" ref="H636" si="304">IF(NOT(ISERROR(FIND("#GEICO-Overhead",$D636))),$C636,"")</f>
        <v/>
      </c>
      <c r="I636" s="8" t="str">
        <f t="shared" si="301"/>
        <v/>
      </c>
      <c r="J636" s="8" t="str">
        <f>IF($D636=J$284,$C636,"")</f>
        <v/>
      </c>
      <c r="K636" s="3"/>
      <c r="L636" s="8" t="str">
        <f t="shared" ref="L636" si="305">IF($D636=L$216,$C636,"")</f>
        <v/>
      </c>
    </row>
    <row r="637" spans="1:13" x14ac:dyDescent="0.25">
      <c r="A637" s="5"/>
      <c r="B637" s="5"/>
      <c r="C637" s="6"/>
      <c r="D637" s="6"/>
      <c r="E637" s="3"/>
      <c r="F637" s="8"/>
      <c r="G637" s="8"/>
      <c r="H637" s="8"/>
      <c r="I637" s="8"/>
      <c r="J637" s="3"/>
      <c r="L637" s="8"/>
    </row>
    <row r="638" spans="1:13" x14ac:dyDescent="0.25">
      <c r="F638" s="3"/>
      <c r="G638" s="3"/>
      <c r="H638" s="3"/>
      <c r="I638" s="3"/>
      <c r="J638" s="3"/>
    </row>
    <row r="639" spans="1:13" x14ac:dyDescent="0.25">
      <c r="F639" s="8">
        <f t="shared" ref="F639:L639" si="306">SUM(F635:F637)</f>
        <v>0.12500000000000006</v>
      </c>
      <c r="G639" s="8">
        <f t="shared" si="306"/>
        <v>0</v>
      </c>
      <c r="H639" s="8">
        <f t="shared" si="306"/>
        <v>4.166666666666663E-2</v>
      </c>
      <c r="I639" s="8">
        <f t="shared" si="306"/>
        <v>0</v>
      </c>
      <c r="J639" s="8">
        <f t="shared" si="306"/>
        <v>0</v>
      </c>
      <c r="K639" s="8">
        <f t="shared" si="306"/>
        <v>0</v>
      </c>
      <c r="L639" s="8">
        <f t="shared" si="306"/>
        <v>0</v>
      </c>
      <c r="M639" s="9">
        <f>SUM(F639:L639)</f>
        <v>0.16666666666666669</v>
      </c>
    </row>
    <row r="641" spans="1:12" x14ac:dyDescent="0.25">
      <c r="A641" s="30">
        <v>41512</v>
      </c>
      <c r="B641" s="30"/>
      <c r="C641" s="30"/>
      <c r="D641" s="30"/>
      <c r="E641" s="30"/>
      <c r="F641" s="30"/>
      <c r="G641" s="30"/>
      <c r="H641" s="30"/>
      <c r="I641" s="30"/>
      <c r="J641" s="30"/>
      <c r="K641" s="1"/>
      <c r="L641" s="1"/>
    </row>
    <row r="642" spans="1:12" x14ac:dyDescent="0.25">
      <c r="A642" s="29" t="s">
        <v>0</v>
      </c>
      <c r="B642" s="29"/>
      <c r="C642" s="29"/>
      <c r="D642" s="29"/>
      <c r="E642" s="29"/>
      <c r="F642" s="29"/>
      <c r="G642" s="20"/>
      <c r="H642" s="20"/>
      <c r="I642" s="20"/>
      <c r="J642" s="20"/>
      <c r="K642" s="20"/>
      <c r="L642" s="20"/>
    </row>
    <row r="643" spans="1:12" ht="30" x14ac:dyDescent="0.25">
      <c r="A643" t="s">
        <v>6</v>
      </c>
      <c r="E643" t="s">
        <v>7</v>
      </c>
      <c r="F643" s="3" t="s">
        <v>1</v>
      </c>
      <c r="G643" s="3" t="s">
        <v>60</v>
      </c>
      <c r="H643" s="3" t="s">
        <v>37</v>
      </c>
      <c r="I643" s="3" t="s">
        <v>40</v>
      </c>
      <c r="J643" s="3" t="s">
        <v>91</v>
      </c>
      <c r="K643" t="s">
        <v>72</v>
      </c>
      <c r="L643" s="3" t="s">
        <v>69</v>
      </c>
    </row>
    <row r="644" spans="1:12" ht="30" x14ac:dyDescent="0.25">
      <c r="F644" s="3" t="s">
        <v>17</v>
      </c>
      <c r="G644" s="3"/>
      <c r="H644" s="3" t="s">
        <v>17</v>
      </c>
      <c r="I644" s="3"/>
      <c r="J644" s="3"/>
      <c r="L644" s="3"/>
    </row>
    <row r="645" spans="1:12" x14ac:dyDescent="0.25">
      <c r="F645" s="3"/>
      <c r="G645" s="3"/>
      <c r="H645" s="3"/>
      <c r="I645" s="3"/>
      <c r="J645" s="3"/>
      <c r="L645" s="3"/>
    </row>
    <row r="646" spans="1:12" x14ac:dyDescent="0.25">
      <c r="A646" s="5">
        <v>0.33333333333333331</v>
      </c>
      <c r="B646" s="5">
        <v>0.39583333333333331</v>
      </c>
      <c r="C646" s="6">
        <f>SUM(B646-A646)</f>
        <v>6.25E-2</v>
      </c>
      <c r="D646" s="6" t="s">
        <v>71</v>
      </c>
      <c r="E646" t="s">
        <v>157</v>
      </c>
      <c r="F646" s="8">
        <f>IF($D646="#CA",$C646,"")</f>
        <v>6.25E-2</v>
      </c>
      <c r="G646" s="8" t="str">
        <f>IF($D646=G$303,$C646,"")</f>
        <v/>
      </c>
      <c r="H646" s="8" t="str">
        <f>IF(NOT(ISERROR(FIND("#GEICO-Overhead",$D646))),$C646,"")</f>
        <v/>
      </c>
      <c r="I646" s="8" t="str">
        <f t="shared" ref="I646:I657" si="307">IF(NOT(ISERROR(FIND("#Mgt-Tactical",$E646))),$C646,"")</f>
        <v/>
      </c>
      <c r="J646" s="8" t="str">
        <f>IF($D646=J$284,$C646,"")</f>
        <v/>
      </c>
      <c r="K646" s="3"/>
      <c r="L646" s="8" t="str">
        <f>IF($D646=L$216,$C646,"")</f>
        <v/>
      </c>
    </row>
    <row r="647" spans="1:12" x14ac:dyDescent="0.25">
      <c r="A647" s="5">
        <f>B646</f>
        <v>0.39583333333333331</v>
      </c>
      <c r="B647" s="5">
        <v>0.41666666666666669</v>
      </c>
      <c r="C647" s="6">
        <f t="shared" ref="C647:C657" si="308">SUM(B647-A647)</f>
        <v>2.083333333333337E-2</v>
      </c>
      <c r="D647" s="6" t="s">
        <v>71</v>
      </c>
      <c r="E647" t="s">
        <v>158</v>
      </c>
      <c r="F647" s="8">
        <f t="shared" ref="F647:F657" si="309">IF(D647="#CA",C647,"")</f>
        <v>2.083333333333337E-2</v>
      </c>
      <c r="G647" s="8" t="str">
        <f t="shared" ref="G647:G657" si="310">IF($D647=G$303,$C647,"")</f>
        <v/>
      </c>
      <c r="H647" s="8" t="str">
        <f t="shared" ref="H647:H656" si="311">IF(NOT(ISERROR(FIND("#GEICO-Overhead",$D647))),$C647,"")</f>
        <v/>
      </c>
      <c r="I647" s="8" t="str">
        <f t="shared" si="307"/>
        <v/>
      </c>
      <c r="J647" s="8" t="str">
        <f>IF($D647=J$284,$C647,"")</f>
        <v/>
      </c>
      <c r="K647" s="3"/>
      <c r="L647" s="8" t="str">
        <f t="shared" ref="L647:L657" si="312">IF($D647=L$216,$C647,"")</f>
        <v/>
      </c>
    </row>
    <row r="648" spans="1:12" x14ac:dyDescent="0.25">
      <c r="A648" s="5">
        <f t="shared" ref="A648" si="313">B647</f>
        <v>0.41666666666666669</v>
      </c>
      <c r="B648" s="5">
        <v>0.5</v>
      </c>
      <c r="C648" s="6">
        <f t="shared" si="308"/>
        <v>8.3333333333333315E-2</v>
      </c>
      <c r="D648" s="6" t="s">
        <v>71</v>
      </c>
      <c r="E648" t="s">
        <v>157</v>
      </c>
      <c r="F648" s="8">
        <f t="shared" si="309"/>
        <v>8.3333333333333315E-2</v>
      </c>
      <c r="G648" s="8" t="str">
        <f t="shared" si="310"/>
        <v/>
      </c>
      <c r="H648" s="8" t="str">
        <f t="shared" si="311"/>
        <v/>
      </c>
      <c r="I648" s="8" t="str">
        <f t="shared" si="307"/>
        <v/>
      </c>
      <c r="J648" s="8" t="str">
        <f t="shared" ref="J648:J656" si="314">IF($D648=J$284,$C648,"")</f>
        <v/>
      </c>
      <c r="L648" s="8" t="str">
        <f t="shared" si="312"/>
        <v/>
      </c>
    </row>
    <row r="649" spans="1:12" x14ac:dyDescent="0.25">
      <c r="A649" s="5">
        <f>B648</f>
        <v>0.5</v>
      </c>
      <c r="B649" s="5">
        <v>0.54166666666666663</v>
      </c>
      <c r="C649" s="6">
        <f t="shared" si="308"/>
        <v>4.166666666666663E-2</v>
      </c>
      <c r="D649" s="6"/>
      <c r="E649" t="s">
        <v>13</v>
      </c>
      <c r="F649" s="8" t="str">
        <f t="shared" si="309"/>
        <v/>
      </c>
      <c r="G649" s="8" t="str">
        <f t="shared" si="310"/>
        <v/>
      </c>
      <c r="H649" s="8" t="str">
        <f t="shared" si="311"/>
        <v/>
      </c>
      <c r="I649" s="8" t="str">
        <f t="shared" si="307"/>
        <v/>
      </c>
      <c r="J649" s="8" t="str">
        <f t="shared" si="314"/>
        <v/>
      </c>
      <c r="L649" s="8" t="str">
        <f t="shared" si="312"/>
        <v/>
      </c>
    </row>
    <row r="650" spans="1:12" x14ac:dyDescent="0.25">
      <c r="A650" s="5">
        <f t="shared" ref="A650:A657" si="315">B649</f>
        <v>0.54166666666666663</v>
      </c>
      <c r="B650" s="5">
        <v>0.60416666666666663</v>
      </c>
      <c r="C650" s="6">
        <f t="shared" si="308"/>
        <v>6.25E-2</v>
      </c>
      <c r="D650" s="6" t="s">
        <v>71</v>
      </c>
      <c r="E650" t="s">
        <v>157</v>
      </c>
      <c r="F650" s="8">
        <f t="shared" si="309"/>
        <v>6.25E-2</v>
      </c>
      <c r="G650" s="8" t="str">
        <f t="shared" si="310"/>
        <v/>
      </c>
      <c r="H650" s="8" t="str">
        <f t="shared" si="311"/>
        <v/>
      </c>
      <c r="I650" s="8" t="str">
        <f t="shared" si="307"/>
        <v/>
      </c>
      <c r="J650" s="8" t="str">
        <f t="shared" si="314"/>
        <v/>
      </c>
      <c r="L650" s="8" t="str">
        <f t="shared" si="312"/>
        <v/>
      </c>
    </row>
    <row r="651" spans="1:12" x14ac:dyDescent="0.25">
      <c r="A651" s="5">
        <f t="shared" si="315"/>
        <v>0.60416666666666663</v>
      </c>
      <c r="B651" s="5">
        <v>0.625</v>
      </c>
      <c r="C651" s="6">
        <f t="shared" si="308"/>
        <v>2.083333333333337E-2</v>
      </c>
      <c r="D651" s="6" t="s">
        <v>71</v>
      </c>
      <c r="E651" t="s">
        <v>157</v>
      </c>
      <c r="F651" s="8">
        <f t="shared" si="309"/>
        <v>2.083333333333337E-2</v>
      </c>
      <c r="G651" s="8" t="str">
        <f t="shared" si="310"/>
        <v/>
      </c>
      <c r="H651" s="8" t="str">
        <f t="shared" si="311"/>
        <v/>
      </c>
      <c r="I651" s="8" t="str">
        <f t="shared" si="307"/>
        <v/>
      </c>
      <c r="J651" s="8" t="str">
        <f t="shared" si="314"/>
        <v/>
      </c>
      <c r="L651" s="8" t="str">
        <f t="shared" si="312"/>
        <v/>
      </c>
    </row>
    <row r="652" spans="1:12" x14ac:dyDescent="0.25">
      <c r="A652" s="5">
        <f t="shared" si="315"/>
        <v>0.625</v>
      </c>
      <c r="B652" s="5">
        <v>0.66666666666666663</v>
      </c>
      <c r="C652" s="6">
        <f t="shared" si="308"/>
        <v>4.166666666666663E-2</v>
      </c>
      <c r="D652" s="6" t="s">
        <v>71</v>
      </c>
      <c r="E652" t="s">
        <v>157</v>
      </c>
      <c r="F652" s="8">
        <f t="shared" si="309"/>
        <v>4.166666666666663E-2</v>
      </c>
      <c r="G652" s="8" t="str">
        <f t="shared" si="310"/>
        <v/>
      </c>
      <c r="H652" s="8" t="str">
        <f t="shared" si="311"/>
        <v/>
      </c>
      <c r="I652" s="8" t="str">
        <f t="shared" si="307"/>
        <v/>
      </c>
      <c r="J652" s="8" t="str">
        <f t="shared" si="314"/>
        <v/>
      </c>
      <c r="L652" s="8" t="str">
        <f t="shared" si="312"/>
        <v/>
      </c>
    </row>
    <row r="653" spans="1:12" x14ac:dyDescent="0.25">
      <c r="A653" s="5">
        <f t="shared" si="315"/>
        <v>0.66666666666666663</v>
      </c>
      <c r="B653" s="5">
        <v>0.6875</v>
      </c>
      <c r="C653" s="6">
        <f t="shared" si="308"/>
        <v>2.083333333333337E-2</v>
      </c>
      <c r="D653" s="6" t="s">
        <v>71</v>
      </c>
      <c r="E653" t="s">
        <v>159</v>
      </c>
      <c r="F653" s="8">
        <f t="shared" si="309"/>
        <v>2.083333333333337E-2</v>
      </c>
      <c r="G653" s="8" t="str">
        <f>IF($D653=G$303,$C653,"")</f>
        <v/>
      </c>
      <c r="H653" s="8" t="str">
        <f t="shared" si="311"/>
        <v/>
      </c>
      <c r="I653" s="8" t="str">
        <f t="shared" si="307"/>
        <v/>
      </c>
      <c r="J653" s="8" t="str">
        <f t="shared" si="314"/>
        <v/>
      </c>
      <c r="L653" s="8" t="str">
        <f t="shared" si="312"/>
        <v/>
      </c>
    </row>
    <row r="654" spans="1:12" x14ac:dyDescent="0.25">
      <c r="A654" s="5">
        <f t="shared" si="315"/>
        <v>0.6875</v>
      </c>
      <c r="B654" s="5">
        <v>0.70833333333333337</v>
      </c>
      <c r="C654" s="6">
        <f t="shared" si="308"/>
        <v>2.083333333333337E-2</v>
      </c>
      <c r="D654" s="6" t="s">
        <v>71</v>
      </c>
      <c r="E654" t="s">
        <v>160</v>
      </c>
      <c r="F654" s="8">
        <f t="shared" si="309"/>
        <v>2.083333333333337E-2</v>
      </c>
      <c r="G654" s="8" t="str">
        <f t="shared" si="310"/>
        <v/>
      </c>
      <c r="H654" s="8" t="str">
        <f t="shared" si="311"/>
        <v/>
      </c>
      <c r="I654" s="8" t="str">
        <f t="shared" si="307"/>
        <v/>
      </c>
      <c r="J654" s="8" t="str">
        <f t="shared" si="314"/>
        <v/>
      </c>
      <c r="L654" s="8" t="str">
        <f t="shared" si="312"/>
        <v/>
      </c>
    </row>
    <row r="655" spans="1:12" x14ac:dyDescent="0.25">
      <c r="A655" s="5">
        <f t="shared" si="315"/>
        <v>0.70833333333333337</v>
      </c>
      <c r="B655" s="5">
        <v>0.625</v>
      </c>
      <c r="C655" s="6">
        <f t="shared" si="308"/>
        <v>-8.333333333333337E-2</v>
      </c>
      <c r="D655" s="6"/>
      <c r="E655" s="3"/>
      <c r="F655" s="8" t="str">
        <f t="shared" si="309"/>
        <v/>
      </c>
      <c r="G655" s="8" t="str">
        <f t="shared" si="310"/>
        <v/>
      </c>
      <c r="H655" s="8" t="str">
        <f t="shared" si="311"/>
        <v/>
      </c>
      <c r="I655" s="8" t="str">
        <f t="shared" si="307"/>
        <v/>
      </c>
      <c r="J655" s="8" t="str">
        <f t="shared" si="314"/>
        <v/>
      </c>
      <c r="L655" s="8" t="str">
        <f t="shared" si="312"/>
        <v/>
      </c>
    </row>
    <row r="656" spans="1:12" x14ac:dyDescent="0.25">
      <c r="A656" s="5">
        <f t="shared" si="315"/>
        <v>0.625</v>
      </c>
      <c r="B656" s="5">
        <v>0.66666666666666663</v>
      </c>
      <c r="C656" s="6">
        <f t="shared" si="308"/>
        <v>4.166666666666663E-2</v>
      </c>
      <c r="D656" s="6"/>
      <c r="E656" s="3"/>
      <c r="F656" s="8" t="str">
        <f t="shared" si="309"/>
        <v/>
      </c>
      <c r="G656" s="8" t="str">
        <f t="shared" si="310"/>
        <v/>
      </c>
      <c r="H656" s="8" t="str">
        <f t="shared" si="311"/>
        <v/>
      </c>
      <c r="I656" s="8" t="str">
        <f t="shared" si="307"/>
        <v/>
      </c>
      <c r="J656" s="8" t="str">
        <f t="shared" si="314"/>
        <v/>
      </c>
      <c r="L656" s="8" t="str">
        <f t="shared" si="312"/>
        <v/>
      </c>
    </row>
    <row r="657" spans="1:13" x14ac:dyDescent="0.25">
      <c r="A657" s="5">
        <f t="shared" si="315"/>
        <v>0.66666666666666663</v>
      </c>
      <c r="B657" s="5">
        <v>0.70833333333333337</v>
      </c>
      <c r="C657" s="6">
        <f t="shared" si="308"/>
        <v>4.1666666666666741E-2</v>
      </c>
      <c r="D657" s="6"/>
      <c r="E657" s="3"/>
      <c r="F657" s="8" t="str">
        <f t="shared" si="309"/>
        <v/>
      </c>
      <c r="G657" s="8" t="str">
        <f t="shared" si="310"/>
        <v/>
      </c>
      <c r="H657" s="8" t="str">
        <f t="shared" ref="H657" si="316">IF(NOT(ISERROR(FIND("#GEICO-Overhead",$E657))),$C657,"")</f>
        <v/>
      </c>
      <c r="I657" s="8" t="str">
        <f t="shared" si="307"/>
        <v/>
      </c>
      <c r="J657" s="3"/>
      <c r="L657" s="8" t="str">
        <f t="shared" si="312"/>
        <v/>
      </c>
    </row>
    <row r="658" spans="1:13" x14ac:dyDescent="0.25">
      <c r="F658" s="3"/>
      <c r="G658" s="3"/>
      <c r="H658" s="3"/>
      <c r="I658" s="3"/>
      <c r="J658" s="3"/>
    </row>
    <row r="659" spans="1:13" x14ac:dyDescent="0.25">
      <c r="F659" s="8">
        <f t="shared" ref="F659:L659" si="317">SUM(F646:F657)</f>
        <v>0.33333333333333343</v>
      </c>
      <c r="G659" s="8">
        <f t="shared" si="317"/>
        <v>0</v>
      </c>
      <c r="H659" s="8">
        <f t="shared" si="317"/>
        <v>0</v>
      </c>
      <c r="I659" s="8">
        <f t="shared" si="317"/>
        <v>0</v>
      </c>
      <c r="J659" s="8">
        <f t="shared" si="317"/>
        <v>0</v>
      </c>
      <c r="K659" s="8">
        <f t="shared" si="317"/>
        <v>0</v>
      </c>
      <c r="L659" s="8">
        <f t="shared" si="317"/>
        <v>0</v>
      </c>
      <c r="M659" s="9">
        <f>SUM(F659:L659)</f>
        <v>0.33333333333333343</v>
      </c>
    </row>
    <row r="661" spans="1:13" x14ac:dyDescent="0.25">
      <c r="A661" s="30">
        <v>41513</v>
      </c>
      <c r="B661" s="30"/>
      <c r="C661" s="30"/>
      <c r="D661" s="30"/>
      <c r="E661" s="30"/>
      <c r="F661" s="30"/>
      <c r="G661" s="30"/>
      <c r="H661" s="30"/>
      <c r="I661" s="30"/>
      <c r="J661" s="30"/>
      <c r="K661" s="1"/>
      <c r="L661" s="1"/>
    </row>
    <row r="662" spans="1:13" x14ac:dyDescent="0.25">
      <c r="A662" s="29" t="s">
        <v>0</v>
      </c>
      <c r="B662" s="29"/>
      <c r="C662" s="29"/>
      <c r="D662" s="29"/>
      <c r="E662" s="29"/>
      <c r="F662" s="29"/>
      <c r="G662" s="21"/>
      <c r="H662" s="21"/>
      <c r="I662" s="21"/>
      <c r="J662" s="21"/>
      <c r="K662" s="21"/>
      <c r="L662" s="21"/>
    </row>
    <row r="663" spans="1:13" ht="30" x14ac:dyDescent="0.25">
      <c r="A663" t="s">
        <v>6</v>
      </c>
      <c r="E663" t="s">
        <v>7</v>
      </c>
      <c r="F663" s="3" t="s">
        <v>1</v>
      </c>
      <c r="G663" s="3" t="s">
        <v>60</v>
      </c>
      <c r="H663" s="3" t="s">
        <v>37</v>
      </c>
      <c r="I663" s="3" t="s">
        <v>40</v>
      </c>
      <c r="J663" s="3" t="s">
        <v>91</v>
      </c>
      <c r="K663" t="s">
        <v>72</v>
      </c>
      <c r="L663" s="3" t="s">
        <v>69</v>
      </c>
    </row>
    <row r="664" spans="1:13" ht="30" x14ac:dyDescent="0.25">
      <c r="F664" s="3" t="s">
        <v>17</v>
      </c>
      <c r="G664" s="3"/>
      <c r="H664" s="3" t="s">
        <v>17</v>
      </c>
      <c r="I664" s="3"/>
      <c r="J664" s="3"/>
      <c r="L664" s="3"/>
    </row>
    <row r="665" spans="1:13" x14ac:dyDescent="0.25">
      <c r="F665" s="3"/>
      <c r="G665" s="3"/>
      <c r="H665" s="3"/>
      <c r="I665" s="3"/>
      <c r="J665" s="3"/>
      <c r="L665" s="3"/>
    </row>
    <row r="666" spans="1:13" x14ac:dyDescent="0.25">
      <c r="A666" s="5">
        <v>0.33333333333333331</v>
      </c>
      <c r="B666" s="5">
        <v>0.35416666666666669</v>
      </c>
      <c r="C666" s="6">
        <f>SUM(B666-A666)</f>
        <v>2.083333333333337E-2</v>
      </c>
      <c r="D666" s="6" t="s">
        <v>91</v>
      </c>
      <c r="E666" t="s">
        <v>90</v>
      </c>
      <c r="F666" s="8" t="str">
        <f>IF($D666="#CA",$C666,"")</f>
        <v/>
      </c>
      <c r="G666" s="8" t="str">
        <f>IF($D666=G$303,$C666,"")</f>
        <v/>
      </c>
      <c r="H666" s="8" t="str">
        <f>IF(NOT(ISERROR(FIND("#GEICO-Overhead",$D666))),$C666,"")</f>
        <v/>
      </c>
      <c r="I666" s="8" t="str">
        <f t="shared" ref="I666:I677" si="318">IF(NOT(ISERROR(FIND("#Mgt-Tactical",$E666))),$C666,"")</f>
        <v/>
      </c>
      <c r="J666" s="8">
        <f>IF($D666=J$284,$C666,"")</f>
        <v>2.083333333333337E-2</v>
      </c>
      <c r="K666" s="3"/>
      <c r="L666" s="8" t="str">
        <f>IF($D666=L$216,$C666,"")</f>
        <v/>
      </c>
    </row>
    <row r="667" spans="1:13" x14ac:dyDescent="0.25">
      <c r="A667" s="5">
        <f>B666</f>
        <v>0.35416666666666669</v>
      </c>
      <c r="B667" s="5">
        <v>0.39583333333333331</v>
      </c>
      <c r="C667" s="6">
        <f t="shared" ref="C667:C677" si="319">SUM(B667-A667)</f>
        <v>4.166666666666663E-2</v>
      </c>
      <c r="D667" s="6" t="s">
        <v>71</v>
      </c>
      <c r="E667" t="s">
        <v>157</v>
      </c>
      <c r="F667" s="8">
        <f t="shared" ref="F667:F677" si="320">IF(D667="#CA",C667,"")</f>
        <v>4.166666666666663E-2</v>
      </c>
      <c r="G667" s="8" t="str">
        <f t="shared" ref="G667:G677" si="321">IF($D667=G$303,$C667,"")</f>
        <v/>
      </c>
      <c r="H667" s="8" t="str">
        <f t="shared" ref="H667:H676" si="322">IF(NOT(ISERROR(FIND("#GEICO-Overhead",$D667))),$C667,"")</f>
        <v/>
      </c>
      <c r="I667" s="8" t="str">
        <f t="shared" si="318"/>
        <v/>
      </c>
      <c r="J667" s="8" t="str">
        <f>IF($D667=J$284,$C667,"")</f>
        <v/>
      </c>
      <c r="K667" s="3"/>
      <c r="L667" s="8" t="str">
        <f t="shared" ref="L667:L677" si="323">IF($D667=L$216,$C667,"")</f>
        <v/>
      </c>
    </row>
    <row r="668" spans="1:13" x14ac:dyDescent="0.25">
      <c r="A668" s="5">
        <f t="shared" ref="A668" si="324">B667</f>
        <v>0.39583333333333331</v>
      </c>
      <c r="B668" s="5">
        <v>0.45833333333333331</v>
      </c>
      <c r="C668" s="6">
        <f t="shared" si="319"/>
        <v>6.25E-2</v>
      </c>
      <c r="D668" s="6" t="s">
        <v>71</v>
      </c>
      <c r="E668" t="s">
        <v>161</v>
      </c>
      <c r="F668" s="8">
        <f t="shared" si="320"/>
        <v>6.25E-2</v>
      </c>
      <c r="G668" s="8" t="str">
        <f t="shared" si="321"/>
        <v/>
      </c>
      <c r="H668" s="8" t="str">
        <f t="shared" si="322"/>
        <v/>
      </c>
      <c r="I668" s="8" t="str">
        <f t="shared" si="318"/>
        <v/>
      </c>
      <c r="J668" s="8" t="str">
        <f t="shared" ref="J668:J676" si="325">IF($D668=J$284,$C668,"")</f>
        <v/>
      </c>
      <c r="L668" s="8" t="str">
        <f t="shared" si="323"/>
        <v/>
      </c>
    </row>
    <row r="669" spans="1:13" x14ac:dyDescent="0.25">
      <c r="A669" s="5">
        <f>B668</f>
        <v>0.45833333333333331</v>
      </c>
      <c r="B669" s="5">
        <v>0.5</v>
      </c>
      <c r="C669" s="6">
        <f t="shared" si="319"/>
        <v>4.1666666666666685E-2</v>
      </c>
      <c r="D669" s="6" t="s">
        <v>71</v>
      </c>
      <c r="E669" t="s">
        <v>162</v>
      </c>
      <c r="F669" s="8">
        <f t="shared" si="320"/>
        <v>4.1666666666666685E-2</v>
      </c>
      <c r="G669" s="8" t="str">
        <f t="shared" si="321"/>
        <v/>
      </c>
      <c r="H669" s="8" t="str">
        <f t="shared" si="322"/>
        <v/>
      </c>
      <c r="I669" s="8" t="str">
        <f t="shared" si="318"/>
        <v/>
      </c>
      <c r="J669" s="8" t="str">
        <f t="shared" si="325"/>
        <v/>
      </c>
      <c r="L669" s="8" t="str">
        <f t="shared" si="323"/>
        <v/>
      </c>
    </row>
    <row r="670" spans="1:13" x14ac:dyDescent="0.25">
      <c r="A670" s="5">
        <f t="shared" ref="A670:A677" si="326">B669</f>
        <v>0.5</v>
      </c>
      <c r="B670" s="5">
        <v>0.54166666666666663</v>
      </c>
      <c r="C670" s="6">
        <f t="shared" si="319"/>
        <v>4.166666666666663E-2</v>
      </c>
      <c r="D670" s="6"/>
      <c r="E670" t="s">
        <v>13</v>
      </c>
      <c r="F670" s="8" t="str">
        <f t="shared" si="320"/>
        <v/>
      </c>
      <c r="G670" s="8" t="str">
        <f t="shared" si="321"/>
        <v/>
      </c>
      <c r="H670" s="8" t="str">
        <f t="shared" si="322"/>
        <v/>
      </c>
      <c r="I670" s="8" t="str">
        <f t="shared" si="318"/>
        <v/>
      </c>
      <c r="J670" s="8" t="str">
        <f t="shared" si="325"/>
        <v/>
      </c>
      <c r="L670" s="8" t="str">
        <f t="shared" si="323"/>
        <v/>
      </c>
    </row>
    <row r="671" spans="1:13" x14ac:dyDescent="0.25">
      <c r="A671" s="5">
        <f t="shared" si="326"/>
        <v>0.54166666666666663</v>
      </c>
      <c r="B671" s="5">
        <v>0.5625</v>
      </c>
      <c r="C671" s="6">
        <f t="shared" si="319"/>
        <v>2.083333333333337E-2</v>
      </c>
      <c r="D671" s="6" t="s">
        <v>71</v>
      </c>
      <c r="E671" t="s">
        <v>162</v>
      </c>
      <c r="F671" s="8">
        <f t="shared" si="320"/>
        <v>2.083333333333337E-2</v>
      </c>
      <c r="G671" s="8" t="str">
        <f t="shared" si="321"/>
        <v/>
      </c>
      <c r="H671" s="8" t="str">
        <f t="shared" si="322"/>
        <v/>
      </c>
      <c r="I671" s="8" t="str">
        <f t="shared" si="318"/>
        <v/>
      </c>
      <c r="J671" s="8" t="str">
        <f t="shared" si="325"/>
        <v/>
      </c>
      <c r="L671" s="8" t="str">
        <f t="shared" si="323"/>
        <v/>
      </c>
    </row>
    <row r="672" spans="1:13" x14ac:dyDescent="0.25">
      <c r="A672" s="5">
        <f t="shared" si="326"/>
        <v>0.5625</v>
      </c>
      <c r="B672" s="5">
        <v>0.58333333333333337</v>
      </c>
      <c r="C672" s="6">
        <f t="shared" si="319"/>
        <v>2.083333333333337E-2</v>
      </c>
      <c r="D672" s="6" t="s">
        <v>71</v>
      </c>
      <c r="E672" t="s">
        <v>163</v>
      </c>
      <c r="F672" s="8">
        <f t="shared" si="320"/>
        <v>2.083333333333337E-2</v>
      </c>
      <c r="G672" s="8" t="str">
        <f t="shared" si="321"/>
        <v/>
      </c>
      <c r="H672" s="8" t="str">
        <f t="shared" si="322"/>
        <v/>
      </c>
      <c r="I672" s="8" t="str">
        <f t="shared" si="318"/>
        <v/>
      </c>
      <c r="J672" s="8" t="str">
        <f t="shared" si="325"/>
        <v/>
      </c>
      <c r="L672" s="8" t="str">
        <f t="shared" si="323"/>
        <v/>
      </c>
    </row>
    <row r="673" spans="1:13" x14ac:dyDescent="0.25">
      <c r="A673" s="5">
        <f t="shared" si="326"/>
        <v>0.58333333333333337</v>
      </c>
      <c r="B673" s="5">
        <v>0.60416666666666663</v>
      </c>
      <c r="C673" s="6">
        <f t="shared" si="319"/>
        <v>2.0833333333333259E-2</v>
      </c>
      <c r="D673" s="6" t="s">
        <v>71</v>
      </c>
      <c r="E673" t="s">
        <v>164</v>
      </c>
      <c r="F673" s="8">
        <f t="shared" si="320"/>
        <v>2.0833333333333259E-2</v>
      </c>
      <c r="G673" s="8" t="str">
        <f>IF($D673=G$303,$C673,"")</f>
        <v/>
      </c>
      <c r="H673" s="8" t="str">
        <f t="shared" si="322"/>
        <v/>
      </c>
      <c r="I673" s="8" t="str">
        <f t="shared" si="318"/>
        <v/>
      </c>
      <c r="J673" s="8" t="str">
        <f t="shared" si="325"/>
        <v/>
      </c>
      <c r="L673" s="8" t="str">
        <f t="shared" si="323"/>
        <v/>
      </c>
    </row>
    <row r="674" spans="1:13" x14ac:dyDescent="0.25">
      <c r="A674" s="5">
        <f t="shared" si="326"/>
        <v>0.60416666666666663</v>
      </c>
      <c r="B674" s="5">
        <v>0.625</v>
      </c>
      <c r="C674" s="6">
        <f t="shared" si="319"/>
        <v>2.083333333333337E-2</v>
      </c>
      <c r="D674" s="6" t="s">
        <v>71</v>
      </c>
      <c r="E674" t="s">
        <v>165</v>
      </c>
      <c r="F674" s="8">
        <f t="shared" si="320"/>
        <v>2.083333333333337E-2</v>
      </c>
      <c r="G674" s="8" t="str">
        <f t="shared" si="321"/>
        <v/>
      </c>
      <c r="H674" s="8" t="str">
        <f t="shared" si="322"/>
        <v/>
      </c>
      <c r="I674" s="8" t="str">
        <f t="shared" si="318"/>
        <v/>
      </c>
      <c r="J674" s="8" t="str">
        <f t="shared" si="325"/>
        <v/>
      </c>
      <c r="L674" s="8" t="str">
        <f t="shared" si="323"/>
        <v/>
      </c>
    </row>
    <row r="675" spans="1:13" x14ac:dyDescent="0.25">
      <c r="A675" s="5">
        <f t="shared" si="326"/>
        <v>0.625</v>
      </c>
      <c r="B675" s="5">
        <v>0.64583333333333337</v>
      </c>
      <c r="C675" s="6">
        <f t="shared" si="319"/>
        <v>2.083333333333337E-2</v>
      </c>
      <c r="D675" s="6" t="s">
        <v>91</v>
      </c>
      <c r="E675" s="3" t="s">
        <v>117</v>
      </c>
      <c r="F675" s="8" t="str">
        <f t="shared" si="320"/>
        <v/>
      </c>
      <c r="G675" s="8" t="str">
        <f t="shared" si="321"/>
        <v/>
      </c>
      <c r="H675" s="8" t="str">
        <f t="shared" si="322"/>
        <v/>
      </c>
      <c r="I675" s="8" t="str">
        <f t="shared" si="318"/>
        <v/>
      </c>
      <c r="J675" s="8">
        <f t="shared" si="325"/>
        <v>2.083333333333337E-2</v>
      </c>
      <c r="L675" s="8" t="str">
        <f t="shared" si="323"/>
        <v/>
      </c>
    </row>
    <row r="676" spans="1:13" x14ac:dyDescent="0.25">
      <c r="A676" s="5">
        <f t="shared" si="326"/>
        <v>0.64583333333333337</v>
      </c>
      <c r="B676" s="5">
        <v>0.6875</v>
      </c>
      <c r="C676" s="6">
        <f t="shared" si="319"/>
        <v>4.166666666666663E-2</v>
      </c>
      <c r="D676" s="6" t="s">
        <v>55</v>
      </c>
      <c r="E676" s="3" t="s">
        <v>165</v>
      </c>
      <c r="F676" s="8" t="str">
        <f t="shared" si="320"/>
        <v/>
      </c>
      <c r="G676" s="8" t="str">
        <f t="shared" si="321"/>
        <v/>
      </c>
      <c r="H676" s="8">
        <f t="shared" si="322"/>
        <v>4.166666666666663E-2</v>
      </c>
      <c r="I676" s="8" t="str">
        <f t="shared" si="318"/>
        <v/>
      </c>
      <c r="J676" s="8" t="str">
        <f t="shared" si="325"/>
        <v/>
      </c>
      <c r="L676" s="8" t="str">
        <f t="shared" si="323"/>
        <v/>
      </c>
    </row>
    <row r="677" spans="1:13" x14ac:dyDescent="0.25">
      <c r="A677" s="5">
        <f t="shared" si="326"/>
        <v>0.6875</v>
      </c>
      <c r="B677" s="5">
        <v>0.70833333333333337</v>
      </c>
      <c r="C677" s="6">
        <f t="shared" si="319"/>
        <v>2.083333333333337E-2</v>
      </c>
      <c r="D677" s="6"/>
      <c r="E677" s="3"/>
      <c r="F677" s="8" t="str">
        <f t="shared" si="320"/>
        <v/>
      </c>
      <c r="G677" s="8" t="str">
        <f t="shared" si="321"/>
        <v/>
      </c>
      <c r="H677" s="8" t="str">
        <f t="shared" ref="H677" si="327">IF(NOT(ISERROR(FIND("#GEICO-Overhead",$E677))),$C677,"")</f>
        <v/>
      </c>
      <c r="I677" s="8" t="str">
        <f t="shared" si="318"/>
        <v/>
      </c>
      <c r="J677" s="3"/>
      <c r="L677" s="8" t="str">
        <f t="shared" si="323"/>
        <v/>
      </c>
    </row>
    <row r="678" spans="1:13" x14ac:dyDescent="0.25">
      <c r="F678" s="3"/>
      <c r="G678" s="3"/>
      <c r="H678" s="3"/>
      <c r="I678" s="3"/>
      <c r="J678" s="3"/>
    </row>
    <row r="679" spans="1:13" x14ac:dyDescent="0.25">
      <c r="F679" s="8">
        <f t="shared" ref="F679:L679" si="328">SUM(F666:F677)</f>
        <v>0.22916666666666669</v>
      </c>
      <c r="G679" s="8">
        <f t="shared" si="328"/>
        <v>0</v>
      </c>
      <c r="H679" s="8">
        <f t="shared" si="328"/>
        <v>4.166666666666663E-2</v>
      </c>
      <c r="I679" s="8">
        <f t="shared" si="328"/>
        <v>0</v>
      </c>
      <c r="J679" s="8">
        <f t="shared" si="328"/>
        <v>4.1666666666666741E-2</v>
      </c>
      <c r="K679" s="8">
        <f t="shared" si="328"/>
        <v>0</v>
      </c>
      <c r="L679" s="8">
        <f t="shared" si="328"/>
        <v>0</v>
      </c>
      <c r="M679" s="9">
        <f>SUM(F679:L679)</f>
        <v>0.31250000000000006</v>
      </c>
    </row>
    <row r="681" spans="1:13" x14ac:dyDescent="0.25">
      <c r="A681" s="30">
        <v>41514</v>
      </c>
      <c r="B681" s="30"/>
      <c r="C681" s="30"/>
      <c r="D681" s="30"/>
      <c r="E681" s="30"/>
      <c r="F681" s="30"/>
      <c r="G681" s="30"/>
      <c r="H681" s="30"/>
      <c r="I681" s="30"/>
      <c r="J681" s="30"/>
      <c r="K681" s="1"/>
      <c r="L681" s="1"/>
    </row>
    <row r="682" spans="1:13" x14ac:dyDescent="0.25">
      <c r="A682" s="29" t="s">
        <v>0</v>
      </c>
      <c r="B682" s="29"/>
      <c r="C682" s="29"/>
      <c r="D682" s="29"/>
      <c r="E682" s="29"/>
      <c r="F682" s="29"/>
      <c r="G682" s="21"/>
      <c r="H682" s="21"/>
      <c r="I682" s="21"/>
      <c r="J682" s="21"/>
      <c r="K682" s="21"/>
      <c r="L682" s="21"/>
    </row>
    <row r="683" spans="1:13" ht="30" x14ac:dyDescent="0.25">
      <c r="A683" t="s">
        <v>6</v>
      </c>
      <c r="E683" t="s">
        <v>7</v>
      </c>
      <c r="F683" s="3" t="s">
        <v>1</v>
      </c>
      <c r="G683" s="3" t="s">
        <v>60</v>
      </c>
      <c r="H683" s="3" t="s">
        <v>37</v>
      </c>
      <c r="I683" s="3" t="s">
        <v>40</v>
      </c>
      <c r="J683" s="3" t="s">
        <v>91</v>
      </c>
      <c r="K683" t="s">
        <v>72</v>
      </c>
      <c r="L683" s="3" t="s">
        <v>69</v>
      </c>
    </row>
    <row r="684" spans="1:13" ht="30" x14ac:dyDescent="0.25">
      <c r="F684" s="3" t="s">
        <v>17</v>
      </c>
      <c r="G684" s="3"/>
      <c r="H684" s="3" t="s">
        <v>17</v>
      </c>
      <c r="I684" s="3"/>
      <c r="J684" s="3"/>
      <c r="L684" s="3"/>
    </row>
    <row r="685" spans="1:13" x14ac:dyDescent="0.25">
      <c r="F685" s="3"/>
      <c r="G685" s="3"/>
      <c r="H685" s="3"/>
      <c r="I685" s="3"/>
      <c r="J685" s="3"/>
      <c r="L685" s="3"/>
    </row>
    <row r="686" spans="1:13" x14ac:dyDescent="0.25">
      <c r="A686" s="5">
        <v>0.29166666666666669</v>
      </c>
      <c r="B686" s="5">
        <v>0.33333333333333331</v>
      </c>
      <c r="C686" s="6">
        <f>SUM(B686-A686)</f>
        <v>4.166666666666663E-2</v>
      </c>
      <c r="D686" s="6" t="s">
        <v>71</v>
      </c>
      <c r="E686" t="s">
        <v>157</v>
      </c>
      <c r="F686" s="8">
        <f>IF($D686="#CA",$C686,"")</f>
        <v>4.166666666666663E-2</v>
      </c>
      <c r="G686" s="8" t="str">
        <f>IF($D686=G$303,$C686,"")</f>
        <v/>
      </c>
      <c r="H686" s="8" t="str">
        <f>IF(NOT(ISERROR(FIND("#GEICO-Overhead",$D686))),$C686,"")</f>
        <v/>
      </c>
      <c r="I686" s="8" t="str">
        <f>IF(NOT(ISERROR(FIND("#Mgt-Tactical",$D686))),$C686,"")</f>
        <v/>
      </c>
      <c r="J686" s="8" t="str">
        <f>IF($D686=J$284,$C686,"")</f>
        <v/>
      </c>
      <c r="K686" s="3"/>
      <c r="L686" s="8" t="str">
        <f>IF($D686=L$216,$C686,"")</f>
        <v/>
      </c>
    </row>
    <row r="687" spans="1:13" x14ac:dyDescent="0.25">
      <c r="A687" s="5">
        <f>B686</f>
        <v>0.33333333333333331</v>
      </c>
      <c r="B687" s="5">
        <v>0.41666666666666669</v>
      </c>
      <c r="C687" s="6">
        <f t="shared" ref="C687:C694" si="329">SUM(B687-A687)</f>
        <v>8.333333333333337E-2</v>
      </c>
      <c r="D687" s="6" t="s">
        <v>71</v>
      </c>
      <c r="E687" t="s">
        <v>166</v>
      </c>
      <c r="F687" s="8">
        <f t="shared" ref="F687:F694" si="330">IF(D687="#CA",C687,"")</f>
        <v>8.333333333333337E-2</v>
      </c>
      <c r="G687" s="8" t="str">
        <f t="shared" ref="G687:G694" si="331">IF($D687=G$303,$C687,"")</f>
        <v/>
      </c>
      <c r="H687" s="8" t="str">
        <f t="shared" ref="H687:H694" si="332">IF(NOT(ISERROR(FIND("#GEICO-Overhead",$D687))),$C687,"")</f>
        <v/>
      </c>
      <c r="I687" s="8" t="str">
        <f t="shared" ref="I687:I694" si="333">IF(NOT(ISERROR(FIND("#Mgt-Tactical",$D687))),$C687,"")</f>
        <v/>
      </c>
      <c r="J687" s="8" t="str">
        <f>IF($D687=J$284,$C687,"")</f>
        <v/>
      </c>
      <c r="K687" s="3"/>
      <c r="L687" s="8" t="str">
        <f t="shared" ref="L687:L694" si="334">IF($D687=L$216,$C687,"")</f>
        <v/>
      </c>
    </row>
    <row r="688" spans="1:13" x14ac:dyDescent="0.25">
      <c r="A688" s="5">
        <f t="shared" ref="A688" si="335">B687</f>
        <v>0.41666666666666669</v>
      </c>
      <c r="B688" s="5">
        <v>0.5</v>
      </c>
      <c r="C688" s="6">
        <f t="shared" si="329"/>
        <v>8.3333333333333315E-2</v>
      </c>
      <c r="D688" s="6" t="s">
        <v>71</v>
      </c>
      <c r="E688" t="s">
        <v>167</v>
      </c>
      <c r="F688" s="8">
        <f t="shared" si="330"/>
        <v>8.3333333333333315E-2</v>
      </c>
      <c r="G688" s="8" t="str">
        <f t="shared" si="331"/>
        <v/>
      </c>
      <c r="H688" s="8" t="str">
        <f t="shared" si="332"/>
        <v/>
      </c>
      <c r="I688" s="8" t="str">
        <f t="shared" si="333"/>
        <v/>
      </c>
      <c r="J688" s="8" t="str">
        <f t="shared" ref="J688:J694" si="336">IF($D688=J$284,$C688,"")</f>
        <v/>
      </c>
      <c r="L688" s="8" t="str">
        <f t="shared" si="334"/>
        <v/>
      </c>
    </row>
    <row r="689" spans="1:13" x14ac:dyDescent="0.25">
      <c r="A689" s="5">
        <f>B688</f>
        <v>0.5</v>
      </c>
      <c r="B689" s="5">
        <v>0.52083333333333337</v>
      </c>
      <c r="C689" s="6">
        <f t="shared" si="329"/>
        <v>2.083333333333337E-2</v>
      </c>
      <c r="D689" s="6"/>
      <c r="E689" t="s">
        <v>13</v>
      </c>
      <c r="F689" s="8" t="str">
        <f t="shared" si="330"/>
        <v/>
      </c>
      <c r="G689" s="8" t="str">
        <f t="shared" si="331"/>
        <v/>
      </c>
      <c r="H689" s="8" t="str">
        <f t="shared" si="332"/>
        <v/>
      </c>
      <c r="I689" s="8" t="str">
        <f t="shared" si="333"/>
        <v/>
      </c>
      <c r="J689" s="8" t="str">
        <f t="shared" si="336"/>
        <v/>
      </c>
      <c r="L689" s="8" t="str">
        <f t="shared" si="334"/>
        <v/>
      </c>
    </row>
    <row r="690" spans="1:13" x14ac:dyDescent="0.25">
      <c r="A690" s="5">
        <f t="shared" ref="A690:A694" si="337">B689</f>
        <v>0.52083333333333337</v>
      </c>
      <c r="B690" s="5">
        <v>0.54166666666666663</v>
      </c>
      <c r="C690" s="6">
        <f t="shared" si="329"/>
        <v>2.0833333333333259E-2</v>
      </c>
      <c r="D690" s="6" t="s">
        <v>71</v>
      </c>
      <c r="E690" t="s">
        <v>167</v>
      </c>
      <c r="F690" s="8">
        <f t="shared" si="330"/>
        <v>2.0833333333333259E-2</v>
      </c>
      <c r="G690" s="8" t="str">
        <f t="shared" si="331"/>
        <v/>
      </c>
      <c r="H690" s="8" t="str">
        <f t="shared" si="332"/>
        <v/>
      </c>
      <c r="I690" s="8" t="str">
        <f t="shared" si="333"/>
        <v/>
      </c>
      <c r="J690" s="8" t="str">
        <f t="shared" si="336"/>
        <v/>
      </c>
      <c r="L690" s="8" t="str">
        <f t="shared" si="334"/>
        <v/>
      </c>
    </row>
    <row r="691" spans="1:13" x14ac:dyDescent="0.25">
      <c r="A691" s="5">
        <f t="shared" si="337"/>
        <v>0.54166666666666663</v>
      </c>
      <c r="B691" s="5">
        <v>0.5625</v>
      </c>
      <c r="C691" s="6">
        <f t="shared" si="329"/>
        <v>2.083333333333337E-2</v>
      </c>
      <c r="D691" s="6" t="s">
        <v>40</v>
      </c>
      <c r="E691" t="s">
        <v>168</v>
      </c>
      <c r="F691" s="8" t="str">
        <f t="shared" si="330"/>
        <v/>
      </c>
      <c r="G691" s="8" t="str">
        <f t="shared" si="331"/>
        <v/>
      </c>
      <c r="H691" s="8" t="str">
        <f t="shared" si="332"/>
        <v/>
      </c>
      <c r="I691" s="8">
        <f t="shared" si="333"/>
        <v>2.083333333333337E-2</v>
      </c>
      <c r="J691" s="8" t="str">
        <f t="shared" si="336"/>
        <v/>
      </c>
      <c r="L691" s="8" t="str">
        <f t="shared" si="334"/>
        <v/>
      </c>
    </row>
    <row r="692" spans="1:13" x14ac:dyDescent="0.25">
      <c r="A692" s="5">
        <f t="shared" si="337"/>
        <v>0.5625</v>
      </c>
      <c r="B692" s="5">
        <v>0.58333333333333337</v>
      </c>
      <c r="C692" s="6">
        <f t="shared" si="329"/>
        <v>2.083333333333337E-2</v>
      </c>
      <c r="D692" s="6" t="s">
        <v>71</v>
      </c>
      <c r="E692" t="s">
        <v>169</v>
      </c>
      <c r="F692" s="8">
        <f t="shared" si="330"/>
        <v>2.083333333333337E-2</v>
      </c>
      <c r="G692" s="8" t="str">
        <f t="shared" si="331"/>
        <v/>
      </c>
      <c r="H692" s="8" t="str">
        <f t="shared" si="332"/>
        <v/>
      </c>
      <c r="I692" s="8" t="str">
        <f t="shared" si="333"/>
        <v/>
      </c>
      <c r="J692" s="8" t="str">
        <f t="shared" si="336"/>
        <v/>
      </c>
      <c r="L692" s="8" t="str">
        <f t="shared" si="334"/>
        <v/>
      </c>
    </row>
    <row r="693" spans="1:13" x14ac:dyDescent="0.25">
      <c r="A693" s="5">
        <f t="shared" si="337"/>
        <v>0.58333333333333337</v>
      </c>
      <c r="B693" s="5">
        <v>0.625</v>
      </c>
      <c r="C693" s="6">
        <f t="shared" si="329"/>
        <v>4.166666666666663E-2</v>
      </c>
      <c r="D693" s="6" t="s">
        <v>71</v>
      </c>
      <c r="E693" t="s">
        <v>170</v>
      </c>
      <c r="F693" s="8">
        <f t="shared" si="330"/>
        <v>4.166666666666663E-2</v>
      </c>
      <c r="G693" s="8" t="str">
        <f>IF($D693=G$303,$C693,"")</f>
        <v/>
      </c>
      <c r="H693" s="8" t="str">
        <f t="shared" si="332"/>
        <v/>
      </c>
      <c r="I693" s="8" t="str">
        <f t="shared" si="333"/>
        <v/>
      </c>
      <c r="J693" s="8" t="str">
        <f t="shared" si="336"/>
        <v/>
      </c>
      <c r="L693" s="8" t="str">
        <f t="shared" si="334"/>
        <v/>
      </c>
    </row>
    <row r="694" spans="1:13" x14ac:dyDescent="0.25">
      <c r="A694" s="5">
        <f t="shared" si="337"/>
        <v>0.625</v>
      </c>
      <c r="B694" s="5">
        <v>0.6875</v>
      </c>
      <c r="C694" s="6">
        <f t="shared" si="329"/>
        <v>6.25E-2</v>
      </c>
      <c r="D694" s="6" t="s">
        <v>71</v>
      </c>
      <c r="E694" t="s">
        <v>167</v>
      </c>
      <c r="F694" s="8">
        <f t="shared" si="330"/>
        <v>6.25E-2</v>
      </c>
      <c r="G694" s="8" t="str">
        <f t="shared" si="331"/>
        <v/>
      </c>
      <c r="H694" s="8" t="str">
        <f t="shared" si="332"/>
        <v/>
      </c>
      <c r="I694" s="8" t="str">
        <f t="shared" si="333"/>
        <v/>
      </c>
      <c r="J694" s="8" t="str">
        <f t="shared" si="336"/>
        <v/>
      </c>
      <c r="L694" s="8" t="str">
        <f t="shared" si="334"/>
        <v/>
      </c>
    </row>
    <row r="695" spans="1:13" x14ac:dyDescent="0.25">
      <c r="F695" s="3"/>
      <c r="G695" s="3"/>
      <c r="H695" s="3"/>
      <c r="I695" s="3"/>
      <c r="J695" s="3"/>
    </row>
    <row r="696" spans="1:13" x14ac:dyDescent="0.25">
      <c r="F696" s="8">
        <f t="shared" ref="F696:L696" si="338">SUM(F686:F694)</f>
        <v>0.35416666666666657</v>
      </c>
      <c r="G696" s="8">
        <f t="shared" si="338"/>
        <v>0</v>
      </c>
      <c r="H696" s="8">
        <f t="shared" si="338"/>
        <v>0</v>
      </c>
      <c r="I696" s="8">
        <f t="shared" si="338"/>
        <v>2.083333333333337E-2</v>
      </c>
      <c r="J696" s="8">
        <f t="shared" si="338"/>
        <v>0</v>
      </c>
      <c r="K696" s="8">
        <f t="shared" si="338"/>
        <v>0</v>
      </c>
      <c r="L696" s="8">
        <f t="shared" si="338"/>
        <v>0</v>
      </c>
      <c r="M696" s="9">
        <f>SUM(F696:L696)</f>
        <v>0.37499999999999994</v>
      </c>
    </row>
    <row r="699" spans="1:13" x14ac:dyDescent="0.25">
      <c r="A699" s="30">
        <v>41515</v>
      </c>
      <c r="B699" s="30"/>
      <c r="C699" s="30"/>
      <c r="D699" s="30"/>
      <c r="E699" s="30"/>
      <c r="F699" s="30"/>
      <c r="G699" s="30"/>
      <c r="H699" s="30"/>
      <c r="I699" s="30"/>
      <c r="J699" s="30"/>
      <c r="K699" s="1"/>
      <c r="L699" s="1"/>
    </row>
    <row r="700" spans="1:13" x14ac:dyDescent="0.25">
      <c r="A700" s="29" t="s">
        <v>0</v>
      </c>
      <c r="B700" s="29"/>
      <c r="C700" s="29"/>
      <c r="D700" s="29"/>
      <c r="E700" s="29"/>
      <c r="F700" s="29"/>
      <c r="G700" s="21"/>
      <c r="H700" s="21"/>
      <c r="I700" s="21"/>
      <c r="J700" s="21"/>
      <c r="K700" s="21"/>
      <c r="L700" s="21"/>
    </row>
    <row r="701" spans="1:13" ht="30" x14ac:dyDescent="0.25">
      <c r="A701" t="s">
        <v>6</v>
      </c>
      <c r="E701" t="s">
        <v>7</v>
      </c>
      <c r="F701" s="3" t="s">
        <v>1</v>
      </c>
      <c r="G701" s="3" t="s">
        <v>60</v>
      </c>
      <c r="H701" s="3" t="s">
        <v>37</v>
      </c>
      <c r="I701" s="3" t="s">
        <v>40</v>
      </c>
      <c r="J701" s="3" t="s">
        <v>91</v>
      </c>
      <c r="K701" t="s">
        <v>72</v>
      </c>
      <c r="L701" s="3" t="s">
        <v>69</v>
      </c>
    </row>
    <row r="702" spans="1:13" ht="30" x14ac:dyDescent="0.25">
      <c r="F702" s="3" t="s">
        <v>17</v>
      </c>
      <c r="G702" s="3"/>
      <c r="H702" s="3" t="s">
        <v>17</v>
      </c>
      <c r="I702" s="3"/>
      <c r="J702" s="3"/>
      <c r="L702" s="3"/>
    </row>
    <row r="703" spans="1:13" x14ac:dyDescent="0.25">
      <c r="F703" s="3"/>
      <c r="G703" s="3"/>
      <c r="H703" s="3"/>
      <c r="I703" s="3"/>
      <c r="J703" s="3"/>
      <c r="L703" s="3"/>
    </row>
    <row r="704" spans="1:13" x14ac:dyDescent="0.25">
      <c r="A704" s="5">
        <v>0.3125</v>
      </c>
      <c r="B704" s="5">
        <v>0.33333333333333331</v>
      </c>
      <c r="C704" s="6">
        <f>SUM(B704-A704)</f>
        <v>2.0833333333333315E-2</v>
      </c>
      <c r="D704" s="6" t="s">
        <v>55</v>
      </c>
      <c r="E704" t="s">
        <v>171</v>
      </c>
      <c r="F704" s="8" t="str">
        <f>IF($D704="#CA",$C704,"")</f>
        <v/>
      </c>
      <c r="G704" s="8" t="str">
        <f>IF($D704=G$303,$C704,"")</f>
        <v/>
      </c>
      <c r="H704" s="8">
        <f>IF(NOT(ISERROR(FIND("#GEICO-Overhead",$D704))),$C704,"")</f>
        <v>2.0833333333333315E-2</v>
      </c>
      <c r="I704" s="8" t="str">
        <f>IF(NOT(ISERROR(FIND("#Mgt-Tactical",$D704))),$C704,"")</f>
        <v/>
      </c>
      <c r="J704" s="8" t="str">
        <f>IF($D704=J$284,$C704,"")</f>
        <v/>
      </c>
      <c r="K704" s="3"/>
      <c r="L704" s="8" t="str">
        <f>IF($D704=L$216,$C704,"")</f>
        <v/>
      </c>
    </row>
    <row r="705" spans="1:13" x14ac:dyDescent="0.25">
      <c r="A705" s="5">
        <f>B704</f>
        <v>0.33333333333333331</v>
      </c>
      <c r="B705" s="5">
        <v>0.39583333333333331</v>
      </c>
      <c r="C705" s="6">
        <f t="shared" ref="C705:C713" si="339">SUM(B705-A705)</f>
        <v>6.25E-2</v>
      </c>
      <c r="D705" s="6" t="s">
        <v>71</v>
      </c>
      <c r="E705" t="s">
        <v>167</v>
      </c>
      <c r="F705" s="8">
        <f t="shared" ref="F705:F713" si="340">IF(D705="#CA",C705,"")</f>
        <v>6.25E-2</v>
      </c>
      <c r="G705" s="8" t="str">
        <f t="shared" ref="G705:G713" si="341">IF($D705=G$303,$C705,"")</f>
        <v/>
      </c>
      <c r="H705" s="8" t="str">
        <f t="shared" ref="H705:H713" si="342">IF(NOT(ISERROR(FIND("#GEICO-Overhead",$D705))),$C705,"")</f>
        <v/>
      </c>
      <c r="I705" s="8" t="str">
        <f t="shared" ref="I705:I713" si="343">IF(NOT(ISERROR(FIND("#Mgt-Tactical",$D705))),$C705,"")</f>
        <v/>
      </c>
      <c r="J705" s="8" t="str">
        <f>IF($D705=J$284,$C705,"")</f>
        <v/>
      </c>
      <c r="K705" s="3"/>
      <c r="L705" s="8" t="str">
        <f t="shared" ref="L705:L713" si="344">IF($D705=L$216,$C705,"")</f>
        <v/>
      </c>
    </row>
    <row r="706" spans="1:13" x14ac:dyDescent="0.25">
      <c r="A706" s="5">
        <f t="shared" ref="A706" si="345">B705</f>
        <v>0.39583333333333331</v>
      </c>
      <c r="B706" s="5">
        <v>0.45833333333333331</v>
      </c>
      <c r="C706" s="6">
        <f t="shared" si="339"/>
        <v>6.25E-2</v>
      </c>
      <c r="D706" s="6" t="s">
        <v>71</v>
      </c>
      <c r="E706" t="s">
        <v>167</v>
      </c>
      <c r="F706" s="8">
        <f t="shared" si="340"/>
        <v>6.25E-2</v>
      </c>
      <c r="G706" s="8" t="str">
        <f t="shared" si="341"/>
        <v/>
      </c>
      <c r="H706" s="8" t="str">
        <f t="shared" si="342"/>
        <v/>
      </c>
      <c r="I706" s="8" t="str">
        <f t="shared" si="343"/>
        <v/>
      </c>
      <c r="J706" s="8" t="str">
        <f t="shared" ref="J706:J713" si="346">IF($D706=J$284,$C706,"")</f>
        <v/>
      </c>
      <c r="L706" s="8" t="str">
        <f t="shared" si="344"/>
        <v/>
      </c>
    </row>
    <row r="707" spans="1:13" x14ac:dyDescent="0.25">
      <c r="A707" s="5">
        <f>B706</f>
        <v>0.45833333333333331</v>
      </c>
      <c r="B707" s="5">
        <v>0.47916666666666669</v>
      </c>
      <c r="C707" s="6">
        <f t="shared" si="339"/>
        <v>2.083333333333337E-2</v>
      </c>
      <c r="D707" s="6" t="s">
        <v>40</v>
      </c>
      <c r="E707" t="s">
        <v>172</v>
      </c>
      <c r="F707" s="8" t="str">
        <f t="shared" si="340"/>
        <v/>
      </c>
      <c r="G707" s="8" t="str">
        <f t="shared" si="341"/>
        <v/>
      </c>
      <c r="H707" s="8" t="str">
        <f t="shared" si="342"/>
        <v/>
      </c>
      <c r="I707" s="8">
        <f t="shared" si="343"/>
        <v>2.083333333333337E-2</v>
      </c>
      <c r="J707" s="8" t="str">
        <f t="shared" si="346"/>
        <v/>
      </c>
      <c r="L707" s="8" t="str">
        <f t="shared" si="344"/>
        <v/>
      </c>
    </row>
    <row r="708" spans="1:13" x14ac:dyDescent="0.25">
      <c r="A708" s="5">
        <f t="shared" ref="A708:A713" si="347">B707</f>
        <v>0.47916666666666669</v>
      </c>
      <c r="B708" s="5">
        <v>0.52083333333333337</v>
      </c>
      <c r="C708" s="6">
        <f t="shared" si="339"/>
        <v>4.1666666666666685E-2</v>
      </c>
      <c r="D708" s="6" t="s">
        <v>71</v>
      </c>
      <c r="E708" t="s">
        <v>167</v>
      </c>
      <c r="F708" s="8">
        <f t="shared" si="340"/>
        <v>4.1666666666666685E-2</v>
      </c>
      <c r="G708" s="8" t="str">
        <f t="shared" si="341"/>
        <v/>
      </c>
      <c r="H708" s="8" t="str">
        <f t="shared" si="342"/>
        <v/>
      </c>
      <c r="I708" s="8" t="str">
        <f t="shared" si="343"/>
        <v/>
      </c>
      <c r="J708" s="8" t="str">
        <f t="shared" si="346"/>
        <v/>
      </c>
      <c r="L708" s="8" t="str">
        <f t="shared" si="344"/>
        <v/>
      </c>
    </row>
    <row r="709" spans="1:13" x14ac:dyDescent="0.25">
      <c r="A709" s="5">
        <f t="shared" si="347"/>
        <v>0.52083333333333337</v>
      </c>
      <c r="B709" s="5">
        <v>0.54166666666666663</v>
      </c>
      <c r="C709" s="6">
        <f t="shared" si="339"/>
        <v>2.0833333333333259E-2</v>
      </c>
      <c r="D709" s="6"/>
      <c r="E709" t="s">
        <v>13</v>
      </c>
      <c r="F709" s="8" t="str">
        <f t="shared" si="340"/>
        <v/>
      </c>
      <c r="G709" s="8" t="str">
        <f t="shared" si="341"/>
        <v/>
      </c>
      <c r="H709" s="8" t="str">
        <f t="shared" si="342"/>
        <v/>
      </c>
      <c r="I709" s="8" t="str">
        <f t="shared" si="343"/>
        <v/>
      </c>
      <c r="J709" s="8" t="str">
        <f t="shared" si="346"/>
        <v/>
      </c>
      <c r="L709" s="8" t="str">
        <f t="shared" si="344"/>
        <v/>
      </c>
    </row>
    <row r="710" spans="1:13" x14ac:dyDescent="0.25">
      <c r="A710" s="5">
        <f t="shared" si="347"/>
        <v>0.54166666666666663</v>
      </c>
      <c r="B710" s="5">
        <v>0.60416666666666663</v>
      </c>
      <c r="C710" s="6">
        <f t="shared" si="339"/>
        <v>6.25E-2</v>
      </c>
      <c r="D710" s="6" t="s">
        <v>71</v>
      </c>
      <c r="E710" t="s">
        <v>169</v>
      </c>
      <c r="F710" s="8">
        <f t="shared" si="340"/>
        <v>6.25E-2</v>
      </c>
      <c r="G710" s="8" t="str">
        <f t="shared" si="341"/>
        <v/>
      </c>
      <c r="H710" s="8" t="str">
        <f t="shared" si="342"/>
        <v/>
      </c>
      <c r="I710" s="8" t="str">
        <f t="shared" si="343"/>
        <v/>
      </c>
      <c r="J710" s="8" t="str">
        <f t="shared" si="346"/>
        <v/>
      </c>
      <c r="L710" s="8" t="str">
        <f t="shared" si="344"/>
        <v/>
      </c>
    </row>
    <row r="711" spans="1:13" x14ac:dyDescent="0.25">
      <c r="A711" s="5">
        <f t="shared" si="347"/>
        <v>0.60416666666666663</v>
      </c>
      <c r="B711" s="5">
        <v>0.6875</v>
      </c>
      <c r="C711" s="6">
        <f t="shared" si="339"/>
        <v>8.333333333333337E-2</v>
      </c>
      <c r="D711" s="6" t="s">
        <v>71</v>
      </c>
      <c r="E711" t="s">
        <v>173</v>
      </c>
      <c r="F711" s="8">
        <f t="shared" si="340"/>
        <v>8.333333333333337E-2</v>
      </c>
      <c r="G711" s="8" t="str">
        <f>IF($D711=G$303,$C711,"")</f>
        <v/>
      </c>
      <c r="H711" s="8" t="str">
        <f t="shared" si="342"/>
        <v/>
      </c>
      <c r="I711" s="8" t="str">
        <f t="shared" si="343"/>
        <v/>
      </c>
      <c r="J711" s="8" t="str">
        <f t="shared" si="346"/>
        <v/>
      </c>
      <c r="L711" s="8" t="str">
        <f t="shared" si="344"/>
        <v/>
      </c>
    </row>
    <row r="712" spans="1:13" x14ac:dyDescent="0.25">
      <c r="A712" s="5">
        <f t="shared" si="347"/>
        <v>0.6875</v>
      </c>
      <c r="B712" s="5">
        <v>0.70833333333333337</v>
      </c>
      <c r="C712" s="6">
        <f t="shared" si="339"/>
        <v>2.083333333333337E-2</v>
      </c>
      <c r="D712" s="6" t="s">
        <v>40</v>
      </c>
      <c r="E712" t="s">
        <v>174</v>
      </c>
      <c r="F712" s="8" t="str">
        <f t="shared" si="340"/>
        <v/>
      </c>
      <c r="G712" s="8" t="str">
        <f t="shared" si="341"/>
        <v/>
      </c>
      <c r="H712" s="8" t="str">
        <f t="shared" si="342"/>
        <v/>
      </c>
      <c r="I712" s="8">
        <f t="shared" si="343"/>
        <v>2.083333333333337E-2</v>
      </c>
      <c r="J712" s="8" t="str">
        <f t="shared" si="346"/>
        <v/>
      </c>
      <c r="L712" s="8" t="str">
        <f t="shared" si="344"/>
        <v/>
      </c>
    </row>
    <row r="713" spans="1:13" x14ac:dyDescent="0.25">
      <c r="A713" s="5">
        <f t="shared" si="347"/>
        <v>0.70833333333333337</v>
      </c>
      <c r="B713" s="5">
        <v>0.72916666666666663</v>
      </c>
      <c r="C713" s="6">
        <f t="shared" si="339"/>
        <v>2.0833333333333259E-2</v>
      </c>
      <c r="D713" s="6" t="s">
        <v>55</v>
      </c>
      <c r="E713" s="3" t="s">
        <v>175</v>
      </c>
      <c r="F713" s="8" t="str">
        <f t="shared" si="340"/>
        <v/>
      </c>
      <c r="G713" s="8" t="str">
        <f t="shared" si="341"/>
        <v/>
      </c>
      <c r="H713" s="8">
        <f t="shared" si="342"/>
        <v>2.0833333333333259E-2</v>
      </c>
      <c r="I713" s="8" t="str">
        <f t="shared" si="343"/>
        <v/>
      </c>
      <c r="J713" s="8" t="str">
        <f t="shared" si="346"/>
        <v/>
      </c>
      <c r="L713" s="8" t="str">
        <f t="shared" si="344"/>
        <v/>
      </c>
    </row>
    <row r="714" spans="1:13" x14ac:dyDescent="0.25">
      <c r="F714" s="3"/>
      <c r="G714" s="3"/>
      <c r="H714" s="3"/>
      <c r="I714" s="3"/>
      <c r="J714" s="3"/>
    </row>
    <row r="715" spans="1:13" x14ac:dyDescent="0.25">
      <c r="F715" s="8">
        <f t="shared" ref="F715:L715" si="348">SUM(F704:F713)</f>
        <v>0.31250000000000006</v>
      </c>
      <c r="G715" s="8">
        <f t="shared" si="348"/>
        <v>0</v>
      </c>
      <c r="H715" s="8">
        <f t="shared" si="348"/>
        <v>4.1666666666666574E-2</v>
      </c>
      <c r="I715" s="8">
        <f t="shared" si="348"/>
        <v>4.1666666666666741E-2</v>
      </c>
      <c r="J715" s="8">
        <f t="shared" si="348"/>
        <v>0</v>
      </c>
      <c r="K715" s="8">
        <f t="shared" si="348"/>
        <v>0</v>
      </c>
      <c r="L715" s="8">
        <f t="shared" si="348"/>
        <v>0</v>
      </c>
      <c r="M715" s="9">
        <f>SUM(F715:L715)</f>
        <v>0.39583333333333337</v>
      </c>
    </row>
    <row r="718" spans="1:13" x14ac:dyDescent="0.25">
      <c r="A718" s="30">
        <v>41516</v>
      </c>
      <c r="B718" s="30"/>
      <c r="C718" s="30"/>
      <c r="D718" s="30"/>
      <c r="E718" s="30"/>
      <c r="F718" s="30"/>
      <c r="G718" s="30"/>
      <c r="H718" s="30"/>
      <c r="I718" s="30"/>
      <c r="J718" s="30"/>
      <c r="K718" s="1"/>
      <c r="L718" s="1"/>
    </row>
    <row r="719" spans="1:13" x14ac:dyDescent="0.25">
      <c r="A719" s="29" t="s">
        <v>0</v>
      </c>
      <c r="B719" s="29"/>
      <c r="C719" s="29"/>
      <c r="D719" s="29"/>
      <c r="E719" s="29"/>
      <c r="F719" s="29"/>
      <c r="G719" s="22"/>
      <c r="H719" s="22"/>
      <c r="I719" s="22"/>
      <c r="J719" s="22"/>
      <c r="K719" s="22"/>
      <c r="L719" s="22"/>
    </row>
    <row r="720" spans="1:13" ht="30" x14ac:dyDescent="0.25">
      <c r="A720" t="s">
        <v>6</v>
      </c>
      <c r="E720" t="s">
        <v>7</v>
      </c>
      <c r="F720" s="3" t="s">
        <v>1</v>
      </c>
      <c r="G720" s="3" t="s">
        <v>60</v>
      </c>
      <c r="H720" s="3" t="s">
        <v>37</v>
      </c>
      <c r="I720" s="3" t="s">
        <v>40</v>
      </c>
      <c r="J720" s="3" t="s">
        <v>91</v>
      </c>
      <c r="K720" t="s">
        <v>72</v>
      </c>
      <c r="L720" s="3" t="s">
        <v>69</v>
      </c>
    </row>
    <row r="721" spans="1:13" ht="30" x14ac:dyDescent="0.25">
      <c r="F721" s="3" t="s">
        <v>17</v>
      </c>
      <c r="G721" s="3"/>
      <c r="H721" s="3" t="s">
        <v>17</v>
      </c>
      <c r="I721" s="3"/>
      <c r="J721" s="3"/>
      <c r="L721" s="3"/>
    </row>
    <row r="722" spans="1:13" x14ac:dyDescent="0.25">
      <c r="F722" s="3"/>
      <c r="G722" s="3"/>
      <c r="H722" s="3"/>
      <c r="I722" s="3"/>
      <c r="J722" s="3"/>
      <c r="L722" s="3"/>
    </row>
    <row r="723" spans="1:13" x14ac:dyDescent="0.25">
      <c r="A723" s="5">
        <v>0.29166666666666669</v>
      </c>
      <c r="B723" s="5">
        <v>0.3125</v>
      </c>
      <c r="C723" s="6">
        <f>SUM(B723-A723)</f>
        <v>2.0833333333333315E-2</v>
      </c>
      <c r="D723" s="6" t="s">
        <v>91</v>
      </c>
      <c r="E723" t="s">
        <v>176</v>
      </c>
      <c r="F723" s="8" t="str">
        <f>IF($D723="#CA",$C723,"")</f>
        <v/>
      </c>
      <c r="G723" s="8" t="str">
        <f>IF($D723=G$303,$C723,"")</f>
        <v/>
      </c>
      <c r="H723" s="8" t="str">
        <f>IF(NOT(ISERROR(FIND("#GEICO-Overhead",$D723))),$C723,"")</f>
        <v/>
      </c>
      <c r="I723" s="8" t="str">
        <f>IF(NOT(ISERROR(FIND("#Mgt-Tactical",$D723))),$C723,"")</f>
        <v/>
      </c>
      <c r="J723" s="8">
        <f>IF($D723=J$284,$C723,"")</f>
        <v>2.0833333333333315E-2</v>
      </c>
      <c r="K723" s="3"/>
      <c r="L723" s="8" t="str">
        <f>IF($D723=L$216,$C723,"")</f>
        <v/>
      </c>
    </row>
    <row r="724" spans="1:13" x14ac:dyDescent="0.25">
      <c r="A724" s="5">
        <f>B723</f>
        <v>0.3125</v>
      </c>
      <c r="B724" s="5">
        <v>0.375</v>
      </c>
      <c r="C724" s="6">
        <f t="shared" ref="C724:C731" si="349">SUM(B724-A724)</f>
        <v>6.25E-2</v>
      </c>
      <c r="D724" s="6" t="s">
        <v>71</v>
      </c>
      <c r="E724" t="s">
        <v>177</v>
      </c>
      <c r="F724" s="8">
        <f t="shared" ref="F724:F731" si="350">IF(D724="#CA",C724,"")</f>
        <v>6.25E-2</v>
      </c>
      <c r="G724" s="8" t="str">
        <f t="shared" ref="G724:G731" si="351">IF($D724=G$303,$C724,"")</f>
        <v/>
      </c>
      <c r="H724" s="8" t="str">
        <f t="shared" ref="H724:H731" si="352">IF(NOT(ISERROR(FIND("#GEICO-Overhead",$D724))),$C724,"")</f>
        <v/>
      </c>
      <c r="I724" s="8" t="str">
        <f t="shared" ref="I724:I731" si="353">IF(NOT(ISERROR(FIND("#Mgt-Tactical",$D724))),$C724,"")</f>
        <v/>
      </c>
      <c r="J724" s="8" t="str">
        <f>IF($D724=J$284,$C724,"")</f>
        <v/>
      </c>
      <c r="K724" s="3"/>
      <c r="L724" s="8" t="str">
        <f t="shared" ref="L724:L731" si="354">IF($D724=L$216,$C724,"")</f>
        <v/>
      </c>
    </row>
    <row r="725" spans="1:13" x14ac:dyDescent="0.25">
      <c r="A725" s="5">
        <f t="shared" ref="A725" si="355">B724</f>
        <v>0.375</v>
      </c>
      <c r="B725" s="5">
        <v>0.45833333333333331</v>
      </c>
      <c r="C725" s="6">
        <f t="shared" si="349"/>
        <v>8.3333333333333315E-2</v>
      </c>
      <c r="D725" s="6" t="s">
        <v>71</v>
      </c>
      <c r="E725" t="s">
        <v>178</v>
      </c>
      <c r="F725" s="8">
        <f t="shared" si="350"/>
        <v>8.3333333333333315E-2</v>
      </c>
      <c r="G725" s="8" t="str">
        <f t="shared" si="351"/>
        <v/>
      </c>
      <c r="H725" s="8" t="str">
        <f t="shared" si="352"/>
        <v/>
      </c>
      <c r="I725" s="8" t="str">
        <f t="shared" si="353"/>
        <v/>
      </c>
      <c r="J725" s="8" t="str">
        <f t="shared" ref="J725:J731" si="356">IF($D725=J$284,$C725,"")</f>
        <v/>
      </c>
      <c r="L725" s="8" t="str">
        <f t="shared" si="354"/>
        <v/>
      </c>
    </row>
    <row r="726" spans="1:13" x14ac:dyDescent="0.25">
      <c r="A726" s="5">
        <f>B725</f>
        <v>0.45833333333333331</v>
      </c>
      <c r="B726" s="5">
        <v>0.5</v>
      </c>
      <c r="C726" s="6">
        <f t="shared" si="349"/>
        <v>4.1666666666666685E-2</v>
      </c>
      <c r="D726" s="6"/>
      <c r="E726" t="s">
        <v>13</v>
      </c>
      <c r="F726" s="8" t="str">
        <f t="shared" si="350"/>
        <v/>
      </c>
      <c r="G726" s="8" t="str">
        <f t="shared" si="351"/>
        <v/>
      </c>
      <c r="H726" s="8" t="str">
        <f t="shared" si="352"/>
        <v/>
      </c>
      <c r="I726" s="8" t="str">
        <f t="shared" si="353"/>
        <v/>
      </c>
      <c r="J726" s="8" t="str">
        <f t="shared" si="356"/>
        <v/>
      </c>
      <c r="L726" s="8" t="str">
        <f t="shared" si="354"/>
        <v/>
      </c>
    </row>
    <row r="727" spans="1:13" x14ac:dyDescent="0.25">
      <c r="A727" s="5">
        <f t="shared" ref="A727:A731" si="357">B726</f>
        <v>0.5</v>
      </c>
      <c r="B727" s="5">
        <v>0.54166666666666663</v>
      </c>
      <c r="C727" s="6">
        <f t="shared" si="349"/>
        <v>4.166666666666663E-2</v>
      </c>
      <c r="D727" s="6" t="s">
        <v>71</v>
      </c>
      <c r="E727" t="s">
        <v>167</v>
      </c>
      <c r="F727" s="8">
        <f t="shared" si="350"/>
        <v>4.166666666666663E-2</v>
      </c>
      <c r="G727" s="8" t="str">
        <f t="shared" si="351"/>
        <v/>
      </c>
      <c r="H727" s="8" t="str">
        <f t="shared" si="352"/>
        <v/>
      </c>
      <c r="I727" s="8" t="str">
        <f t="shared" si="353"/>
        <v/>
      </c>
      <c r="J727" s="8" t="str">
        <f t="shared" si="356"/>
        <v/>
      </c>
      <c r="L727" s="8" t="str">
        <f t="shared" si="354"/>
        <v/>
      </c>
    </row>
    <row r="728" spans="1:13" x14ac:dyDescent="0.25">
      <c r="A728" s="5">
        <f t="shared" si="357"/>
        <v>0.54166666666666663</v>
      </c>
      <c r="B728" s="5">
        <v>0.5625</v>
      </c>
      <c r="C728" s="6">
        <f t="shared" si="349"/>
        <v>2.083333333333337E-2</v>
      </c>
      <c r="D728" s="6"/>
      <c r="E728" t="s">
        <v>179</v>
      </c>
      <c r="F728" s="8" t="str">
        <f t="shared" si="350"/>
        <v/>
      </c>
      <c r="G728" s="8" t="str">
        <f t="shared" si="351"/>
        <v/>
      </c>
      <c r="H728" s="8" t="str">
        <f t="shared" si="352"/>
        <v/>
      </c>
      <c r="I728" s="8" t="str">
        <f t="shared" si="353"/>
        <v/>
      </c>
      <c r="J728" s="8" t="str">
        <f t="shared" si="356"/>
        <v/>
      </c>
      <c r="L728" s="8" t="str">
        <f t="shared" si="354"/>
        <v/>
      </c>
    </row>
    <row r="729" spans="1:13" x14ac:dyDescent="0.25">
      <c r="A729" s="5">
        <f t="shared" si="357"/>
        <v>0.5625</v>
      </c>
      <c r="B729" s="5">
        <v>0.58333333333333337</v>
      </c>
      <c r="C729" s="6">
        <f t="shared" si="349"/>
        <v>2.083333333333337E-2</v>
      </c>
      <c r="D729" s="6"/>
      <c r="E729" t="s">
        <v>179</v>
      </c>
      <c r="F729" s="8" t="str">
        <f t="shared" si="350"/>
        <v/>
      </c>
      <c r="G729" s="8" t="str">
        <f t="shared" si="351"/>
        <v/>
      </c>
      <c r="H729" s="8" t="str">
        <f t="shared" si="352"/>
        <v/>
      </c>
      <c r="I729" s="8" t="str">
        <f t="shared" si="353"/>
        <v/>
      </c>
      <c r="J729" s="8" t="str">
        <f t="shared" si="356"/>
        <v/>
      </c>
      <c r="L729" s="8" t="str">
        <f t="shared" si="354"/>
        <v/>
      </c>
    </row>
    <row r="730" spans="1:13" x14ac:dyDescent="0.25">
      <c r="A730" s="5">
        <f t="shared" si="357"/>
        <v>0.58333333333333337</v>
      </c>
      <c r="B730" s="5">
        <v>0.66666666666666663</v>
      </c>
      <c r="C730" s="6">
        <f t="shared" si="349"/>
        <v>8.3333333333333259E-2</v>
      </c>
      <c r="D730" s="6" t="s">
        <v>71</v>
      </c>
      <c r="E730" t="s">
        <v>178</v>
      </c>
      <c r="F730" s="8">
        <f t="shared" si="350"/>
        <v>8.3333333333333259E-2</v>
      </c>
      <c r="G730" s="8" t="str">
        <f>IF($D730=G$303,$C730,"")</f>
        <v/>
      </c>
      <c r="H730" s="8" t="str">
        <f t="shared" si="352"/>
        <v/>
      </c>
      <c r="I730" s="8" t="str">
        <f t="shared" si="353"/>
        <v/>
      </c>
      <c r="J730" s="8" t="str">
        <f t="shared" si="356"/>
        <v/>
      </c>
      <c r="L730" s="8" t="str">
        <f t="shared" si="354"/>
        <v/>
      </c>
    </row>
    <row r="731" spans="1:13" x14ac:dyDescent="0.25">
      <c r="A731" s="5">
        <f t="shared" si="357"/>
        <v>0.66666666666666663</v>
      </c>
      <c r="B731" s="5">
        <v>0.6875</v>
      </c>
      <c r="C731" s="6">
        <f t="shared" si="349"/>
        <v>2.083333333333337E-2</v>
      </c>
      <c r="D731" s="6" t="s">
        <v>55</v>
      </c>
      <c r="E731" t="s">
        <v>89</v>
      </c>
      <c r="F731" s="8" t="str">
        <f t="shared" si="350"/>
        <v/>
      </c>
      <c r="G731" s="8" t="str">
        <f t="shared" si="351"/>
        <v/>
      </c>
      <c r="H731" s="8">
        <f t="shared" si="352"/>
        <v>2.083333333333337E-2</v>
      </c>
      <c r="I731" s="8" t="str">
        <f t="shared" si="353"/>
        <v/>
      </c>
      <c r="J731" s="8" t="str">
        <f t="shared" si="356"/>
        <v/>
      </c>
      <c r="L731" s="8" t="str">
        <f t="shared" si="354"/>
        <v/>
      </c>
    </row>
    <row r="732" spans="1:13" x14ac:dyDescent="0.25">
      <c r="F732" s="3"/>
      <c r="G732" s="3"/>
      <c r="H732" s="3"/>
      <c r="I732" s="3"/>
      <c r="J732" s="3"/>
    </row>
    <row r="733" spans="1:13" x14ac:dyDescent="0.25">
      <c r="F733" s="8">
        <f t="shared" ref="F733:L733" si="358">SUM(F723:F731)</f>
        <v>0.2708333333333332</v>
      </c>
      <c r="G733" s="8">
        <f t="shared" si="358"/>
        <v>0</v>
      </c>
      <c r="H733" s="8">
        <f t="shared" si="358"/>
        <v>2.083333333333337E-2</v>
      </c>
      <c r="I733" s="8">
        <f t="shared" si="358"/>
        <v>0</v>
      </c>
      <c r="J733" s="8">
        <f t="shared" si="358"/>
        <v>2.0833333333333315E-2</v>
      </c>
      <c r="K733" s="8">
        <f t="shared" si="358"/>
        <v>0</v>
      </c>
      <c r="L733" s="8">
        <f t="shared" si="358"/>
        <v>0</v>
      </c>
      <c r="M733" s="9">
        <f>SUM(F733:L733)</f>
        <v>0.31249999999999989</v>
      </c>
    </row>
    <row r="735" spans="1:13" x14ac:dyDescent="0.25">
      <c r="A735" s="30">
        <v>41519</v>
      </c>
      <c r="B735" s="30"/>
      <c r="C735" s="30"/>
      <c r="D735" s="30"/>
      <c r="E735" s="30"/>
      <c r="F735" s="30"/>
      <c r="G735" s="30"/>
      <c r="H735" s="30"/>
      <c r="I735" s="30"/>
      <c r="J735" s="30"/>
      <c r="K735" s="1"/>
      <c r="L735" s="1"/>
    </row>
    <row r="736" spans="1:13" x14ac:dyDescent="0.25">
      <c r="A736" s="29" t="s">
        <v>0</v>
      </c>
      <c r="B736" s="29"/>
      <c r="C736" s="29"/>
      <c r="D736" s="29"/>
      <c r="E736" s="29"/>
      <c r="F736" s="29"/>
      <c r="G736" s="23"/>
      <c r="H736" s="23"/>
      <c r="I736" s="23"/>
      <c r="J736" s="23"/>
      <c r="K736" s="23"/>
      <c r="L736" s="23"/>
    </row>
    <row r="737" spans="1:13" ht="30" x14ac:dyDescent="0.25">
      <c r="A737" t="s">
        <v>6</v>
      </c>
      <c r="E737" t="s">
        <v>7</v>
      </c>
      <c r="F737" s="3" t="s">
        <v>1</v>
      </c>
      <c r="G737" s="3" t="s">
        <v>60</v>
      </c>
      <c r="H737" s="3" t="s">
        <v>37</v>
      </c>
      <c r="I737" s="3" t="s">
        <v>40</v>
      </c>
      <c r="J737" s="3" t="s">
        <v>91</v>
      </c>
      <c r="K737" t="s">
        <v>72</v>
      </c>
      <c r="L737" s="3" t="s">
        <v>69</v>
      </c>
    </row>
    <row r="738" spans="1:13" ht="30" x14ac:dyDescent="0.25">
      <c r="F738" s="3" t="s">
        <v>17</v>
      </c>
      <c r="G738" s="3"/>
      <c r="H738" s="3" t="s">
        <v>17</v>
      </c>
      <c r="I738" s="3"/>
      <c r="J738" s="3"/>
      <c r="L738" s="3"/>
    </row>
    <row r="739" spans="1:13" x14ac:dyDescent="0.25">
      <c r="F739" s="3"/>
      <c r="G739" s="3"/>
      <c r="H739" s="3"/>
      <c r="I739" s="3"/>
      <c r="J739" s="3"/>
      <c r="L739" s="3"/>
    </row>
    <row r="740" spans="1:13" x14ac:dyDescent="0.25">
      <c r="A740" s="5">
        <v>0.3125</v>
      </c>
      <c r="B740" s="5">
        <v>0.35416666666666669</v>
      </c>
      <c r="C740" s="6">
        <f>SUM(B740-A740)</f>
        <v>4.1666666666666685E-2</v>
      </c>
      <c r="D740" s="6"/>
      <c r="E740" t="s">
        <v>185</v>
      </c>
      <c r="F740" s="8" t="str">
        <f>IF($D740="#CA",$C740,"")</f>
        <v/>
      </c>
      <c r="G740" s="8" t="str">
        <f>IF($D740=G$303,$C740,"")</f>
        <v/>
      </c>
      <c r="H740" s="8" t="str">
        <f>IF(NOT(ISERROR(FIND("#GEICO-Overhead",$D740))),$C740,"")</f>
        <v/>
      </c>
      <c r="I740" s="8" t="str">
        <f>IF(NOT(ISERROR(FIND("#Mgt-Tactical",$D740))),$C740,"")</f>
        <v/>
      </c>
      <c r="J740" s="8" t="str">
        <f>IF($D740=J$284,$C740,"")</f>
        <v/>
      </c>
      <c r="K740" s="3"/>
      <c r="L740" s="8" t="str">
        <f>IF($D740=L$216,$C740,"")</f>
        <v/>
      </c>
    </row>
    <row r="741" spans="1:13" x14ac:dyDescent="0.25">
      <c r="F741" s="3"/>
      <c r="G741" s="3"/>
      <c r="H741" s="3"/>
      <c r="I741" s="3"/>
      <c r="J741" s="3"/>
    </row>
    <row r="742" spans="1:13" x14ac:dyDescent="0.25">
      <c r="F742" s="8">
        <f t="shared" ref="F742:L742" si="359">SUM(F740:F740)</f>
        <v>0</v>
      </c>
      <c r="G742" s="8">
        <f t="shared" si="359"/>
        <v>0</v>
      </c>
      <c r="H742" s="8">
        <f t="shared" si="359"/>
        <v>0</v>
      </c>
      <c r="I742" s="8">
        <f t="shared" si="359"/>
        <v>0</v>
      </c>
      <c r="J742" s="8">
        <f t="shared" si="359"/>
        <v>0</v>
      </c>
      <c r="K742" s="8">
        <f t="shared" si="359"/>
        <v>0</v>
      </c>
      <c r="L742" s="8">
        <f t="shared" si="359"/>
        <v>0</v>
      </c>
      <c r="M742" s="9">
        <f>SUM(F742:L742)</f>
        <v>0</v>
      </c>
    </row>
    <row r="745" spans="1:13" x14ac:dyDescent="0.25">
      <c r="A745" s="30">
        <v>41520</v>
      </c>
      <c r="B745" s="30"/>
      <c r="C745" s="30"/>
      <c r="D745" s="30"/>
      <c r="E745" s="30"/>
      <c r="F745" s="30"/>
      <c r="G745" s="30"/>
      <c r="H745" s="30"/>
      <c r="I745" s="30"/>
      <c r="J745" s="30"/>
      <c r="K745" s="1"/>
      <c r="L745" s="1"/>
    </row>
    <row r="746" spans="1:13" x14ac:dyDescent="0.25">
      <c r="A746" s="29" t="s">
        <v>0</v>
      </c>
      <c r="B746" s="29"/>
      <c r="C746" s="29"/>
      <c r="D746" s="29"/>
      <c r="E746" s="29"/>
      <c r="F746" s="29"/>
      <c r="G746" s="24"/>
      <c r="H746" s="24"/>
      <c r="I746" s="24"/>
      <c r="J746" s="24"/>
      <c r="K746" s="24"/>
      <c r="L746" s="24"/>
    </row>
    <row r="747" spans="1:13" ht="30" x14ac:dyDescent="0.25">
      <c r="A747" t="s">
        <v>6</v>
      </c>
      <c r="E747" t="s">
        <v>7</v>
      </c>
      <c r="F747" s="3" t="s">
        <v>1</v>
      </c>
      <c r="G747" s="3" t="s">
        <v>60</v>
      </c>
      <c r="H747" s="3" t="s">
        <v>37</v>
      </c>
      <c r="I747" s="3" t="s">
        <v>40</v>
      </c>
      <c r="J747" s="3" t="s">
        <v>91</v>
      </c>
      <c r="K747" t="s">
        <v>72</v>
      </c>
      <c r="L747" s="3" t="s">
        <v>69</v>
      </c>
    </row>
    <row r="748" spans="1:13" ht="30" x14ac:dyDescent="0.25">
      <c r="F748" s="3" t="s">
        <v>17</v>
      </c>
      <c r="G748" s="3"/>
      <c r="H748" s="3" t="s">
        <v>17</v>
      </c>
      <c r="I748" s="3"/>
      <c r="J748" s="3"/>
      <c r="L748" s="3"/>
    </row>
    <row r="749" spans="1:13" x14ac:dyDescent="0.25">
      <c r="F749" s="3"/>
      <c r="G749" s="3"/>
      <c r="H749" s="3"/>
      <c r="I749" s="3"/>
      <c r="J749" s="3"/>
      <c r="L749" s="3"/>
    </row>
    <row r="750" spans="1:13" x14ac:dyDescent="0.25">
      <c r="A750" s="5">
        <v>0.3125</v>
      </c>
      <c r="B750" s="5">
        <v>0.35416666666666669</v>
      </c>
      <c r="C750" s="6">
        <f>SUM(B750-A750)</f>
        <v>4.1666666666666685E-2</v>
      </c>
      <c r="D750" s="6" t="s">
        <v>91</v>
      </c>
      <c r="E750" t="s">
        <v>180</v>
      </c>
      <c r="F750" s="8" t="str">
        <f>IF($D750="#CA",$C750,"")</f>
        <v/>
      </c>
      <c r="G750" s="8" t="str">
        <f>IF($D750=G$303,$C750,"")</f>
        <v/>
      </c>
      <c r="H750" s="8" t="str">
        <f>IF(NOT(ISERROR(FIND("#GEICO-Overhead",$D750))),$C750,"")</f>
        <v/>
      </c>
      <c r="I750" s="8" t="str">
        <f>IF(NOT(ISERROR(FIND("#Mgt-Tactical",$D750))),$C750,"")</f>
        <v/>
      </c>
      <c r="J750" s="8">
        <f>IF($D750=J$284,$C750,"")</f>
        <v>4.1666666666666685E-2</v>
      </c>
      <c r="K750" s="3"/>
      <c r="L750" s="8" t="str">
        <f>IF($D750=L$216,$C750,"")</f>
        <v/>
      </c>
    </row>
    <row r="751" spans="1:13" x14ac:dyDescent="0.25">
      <c r="A751" s="5">
        <f>B750</f>
        <v>0.35416666666666669</v>
      </c>
      <c r="B751" s="5">
        <v>0.39583333333333331</v>
      </c>
      <c r="C751" s="6">
        <f t="shared" ref="C751:C758" si="360">SUM(B751-A751)</f>
        <v>4.166666666666663E-2</v>
      </c>
      <c r="D751" s="6" t="s">
        <v>71</v>
      </c>
      <c r="E751" t="s">
        <v>181</v>
      </c>
      <c r="F751" s="8">
        <f t="shared" ref="F751:F758" si="361">IF(D751="#CA",C751,"")</f>
        <v>4.166666666666663E-2</v>
      </c>
      <c r="G751" s="8" t="str">
        <f t="shared" ref="G751:G758" si="362">IF($D751=G$303,$C751,"")</f>
        <v/>
      </c>
      <c r="H751" s="8" t="str">
        <f t="shared" ref="H751:H758" si="363">IF(NOT(ISERROR(FIND("#GEICO-Overhead",$D751))),$C751,"")</f>
        <v/>
      </c>
      <c r="I751" s="8" t="str">
        <f t="shared" ref="I751:I758" si="364">IF(NOT(ISERROR(FIND("#Mgt-Tactical",$D751))),$C751,"")</f>
        <v/>
      </c>
      <c r="J751" s="8" t="str">
        <f>IF($D751=J$284,$C751,"")</f>
        <v/>
      </c>
      <c r="K751" s="3"/>
      <c r="L751" s="8" t="str">
        <f t="shared" ref="L751:L758" si="365">IF($D751=L$216,$C751,"")</f>
        <v/>
      </c>
    </row>
    <row r="752" spans="1:13" x14ac:dyDescent="0.25">
      <c r="A752" s="5">
        <f t="shared" ref="A752" si="366">B751</f>
        <v>0.39583333333333331</v>
      </c>
      <c r="B752" s="5">
        <v>0.41666666666666669</v>
      </c>
      <c r="C752" s="6">
        <f t="shared" si="360"/>
        <v>2.083333333333337E-2</v>
      </c>
      <c r="D752" s="6" t="s">
        <v>71</v>
      </c>
      <c r="E752" t="s">
        <v>178</v>
      </c>
      <c r="F752" s="8">
        <f t="shared" si="361"/>
        <v>2.083333333333337E-2</v>
      </c>
      <c r="G752" s="8" t="str">
        <f t="shared" si="362"/>
        <v/>
      </c>
      <c r="H752" s="8" t="str">
        <f t="shared" si="363"/>
        <v/>
      </c>
      <c r="I752" s="8" t="str">
        <f t="shared" si="364"/>
        <v/>
      </c>
      <c r="J752" s="8" t="str">
        <f t="shared" ref="J752:J758" si="367">IF($D752=J$284,$C752,"")</f>
        <v/>
      </c>
      <c r="L752" s="8" t="str">
        <f t="shared" si="365"/>
        <v/>
      </c>
    </row>
    <row r="753" spans="1:13" x14ac:dyDescent="0.25">
      <c r="A753" s="5">
        <f>B752</f>
        <v>0.41666666666666669</v>
      </c>
      <c r="B753" s="5">
        <v>0.4375</v>
      </c>
      <c r="C753" s="6">
        <f t="shared" si="360"/>
        <v>2.0833333333333315E-2</v>
      </c>
      <c r="D753" s="6" t="s">
        <v>71</v>
      </c>
      <c r="E753" t="s">
        <v>182</v>
      </c>
      <c r="F753" s="8">
        <f t="shared" si="361"/>
        <v>2.0833333333333315E-2</v>
      </c>
      <c r="G753" s="8" t="str">
        <f t="shared" si="362"/>
        <v/>
      </c>
      <c r="H753" s="8" t="str">
        <f t="shared" si="363"/>
        <v/>
      </c>
      <c r="I753" s="8" t="str">
        <f t="shared" si="364"/>
        <v/>
      </c>
      <c r="J753" s="8" t="str">
        <f t="shared" si="367"/>
        <v/>
      </c>
      <c r="L753" s="8" t="str">
        <f t="shared" si="365"/>
        <v/>
      </c>
    </row>
    <row r="754" spans="1:13" x14ac:dyDescent="0.25">
      <c r="A754" s="5">
        <v>0.4375</v>
      </c>
      <c r="B754" s="5">
        <v>0.47916666666666669</v>
      </c>
      <c r="C754" s="6">
        <f t="shared" si="360"/>
        <v>4.1666666666666685E-2</v>
      </c>
      <c r="D754" s="6" t="s">
        <v>71</v>
      </c>
      <c r="E754" t="s">
        <v>178</v>
      </c>
      <c r="F754" s="8">
        <f t="shared" si="361"/>
        <v>4.1666666666666685E-2</v>
      </c>
      <c r="G754" s="8" t="str">
        <f t="shared" si="362"/>
        <v/>
      </c>
      <c r="H754" s="8" t="str">
        <f t="shared" si="363"/>
        <v/>
      </c>
      <c r="I754" s="8" t="str">
        <f t="shared" si="364"/>
        <v/>
      </c>
      <c r="J754" s="8" t="str">
        <f t="shared" si="367"/>
        <v/>
      </c>
      <c r="L754" s="8" t="str">
        <f t="shared" si="365"/>
        <v/>
      </c>
    </row>
    <row r="755" spans="1:13" x14ac:dyDescent="0.25">
      <c r="A755" s="5">
        <f t="shared" ref="A755:A758" si="368">B754</f>
        <v>0.47916666666666669</v>
      </c>
      <c r="B755" s="5">
        <v>0.58333333333333337</v>
      </c>
      <c r="C755" s="6">
        <f t="shared" si="360"/>
        <v>0.10416666666666669</v>
      </c>
      <c r="D755" s="6" t="s">
        <v>71</v>
      </c>
      <c r="E755" t="s">
        <v>183</v>
      </c>
      <c r="F755" s="8">
        <f t="shared" si="361"/>
        <v>0.10416666666666669</v>
      </c>
      <c r="G755" s="8" t="str">
        <f t="shared" si="362"/>
        <v/>
      </c>
      <c r="H755" s="8" t="str">
        <f t="shared" si="363"/>
        <v/>
      </c>
      <c r="I755" s="8" t="str">
        <f t="shared" si="364"/>
        <v/>
      </c>
      <c r="J755" s="8" t="str">
        <f t="shared" si="367"/>
        <v/>
      </c>
      <c r="L755" s="8" t="str">
        <f t="shared" si="365"/>
        <v/>
      </c>
    </row>
    <row r="756" spans="1:13" x14ac:dyDescent="0.25">
      <c r="A756" s="5">
        <f t="shared" si="368"/>
        <v>0.58333333333333337</v>
      </c>
      <c r="B756" s="5">
        <v>0.625</v>
      </c>
      <c r="C756" s="6">
        <f t="shared" si="360"/>
        <v>4.166666666666663E-2</v>
      </c>
      <c r="D756" s="6"/>
      <c r="E756" t="s">
        <v>184</v>
      </c>
      <c r="F756" s="8" t="str">
        <f t="shared" si="361"/>
        <v/>
      </c>
      <c r="G756" s="8" t="str">
        <f t="shared" si="362"/>
        <v/>
      </c>
      <c r="H756" s="8" t="str">
        <f t="shared" si="363"/>
        <v/>
      </c>
      <c r="I756" s="8" t="str">
        <f t="shared" si="364"/>
        <v/>
      </c>
      <c r="J756" s="8" t="str">
        <f t="shared" si="367"/>
        <v/>
      </c>
      <c r="L756" s="8" t="str">
        <f t="shared" si="365"/>
        <v/>
      </c>
    </row>
    <row r="757" spans="1:13" x14ac:dyDescent="0.25">
      <c r="A757" s="5">
        <f t="shared" si="368"/>
        <v>0.625</v>
      </c>
      <c r="B757" s="5">
        <v>0.6875</v>
      </c>
      <c r="C757" s="6">
        <f t="shared" si="360"/>
        <v>6.25E-2</v>
      </c>
      <c r="D757" s="6" t="s">
        <v>71</v>
      </c>
      <c r="E757" t="s">
        <v>178</v>
      </c>
      <c r="F757" s="8">
        <f t="shared" si="361"/>
        <v>6.25E-2</v>
      </c>
      <c r="G757" s="8" t="str">
        <f>IF($D757=G$303,$C757,"")</f>
        <v/>
      </c>
      <c r="H757" s="8" t="str">
        <f t="shared" si="363"/>
        <v/>
      </c>
      <c r="I757" s="8" t="str">
        <f t="shared" si="364"/>
        <v/>
      </c>
      <c r="J757" s="8" t="str">
        <f t="shared" si="367"/>
        <v/>
      </c>
      <c r="L757" s="8" t="str">
        <f t="shared" si="365"/>
        <v/>
      </c>
    </row>
    <row r="758" spans="1:13" x14ac:dyDescent="0.25">
      <c r="A758" s="5">
        <f t="shared" si="368"/>
        <v>0.6875</v>
      </c>
      <c r="B758" s="5">
        <v>0.6875</v>
      </c>
      <c r="C758" s="6">
        <f t="shared" si="360"/>
        <v>0</v>
      </c>
      <c r="D758" s="6"/>
      <c r="F758" s="8" t="str">
        <f t="shared" si="361"/>
        <v/>
      </c>
      <c r="G758" s="8" t="str">
        <f t="shared" si="362"/>
        <v/>
      </c>
      <c r="H758" s="8" t="str">
        <f t="shared" si="363"/>
        <v/>
      </c>
      <c r="I758" s="8" t="str">
        <f t="shared" si="364"/>
        <v/>
      </c>
      <c r="J758" s="8" t="str">
        <f t="shared" si="367"/>
        <v/>
      </c>
      <c r="L758" s="8" t="str">
        <f t="shared" si="365"/>
        <v/>
      </c>
    </row>
    <row r="759" spans="1:13" x14ac:dyDescent="0.25">
      <c r="F759" s="3"/>
      <c r="G759" s="3"/>
      <c r="H759" s="3"/>
      <c r="I759" s="3"/>
      <c r="J759" s="3"/>
    </row>
    <row r="760" spans="1:13" x14ac:dyDescent="0.25">
      <c r="F760" s="8">
        <f t="shared" ref="F760:L760" si="369">SUM(F750:F758)</f>
        <v>0.29166666666666669</v>
      </c>
      <c r="G760" s="8">
        <f t="shared" si="369"/>
        <v>0</v>
      </c>
      <c r="H760" s="8">
        <f t="shared" si="369"/>
        <v>0</v>
      </c>
      <c r="I760" s="8">
        <f t="shared" si="369"/>
        <v>0</v>
      </c>
      <c r="J760" s="8">
        <f t="shared" si="369"/>
        <v>4.1666666666666685E-2</v>
      </c>
      <c r="K760" s="8">
        <f t="shared" si="369"/>
        <v>0</v>
      </c>
      <c r="L760" s="8">
        <f t="shared" si="369"/>
        <v>0</v>
      </c>
      <c r="M760" s="9">
        <f>SUM(F760:L760)</f>
        <v>0.33333333333333337</v>
      </c>
    </row>
    <row r="763" spans="1:13" x14ac:dyDescent="0.25">
      <c r="A763" s="30">
        <v>41521</v>
      </c>
      <c r="B763" s="30"/>
      <c r="C763" s="30"/>
      <c r="D763" s="30"/>
      <c r="E763" s="30"/>
      <c r="F763" s="30"/>
      <c r="G763" s="30"/>
      <c r="H763" s="30"/>
      <c r="I763" s="30"/>
      <c r="J763" s="30"/>
      <c r="K763" s="1"/>
      <c r="L763" s="1"/>
    </row>
    <row r="764" spans="1:13" x14ac:dyDescent="0.25">
      <c r="A764" s="29" t="s">
        <v>0</v>
      </c>
      <c r="B764" s="29"/>
      <c r="C764" s="29"/>
      <c r="D764" s="29"/>
      <c r="E764" s="29"/>
      <c r="F764" s="29"/>
      <c r="G764" s="24"/>
      <c r="H764" s="24"/>
      <c r="I764" s="24"/>
      <c r="J764" s="24"/>
      <c r="K764" s="24"/>
      <c r="L764" s="24"/>
    </row>
    <row r="765" spans="1:13" ht="30" x14ac:dyDescent="0.25">
      <c r="A765" t="s">
        <v>6</v>
      </c>
      <c r="E765" t="s">
        <v>7</v>
      </c>
      <c r="F765" s="3" t="s">
        <v>1</v>
      </c>
      <c r="G765" s="3" t="s">
        <v>60</v>
      </c>
      <c r="H765" s="3" t="s">
        <v>37</v>
      </c>
      <c r="I765" s="3" t="s">
        <v>40</v>
      </c>
      <c r="J765" s="3" t="s">
        <v>91</v>
      </c>
      <c r="K765" t="s">
        <v>72</v>
      </c>
      <c r="L765" s="3" t="s">
        <v>69</v>
      </c>
    </row>
    <row r="766" spans="1:13" ht="30" x14ac:dyDescent="0.25">
      <c r="F766" s="3" t="s">
        <v>17</v>
      </c>
      <c r="G766" s="3"/>
      <c r="H766" s="3" t="s">
        <v>17</v>
      </c>
      <c r="I766" s="3"/>
      <c r="J766" s="3"/>
      <c r="L766" s="3"/>
    </row>
    <row r="767" spans="1:13" x14ac:dyDescent="0.25">
      <c r="F767" s="3"/>
      <c r="G767" s="3"/>
      <c r="H767" s="3"/>
      <c r="I767" s="3"/>
      <c r="J767" s="3"/>
      <c r="L767" s="3"/>
    </row>
    <row r="768" spans="1:13" x14ac:dyDescent="0.25">
      <c r="A768" s="5">
        <v>0.3125</v>
      </c>
      <c r="B768" s="5">
        <v>0.35416666666666669</v>
      </c>
      <c r="C768" s="6">
        <f>SUM(B768-A768)</f>
        <v>4.1666666666666685E-2</v>
      </c>
      <c r="D768" s="6" t="s">
        <v>91</v>
      </c>
      <c r="E768" t="s">
        <v>186</v>
      </c>
      <c r="F768" s="8" t="str">
        <f>IF($D768="#CA",$C768,"")</f>
        <v/>
      </c>
      <c r="G768" s="8" t="str">
        <f>IF($D768=G$303,$C768,"")</f>
        <v/>
      </c>
      <c r="H768" s="8" t="str">
        <f>IF(NOT(ISERROR(FIND("#GEICO-Overhead",$D768))),$C768,"")</f>
        <v/>
      </c>
      <c r="I768" s="8" t="str">
        <f>IF(NOT(ISERROR(FIND("#Mgt-Tactical",$D768))),$C768,"")</f>
        <v/>
      </c>
      <c r="J768" s="8">
        <f>IF($D768=J$284,$C768,"")</f>
        <v>4.1666666666666685E-2</v>
      </c>
      <c r="K768" s="3"/>
      <c r="L768" s="8" t="str">
        <f>IF($D768=L$216,$C768,"")</f>
        <v/>
      </c>
    </row>
    <row r="769" spans="1:13" x14ac:dyDescent="0.25">
      <c r="A769" s="5">
        <f>B768</f>
        <v>0.35416666666666669</v>
      </c>
      <c r="B769" s="5">
        <v>0.41666666666666669</v>
      </c>
      <c r="C769" s="6">
        <f t="shared" ref="C769:C776" si="370">SUM(B769-A769)</f>
        <v>6.25E-2</v>
      </c>
      <c r="D769" s="6" t="s">
        <v>71</v>
      </c>
      <c r="E769" t="s">
        <v>187</v>
      </c>
      <c r="F769" s="8">
        <f t="shared" ref="F769:F776" si="371">IF(D769="#CA",C769,"")</f>
        <v>6.25E-2</v>
      </c>
      <c r="G769" s="8" t="str">
        <f t="shared" ref="G769:G776" si="372">IF($D769=G$303,$C769,"")</f>
        <v/>
      </c>
      <c r="H769" s="8" t="str">
        <f t="shared" ref="H769:H776" si="373">IF(NOT(ISERROR(FIND("#GEICO-Overhead",$D769))),$C769,"")</f>
        <v/>
      </c>
      <c r="I769" s="8" t="str">
        <f t="shared" ref="I769:I776" si="374">IF(NOT(ISERROR(FIND("#Mgt-Tactical",$D769))),$C769,"")</f>
        <v/>
      </c>
      <c r="J769" s="8" t="str">
        <f>IF($D769=J$284,$C769,"")</f>
        <v/>
      </c>
      <c r="K769" s="3"/>
      <c r="L769" s="8" t="str">
        <f t="shared" ref="L769:L776" si="375">IF($D769=L$216,$C769,"")</f>
        <v/>
      </c>
    </row>
    <row r="770" spans="1:13" x14ac:dyDescent="0.25">
      <c r="A770" s="5">
        <f t="shared" ref="A770" si="376">B769</f>
        <v>0.41666666666666669</v>
      </c>
      <c r="B770" s="5">
        <v>0.5</v>
      </c>
      <c r="C770" s="6">
        <f t="shared" si="370"/>
        <v>8.3333333333333315E-2</v>
      </c>
      <c r="D770" s="6" t="s">
        <v>71</v>
      </c>
      <c r="E770" t="s">
        <v>178</v>
      </c>
      <c r="F770" s="8">
        <f t="shared" si="371"/>
        <v>8.3333333333333315E-2</v>
      </c>
      <c r="G770" s="8" t="str">
        <f t="shared" si="372"/>
        <v/>
      </c>
      <c r="H770" s="8" t="str">
        <f t="shared" si="373"/>
        <v/>
      </c>
      <c r="I770" s="8" t="str">
        <f t="shared" si="374"/>
        <v/>
      </c>
      <c r="J770" s="8" t="str">
        <f t="shared" ref="J770:J776" si="377">IF($D770=J$284,$C770,"")</f>
        <v/>
      </c>
      <c r="L770" s="8" t="str">
        <f t="shared" si="375"/>
        <v/>
      </c>
    </row>
    <row r="771" spans="1:13" x14ac:dyDescent="0.25">
      <c r="A771" s="5">
        <f>B770</f>
        <v>0.5</v>
      </c>
      <c r="B771" s="5">
        <v>0.54166666666666663</v>
      </c>
      <c r="C771" s="6">
        <f t="shared" si="370"/>
        <v>4.166666666666663E-2</v>
      </c>
      <c r="D771" s="6" t="s">
        <v>91</v>
      </c>
      <c r="E771" t="s">
        <v>188</v>
      </c>
      <c r="F771" s="8" t="str">
        <f t="shared" si="371"/>
        <v/>
      </c>
      <c r="G771" s="8" t="str">
        <f t="shared" si="372"/>
        <v/>
      </c>
      <c r="H771" s="8" t="str">
        <f t="shared" si="373"/>
        <v/>
      </c>
      <c r="I771" s="8" t="str">
        <f t="shared" si="374"/>
        <v/>
      </c>
      <c r="J771" s="8">
        <f t="shared" si="377"/>
        <v>4.166666666666663E-2</v>
      </c>
      <c r="L771" s="8" t="str">
        <f t="shared" si="375"/>
        <v/>
      </c>
    </row>
    <row r="772" spans="1:13" x14ac:dyDescent="0.25">
      <c r="A772" s="5">
        <f>B771</f>
        <v>0.54166666666666663</v>
      </c>
      <c r="B772" s="5">
        <v>0.58333333333333337</v>
      </c>
      <c r="C772" s="6">
        <f t="shared" si="370"/>
        <v>4.1666666666666741E-2</v>
      </c>
      <c r="D772" s="6" t="s">
        <v>71</v>
      </c>
      <c r="E772" t="s">
        <v>178</v>
      </c>
      <c r="F772" s="8">
        <f t="shared" si="371"/>
        <v>4.1666666666666741E-2</v>
      </c>
      <c r="G772" s="8" t="str">
        <f t="shared" si="372"/>
        <v/>
      </c>
      <c r="H772" s="8" t="str">
        <f t="shared" si="373"/>
        <v/>
      </c>
      <c r="I772" s="8" t="str">
        <f t="shared" si="374"/>
        <v/>
      </c>
      <c r="J772" s="8" t="str">
        <f t="shared" si="377"/>
        <v/>
      </c>
      <c r="L772" s="8" t="str">
        <f t="shared" si="375"/>
        <v/>
      </c>
    </row>
    <row r="773" spans="1:13" x14ac:dyDescent="0.25">
      <c r="A773" s="5">
        <f t="shared" ref="A773:A776" si="378">B772</f>
        <v>0.58333333333333337</v>
      </c>
      <c r="B773" s="5">
        <v>0.625</v>
      </c>
      <c r="C773" s="6">
        <f t="shared" si="370"/>
        <v>4.166666666666663E-2</v>
      </c>
      <c r="D773" s="6" t="s">
        <v>60</v>
      </c>
      <c r="E773" t="s">
        <v>189</v>
      </c>
      <c r="F773" s="8" t="str">
        <f t="shared" si="371"/>
        <v/>
      </c>
      <c r="G773" s="8">
        <f t="shared" si="372"/>
        <v>4.166666666666663E-2</v>
      </c>
      <c r="H773" s="8" t="str">
        <f t="shared" si="373"/>
        <v/>
      </c>
      <c r="I773" s="8" t="str">
        <f t="shared" si="374"/>
        <v/>
      </c>
      <c r="J773" s="8" t="str">
        <f t="shared" si="377"/>
        <v/>
      </c>
      <c r="L773" s="8" t="str">
        <f t="shared" si="375"/>
        <v/>
      </c>
    </row>
    <row r="774" spans="1:13" x14ac:dyDescent="0.25">
      <c r="A774" s="5">
        <f t="shared" si="378"/>
        <v>0.625</v>
      </c>
      <c r="B774" s="5">
        <v>0.6875</v>
      </c>
      <c r="C774" s="6">
        <f t="shared" si="370"/>
        <v>6.25E-2</v>
      </c>
      <c r="D774" s="6" t="s">
        <v>71</v>
      </c>
      <c r="E774" t="s">
        <v>178</v>
      </c>
      <c r="F774" s="8">
        <f t="shared" si="371"/>
        <v>6.25E-2</v>
      </c>
      <c r="G774" s="8" t="str">
        <f t="shared" si="372"/>
        <v/>
      </c>
      <c r="H774" s="8" t="str">
        <f t="shared" si="373"/>
        <v/>
      </c>
      <c r="I774" s="8" t="str">
        <f t="shared" si="374"/>
        <v/>
      </c>
      <c r="J774" s="8" t="str">
        <f t="shared" si="377"/>
        <v/>
      </c>
      <c r="L774" s="8" t="str">
        <f t="shared" si="375"/>
        <v/>
      </c>
    </row>
    <row r="775" spans="1:13" x14ac:dyDescent="0.25">
      <c r="A775" s="5">
        <f t="shared" si="378"/>
        <v>0.6875</v>
      </c>
      <c r="B775" s="5">
        <v>0.70833333333333337</v>
      </c>
      <c r="C775" s="6">
        <f t="shared" si="370"/>
        <v>2.083333333333337E-2</v>
      </c>
      <c r="D775" s="6" t="s">
        <v>71</v>
      </c>
      <c r="E775" t="s">
        <v>178</v>
      </c>
      <c r="F775" s="8">
        <f t="shared" si="371"/>
        <v>2.083333333333337E-2</v>
      </c>
      <c r="G775" s="8" t="str">
        <f>IF($D775=G$303,$C775,"")</f>
        <v/>
      </c>
      <c r="H775" s="8" t="str">
        <f t="shared" si="373"/>
        <v/>
      </c>
      <c r="I775" s="8" t="str">
        <f t="shared" si="374"/>
        <v/>
      </c>
      <c r="J775" s="8" t="str">
        <f t="shared" si="377"/>
        <v/>
      </c>
      <c r="L775" s="8" t="str">
        <f t="shared" si="375"/>
        <v/>
      </c>
    </row>
    <row r="776" spans="1:13" x14ac:dyDescent="0.25">
      <c r="A776" s="5">
        <f t="shared" si="378"/>
        <v>0.70833333333333337</v>
      </c>
      <c r="B776" s="5">
        <v>0.6875</v>
      </c>
      <c r="C776" s="6">
        <f t="shared" si="370"/>
        <v>-2.083333333333337E-2</v>
      </c>
      <c r="D776" s="6"/>
      <c r="F776" s="8" t="str">
        <f t="shared" si="371"/>
        <v/>
      </c>
      <c r="G776" s="8" t="str">
        <f t="shared" si="372"/>
        <v/>
      </c>
      <c r="H776" s="8" t="str">
        <f t="shared" si="373"/>
        <v/>
      </c>
      <c r="I776" s="8" t="str">
        <f t="shared" si="374"/>
        <v/>
      </c>
      <c r="J776" s="8" t="str">
        <f t="shared" si="377"/>
        <v/>
      </c>
      <c r="L776" s="8" t="str">
        <f t="shared" si="375"/>
        <v/>
      </c>
    </row>
    <row r="777" spans="1:13" x14ac:dyDescent="0.25">
      <c r="F777" s="3"/>
      <c r="G777" s="3"/>
      <c r="H777" s="3"/>
      <c r="I777" s="3"/>
      <c r="J777" s="3"/>
    </row>
    <row r="778" spans="1:13" x14ac:dyDescent="0.25">
      <c r="F778" s="8">
        <f t="shared" ref="F778:L778" si="379">SUM(F768:F776)</f>
        <v>0.27083333333333343</v>
      </c>
      <c r="G778" s="8">
        <f t="shared" si="379"/>
        <v>4.166666666666663E-2</v>
      </c>
      <c r="H778" s="8">
        <f t="shared" si="379"/>
        <v>0</v>
      </c>
      <c r="I778" s="8">
        <f t="shared" si="379"/>
        <v>0</v>
      </c>
      <c r="J778" s="8">
        <f t="shared" si="379"/>
        <v>8.3333333333333315E-2</v>
      </c>
      <c r="K778" s="8">
        <f t="shared" si="379"/>
        <v>0</v>
      </c>
      <c r="L778" s="8">
        <f t="shared" si="379"/>
        <v>0</v>
      </c>
      <c r="M778" s="9">
        <f>SUM(F778:L778)</f>
        <v>0.39583333333333337</v>
      </c>
    </row>
    <row r="781" spans="1:13" x14ac:dyDescent="0.25">
      <c r="A781" s="30">
        <v>41522</v>
      </c>
      <c r="B781" s="30"/>
      <c r="C781" s="30"/>
      <c r="D781" s="30"/>
      <c r="E781" s="30"/>
      <c r="F781" s="30"/>
      <c r="G781" s="30"/>
      <c r="H781" s="30"/>
      <c r="I781" s="30"/>
      <c r="J781" s="30"/>
      <c r="K781" s="1"/>
      <c r="L781" s="1"/>
    </row>
    <row r="782" spans="1:13" x14ac:dyDescent="0.25">
      <c r="A782" s="29" t="s">
        <v>0</v>
      </c>
      <c r="B782" s="29"/>
      <c r="C782" s="29"/>
      <c r="D782" s="29"/>
      <c r="E782" s="29"/>
      <c r="F782" s="29"/>
      <c r="G782" s="25"/>
      <c r="H782" s="25"/>
      <c r="I782" s="25"/>
      <c r="J782" s="25"/>
      <c r="K782" s="25"/>
      <c r="L782" s="25"/>
    </row>
    <row r="783" spans="1:13" ht="30" x14ac:dyDescent="0.25">
      <c r="A783" t="s">
        <v>6</v>
      </c>
      <c r="E783" t="s">
        <v>7</v>
      </c>
      <c r="F783" s="3" t="s">
        <v>1</v>
      </c>
      <c r="G783" s="3" t="s">
        <v>60</v>
      </c>
      <c r="H783" s="3" t="s">
        <v>37</v>
      </c>
      <c r="I783" s="3" t="s">
        <v>40</v>
      </c>
      <c r="J783" s="3" t="s">
        <v>91</v>
      </c>
      <c r="K783" t="s">
        <v>72</v>
      </c>
      <c r="L783" s="3" t="s">
        <v>69</v>
      </c>
    </row>
    <row r="784" spans="1:13" ht="30" x14ac:dyDescent="0.25">
      <c r="F784" s="3" t="s">
        <v>17</v>
      </c>
      <c r="G784" s="3"/>
      <c r="H784" s="3" t="s">
        <v>17</v>
      </c>
      <c r="I784" s="3"/>
      <c r="J784" s="3"/>
      <c r="L784" s="3"/>
    </row>
    <row r="785" spans="1:13" x14ac:dyDescent="0.25">
      <c r="F785" s="3"/>
      <c r="G785" s="3"/>
      <c r="H785" s="3"/>
      <c r="I785" s="3"/>
      <c r="J785" s="3"/>
      <c r="L785" s="3"/>
    </row>
    <row r="786" spans="1:13" x14ac:dyDescent="0.25">
      <c r="A786" s="5">
        <v>0.3125</v>
      </c>
      <c r="B786" s="5">
        <v>0.35416666666666669</v>
      </c>
      <c r="C786" s="6">
        <f>SUM(B786-A786)</f>
        <v>4.1666666666666685E-2</v>
      </c>
      <c r="D786" s="6"/>
      <c r="E786" t="s">
        <v>187</v>
      </c>
      <c r="F786" s="8" t="str">
        <f>IF($D786="#CA",$C786,"")</f>
        <v/>
      </c>
      <c r="G786" s="8" t="str">
        <f>IF($D786=G$303,$C786,"")</f>
        <v/>
      </c>
      <c r="H786" s="8" t="str">
        <f>IF(NOT(ISERROR(FIND("#GEICO-Overhead",$D786))),$C786,"")</f>
        <v/>
      </c>
      <c r="I786" s="8" t="str">
        <f>IF(NOT(ISERROR(FIND("#Mgt-Tactical",$D786))),$C786,"")</f>
        <v/>
      </c>
      <c r="J786" s="8" t="str">
        <f>IF($D786=J$284,$C786,"")</f>
        <v/>
      </c>
      <c r="K786" s="3"/>
      <c r="L786" s="8" t="str">
        <f>IF($D786=L$216,$C786,"")</f>
        <v/>
      </c>
    </row>
    <row r="787" spans="1:13" x14ac:dyDescent="0.25">
      <c r="A787" s="5">
        <f>B786</f>
        <v>0.35416666666666669</v>
      </c>
      <c r="B787" s="5">
        <v>0.41666666666666669</v>
      </c>
      <c r="C787" s="6">
        <f t="shared" ref="C787:C794" si="380">SUM(B787-A787)</f>
        <v>6.25E-2</v>
      </c>
      <c r="D787" s="6" t="s">
        <v>71</v>
      </c>
      <c r="E787" t="s">
        <v>187</v>
      </c>
      <c r="F787" s="8">
        <f t="shared" ref="F787:F794" si="381">IF(D787="#CA",C787,"")</f>
        <v>6.25E-2</v>
      </c>
      <c r="G787" s="8" t="str">
        <f t="shared" ref="G787:G794" si="382">IF($D787=G$303,$C787,"")</f>
        <v/>
      </c>
      <c r="H787" s="8" t="str">
        <f t="shared" ref="H787:H794" si="383">IF(NOT(ISERROR(FIND("#GEICO-Overhead",$D787))),$C787,"")</f>
        <v/>
      </c>
      <c r="I787" s="8" t="str">
        <f t="shared" ref="I787:I794" si="384">IF(NOT(ISERROR(FIND("#Mgt-Tactical",$D787))),$C787,"")</f>
        <v/>
      </c>
      <c r="J787" s="8" t="str">
        <f>IF($D787=J$284,$C787,"")</f>
        <v/>
      </c>
      <c r="K787" s="3"/>
      <c r="L787" s="8" t="str">
        <f t="shared" ref="L787:L794" si="385">IF($D787=L$216,$C787,"")</f>
        <v/>
      </c>
    </row>
    <row r="788" spans="1:13" x14ac:dyDescent="0.25">
      <c r="A788" s="5">
        <f t="shared" ref="A788" si="386">B787</f>
        <v>0.41666666666666669</v>
      </c>
      <c r="B788" s="5">
        <v>0.5</v>
      </c>
      <c r="C788" s="6">
        <f t="shared" si="380"/>
        <v>8.3333333333333315E-2</v>
      </c>
      <c r="D788" s="6" t="s">
        <v>71</v>
      </c>
      <c r="E788" t="s">
        <v>178</v>
      </c>
      <c r="F788" s="8">
        <f t="shared" si="381"/>
        <v>8.3333333333333315E-2</v>
      </c>
      <c r="G788" s="8" t="str">
        <f t="shared" si="382"/>
        <v/>
      </c>
      <c r="H788" s="8" t="str">
        <f t="shared" si="383"/>
        <v/>
      </c>
      <c r="I788" s="8" t="str">
        <f t="shared" si="384"/>
        <v/>
      </c>
      <c r="J788" s="8" t="str">
        <f t="shared" ref="J788:J794" si="387">IF($D788=J$284,$C788,"")</f>
        <v/>
      </c>
      <c r="L788" s="8" t="str">
        <f t="shared" si="385"/>
        <v/>
      </c>
    </row>
    <row r="789" spans="1:13" x14ac:dyDescent="0.25">
      <c r="A789" s="5">
        <f>B788</f>
        <v>0.5</v>
      </c>
      <c r="B789" s="5">
        <v>0.54166666666666663</v>
      </c>
      <c r="C789" s="6">
        <f t="shared" si="380"/>
        <v>4.166666666666663E-2</v>
      </c>
      <c r="D789" s="6" t="s">
        <v>71</v>
      </c>
      <c r="E789" t="s">
        <v>178</v>
      </c>
      <c r="F789" s="8">
        <f t="shared" si="381"/>
        <v>4.166666666666663E-2</v>
      </c>
      <c r="G789" s="8" t="str">
        <f t="shared" si="382"/>
        <v/>
      </c>
      <c r="H789" s="8" t="str">
        <f t="shared" si="383"/>
        <v/>
      </c>
      <c r="I789" s="8" t="str">
        <f t="shared" si="384"/>
        <v/>
      </c>
      <c r="J789" s="8" t="str">
        <f t="shared" si="387"/>
        <v/>
      </c>
      <c r="L789" s="8" t="str">
        <f t="shared" si="385"/>
        <v/>
      </c>
    </row>
    <row r="790" spans="1:13" x14ac:dyDescent="0.25">
      <c r="A790" s="5">
        <f>B789</f>
        <v>0.54166666666666663</v>
      </c>
      <c r="B790" s="5">
        <v>0.58333333333333337</v>
      </c>
      <c r="C790" s="6">
        <f t="shared" si="380"/>
        <v>4.1666666666666741E-2</v>
      </c>
      <c r="D790" s="6" t="s">
        <v>71</v>
      </c>
      <c r="E790" t="s">
        <v>178</v>
      </c>
      <c r="F790" s="8">
        <f t="shared" si="381"/>
        <v>4.1666666666666741E-2</v>
      </c>
      <c r="G790" s="8" t="str">
        <f t="shared" si="382"/>
        <v/>
      </c>
      <c r="H790" s="8" t="str">
        <f t="shared" si="383"/>
        <v/>
      </c>
      <c r="I790" s="8" t="str">
        <f t="shared" si="384"/>
        <v/>
      </c>
      <c r="J790" s="8" t="str">
        <f t="shared" si="387"/>
        <v/>
      </c>
      <c r="L790" s="8" t="str">
        <f t="shared" si="385"/>
        <v/>
      </c>
    </row>
    <row r="791" spans="1:13" x14ac:dyDescent="0.25">
      <c r="A791" s="5">
        <f t="shared" ref="A791:A794" si="388">B790</f>
        <v>0.58333333333333337</v>
      </c>
      <c r="B791" s="5">
        <v>0.625</v>
      </c>
      <c r="C791" s="6">
        <f t="shared" si="380"/>
        <v>4.166666666666663E-2</v>
      </c>
      <c r="D791" s="6" t="s">
        <v>71</v>
      </c>
      <c r="E791" t="s">
        <v>189</v>
      </c>
      <c r="F791" s="8">
        <f t="shared" si="381"/>
        <v>4.166666666666663E-2</v>
      </c>
      <c r="G791" s="8" t="str">
        <f t="shared" si="382"/>
        <v/>
      </c>
      <c r="H791" s="8" t="str">
        <f t="shared" si="383"/>
        <v/>
      </c>
      <c r="I791" s="8" t="str">
        <f t="shared" si="384"/>
        <v/>
      </c>
      <c r="J791" s="8" t="str">
        <f t="shared" si="387"/>
        <v/>
      </c>
      <c r="L791" s="8" t="str">
        <f t="shared" si="385"/>
        <v/>
      </c>
    </row>
    <row r="792" spans="1:13" x14ac:dyDescent="0.25">
      <c r="A792" s="5">
        <f t="shared" si="388"/>
        <v>0.625</v>
      </c>
      <c r="B792" s="5">
        <v>0.6875</v>
      </c>
      <c r="C792" s="6">
        <f t="shared" si="380"/>
        <v>6.25E-2</v>
      </c>
      <c r="D792" s="6" t="s">
        <v>71</v>
      </c>
      <c r="E792" t="s">
        <v>178</v>
      </c>
      <c r="F792" s="8">
        <f t="shared" si="381"/>
        <v>6.25E-2</v>
      </c>
      <c r="G792" s="8" t="str">
        <f t="shared" si="382"/>
        <v/>
      </c>
      <c r="H792" s="8" t="str">
        <f t="shared" si="383"/>
        <v/>
      </c>
      <c r="I792" s="8" t="str">
        <f t="shared" si="384"/>
        <v/>
      </c>
      <c r="J792" s="8" t="str">
        <f t="shared" si="387"/>
        <v/>
      </c>
      <c r="L792" s="8" t="str">
        <f t="shared" si="385"/>
        <v/>
      </c>
    </row>
    <row r="793" spans="1:13" x14ac:dyDescent="0.25">
      <c r="A793" s="5">
        <f t="shared" si="388"/>
        <v>0.6875</v>
      </c>
      <c r="B793" s="5">
        <v>0.70833333333333337</v>
      </c>
      <c r="C793" s="6">
        <f t="shared" si="380"/>
        <v>2.083333333333337E-2</v>
      </c>
      <c r="D793" s="6" t="s">
        <v>40</v>
      </c>
      <c r="E793" t="s">
        <v>174</v>
      </c>
      <c r="F793" s="8" t="str">
        <f t="shared" si="381"/>
        <v/>
      </c>
      <c r="G793" s="8" t="str">
        <f>IF($D793=G$303,$C793,"")</f>
        <v/>
      </c>
      <c r="H793" s="8" t="str">
        <f t="shared" si="383"/>
        <v/>
      </c>
      <c r="I793" s="8">
        <f t="shared" si="384"/>
        <v>2.083333333333337E-2</v>
      </c>
      <c r="J793" s="8" t="str">
        <f t="shared" si="387"/>
        <v/>
      </c>
      <c r="L793" s="8" t="str">
        <f t="shared" si="385"/>
        <v/>
      </c>
    </row>
    <row r="794" spans="1:13" x14ac:dyDescent="0.25">
      <c r="A794" s="5">
        <f t="shared" si="388"/>
        <v>0.70833333333333337</v>
      </c>
      <c r="B794" s="5">
        <v>0.6875</v>
      </c>
      <c r="C794" s="6">
        <f t="shared" si="380"/>
        <v>-2.083333333333337E-2</v>
      </c>
      <c r="D794" s="6"/>
      <c r="F794" s="8" t="str">
        <f t="shared" si="381"/>
        <v/>
      </c>
      <c r="G794" s="8" t="str">
        <f t="shared" si="382"/>
        <v/>
      </c>
      <c r="H794" s="8" t="str">
        <f t="shared" si="383"/>
        <v/>
      </c>
      <c r="I794" s="8" t="str">
        <f t="shared" si="384"/>
        <v/>
      </c>
      <c r="J794" s="8" t="str">
        <f t="shared" si="387"/>
        <v/>
      </c>
      <c r="L794" s="8" t="str">
        <f t="shared" si="385"/>
        <v/>
      </c>
    </row>
    <row r="795" spans="1:13" x14ac:dyDescent="0.25">
      <c r="F795" s="3"/>
      <c r="G795" s="3"/>
      <c r="H795" s="3"/>
      <c r="I795" s="3"/>
      <c r="J795" s="3"/>
    </row>
    <row r="796" spans="1:13" x14ac:dyDescent="0.25">
      <c r="F796" s="8">
        <f t="shared" ref="F796:L796" si="389">SUM(F786:F794)</f>
        <v>0.33333333333333331</v>
      </c>
      <c r="G796" s="8">
        <f t="shared" si="389"/>
        <v>0</v>
      </c>
      <c r="H796" s="8">
        <f t="shared" si="389"/>
        <v>0</v>
      </c>
      <c r="I796" s="8">
        <f t="shared" si="389"/>
        <v>2.083333333333337E-2</v>
      </c>
      <c r="J796" s="8">
        <f t="shared" si="389"/>
        <v>0</v>
      </c>
      <c r="K796" s="8">
        <f t="shared" si="389"/>
        <v>0</v>
      </c>
      <c r="L796" s="8">
        <f t="shared" si="389"/>
        <v>0</v>
      </c>
      <c r="M796" s="9">
        <f>SUM(F796:L796)</f>
        <v>0.35416666666666669</v>
      </c>
    </row>
    <row r="798" spans="1:13" ht="16.5" customHeight="1" x14ac:dyDescent="0.25"/>
    <row r="799" spans="1:13" x14ac:dyDescent="0.25">
      <c r="A799" s="30">
        <v>41523</v>
      </c>
      <c r="B799" s="30"/>
      <c r="C799" s="30"/>
      <c r="D799" s="30"/>
      <c r="E799" s="30"/>
      <c r="F799" s="30"/>
      <c r="G799" s="30"/>
      <c r="H799" s="30"/>
      <c r="I799" s="30"/>
      <c r="J799" s="30"/>
      <c r="K799" s="1"/>
      <c r="L799" s="1"/>
    </row>
    <row r="800" spans="1:13" x14ac:dyDescent="0.25">
      <c r="A800" s="29" t="s">
        <v>0</v>
      </c>
      <c r="B800" s="29"/>
      <c r="C800" s="29"/>
      <c r="D800" s="29"/>
      <c r="E800" s="29"/>
      <c r="F800" s="29"/>
      <c r="G800" s="25"/>
      <c r="H800" s="25"/>
      <c r="I800" s="25"/>
      <c r="J800" s="25"/>
      <c r="K800" s="25"/>
      <c r="L800" s="25"/>
    </row>
    <row r="801" spans="1:13" ht="30" x14ac:dyDescent="0.25">
      <c r="A801" t="s">
        <v>6</v>
      </c>
      <c r="E801" t="s">
        <v>7</v>
      </c>
      <c r="F801" s="3" t="s">
        <v>1</v>
      </c>
      <c r="G801" s="3" t="s">
        <v>60</v>
      </c>
      <c r="H801" s="3" t="s">
        <v>37</v>
      </c>
      <c r="I801" s="3" t="s">
        <v>40</v>
      </c>
      <c r="J801" s="3" t="s">
        <v>91</v>
      </c>
      <c r="K801" t="s">
        <v>72</v>
      </c>
      <c r="L801" s="3" t="s">
        <v>69</v>
      </c>
    </row>
    <row r="802" spans="1:13" ht="30" x14ac:dyDescent="0.25">
      <c r="F802" s="3" t="s">
        <v>17</v>
      </c>
      <c r="G802" s="3"/>
      <c r="H802" s="3" t="s">
        <v>17</v>
      </c>
      <c r="I802" s="3"/>
      <c r="J802" s="3"/>
      <c r="L802" s="3"/>
    </row>
    <row r="803" spans="1:13" x14ac:dyDescent="0.25">
      <c r="F803" s="3"/>
      <c r="G803" s="3"/>
      <c r="H803" s="3"/>
      <c r="I803" s="3"/>
      <c r="J803" s="3"/>
      <c r="L803" s="3"/>
    </row>
    <row r="804" spans="1:13" x14ac:dyDescent="0.25">
      <c r="A804" s="5">
        <v>0.3125</v>
      </c>
      <c r="B804" s="5">
        <v>0.35416666666666669</v>
      </c>
      <c r="C804" s="6">
        <f>SUM(B804-A804)</f>
        <v>4.1666666666666685E-2</v>
      </c>
      <c r="D804" s="6" t="s">
        <v>71</v>
      </c>
      <c r="E804" t="s">
        <v>187</v>
      </c>
      <c r="F804" s="8">
        <f>IF($D804="#CA",$C804,"")</f>
        <v>4.1666666666666685E-2</v>
      </c>
      <c r="G804" s="8" t="str">
        <f>IF($D804=G$303,$C804,"")</f>
        <v/>
      </c>
      <c r="H804" s="8" t="str">
        <f>IF(NOT(ISERROR(FIND("#GEICO-Overhead",$D804))),$C804,"")</f>
        <v/>
      </c>
      <c r="I804" s="8" t="str">
        <f>IF(NOT(ISERROR(FIND("#Mgt-Tactical",$D804))),$C804,"")</f>
        <v/>
      </c>
      <c r="J804" s="8" t="str">
        <f>IF($D804=J$284,$C804,"")</f>
        <v/>
      </c>
      <c r="K804" s="3"/>
      <c r="L804" s="8" t="str">
        <f>IF($D804=L$216,$C804,"")</f>
        <v/>
      </c>
    </row>
    <row r="805" spans="1:13" x14ac:dyDescent="0.25">
      <c r="A805" s="5">
        <f>B804</f>
        <v>0.35416666666666669</v>
      </c>
      <c r="B805" s="5">
        <v>0.41666666666666669</v>
      </c>
      <c r="C805" s="6">
        <f t="shared" ref="C805:C812" si="390">SUM(B805-A805)</f>
        <v>6.25E-2</v>
      </c>
      <c r="D805" s="6" t="s">
        <v>71</v>
      </c>
      <c r="E805" t="s">
        <v>187</v>
      </c>
      <c r="F805" s="8">
        <f t="shared" ref="F805:F812" si="391">IF(D805="#CA",C805,"")</f>
        <v>6.25E-2</v>
      </c>
      <c r="G805" s="8" t="str">
        <f t="shared" ref="G805:G812" si="392">IF($D805=G$303,$C805,"")</f>
        <v/>
      </c>
      <c r="H805" s="8" t="str">
        <f t="shared" ref="H805:H812" si="393">IF(NOT(ISERROR(FIND("#GEICO-Overhead",$D805))),$C805,"")</f>
        <v/>
      </c>
      <c r="I805" s="8" t="str">
        <f t="shared" ref="I805:I812" si="394">IF(NOT(ISERROR(FIND("#Mgt-Tactical",$D805))),$C805,"")</f>
        <v/>
      </c>
      <c r="J805" s="8" t="str">
        <f>IF($D805=J$284,$C805,"")</f>
        <v/>
      </c>
      <c r="K805" s="3"/>
      <c r="L805" s="8" t="str">
        <f t="shared" ref="L805:L812" si="395">IF($D805=L$216,$C805,"")</f>
        <v/>
      </c>
    </row>
    <row r="806" spans="1:13" x14ac:dyDescent="0.25">
      <c r="A806" s="5">
        <f t="shared" ref="A806" si="396">B805</f>
        <v>0.41666666666666669</v>
      </c>
      <c r="B806" s="5">
        <v>0.5</v>
      </c>
      <c r="C806" s="6">
        <f t="shared" si="390"/>
        <v>8.3333333333333315E-2</v>
      </c>
      <c r="D806" s="6" t="s">
        <v>71</v>
      </c>
      <c r="E806" t="s">
        <v>178</v>
      </c>
      <c r="F806" s="8">
        <f t="shared" si="391"/>
        <v>8.3333333333333315E-2</v>
      </c>
      <c r="G806" s="8" t="str">
        <f t="shared" si="392"/>
        <v/>
      </c>
      <c r="H806" s="8" t="str">
        <f t="shared" si="393"/>
        <v/>
      </c>
      <c r="I806" s="8" t="str">
        <f t="shared" si="394"/>
        <v/>
      </c>
      <c r="J806" s="8" t="str">
        <f t="shared" ref="J806:J812" si="397">IF($D806=J$284,$C806,"")</f>
        <v/>
      </c>
      <c r="L806" s="8" t="str">
        <f t="shared" si="395"/>
        <v/>
      </c>
    </row>
    <row r="807" spans="1:13" x14ac:dyDescent="0.25">
      <c r="A807" s="5">
        <f>B806</f>
        <v>0.5</v>
      </c>
      <c r="B807" s="5">
        <v>0.54166666666666663</v>
      </c>
      <c r="C807" s="6">
        <f t="shared" si="390"/>
        <v>4.166666666666663E-2</v>
      </c>
      <c r="D807" s="6" t="s">
        <v>71</v>
      </c>
      <c r="E807" t="s">
        <v>187</v>
      </c>
      <c r="F807" s="8">
        <f t="shared" si="391"/>
        <v>4.166666666666663E-2</v>
      </c>
      <c r="G807" s="8" t="str">
        <f t="shared" si="392"/>
        <v/>
      </c>
      <c r="H807" s="8" t="str">
        <f t="shared" si="393"/>
        <v/>
      </c>
      <c r="I807" s="8" t="str">
        <f t="shared" si="394"/>
        <v/>
      </c>
      <c r="J807" s="8" t="str">
        <f t="shared" si="397"/>
        <v/>
      </c>
      <c r="L807" s="8" t="str">
        <f t="shared" si="395"/>
        <v/>
      </c>
    </row>
    <row r="808" spans="1:13" x14ac:dyDescent="0.25">
      <c r="A808" s="5">
        <f>B807</f>
        <v>0.54166666666666663</v>
      </c>
      <c r="B808" s="5">
        <v>0.58333333333333337</v>
      </c>
      <c r="C808" s="6">
        <f t="shared" si="390"/>
        <v>4.1666666666666741E-2</v>
      </c>
      <c r="D808" s="6" t="s">
        <v>71</v>
      </c>
      <c r="E808" t="s">
        <v>178</v>
      </c>
      <c r="F808" s="8">
        <f t="shared" si="391"/>
        <v>4.1666666666666741E-2</v>
      </c>
      <c r="G808" s="8" t="str">
        <f t="shared" si="392"/>
        <v/>
      </c>
      <c r="H808" s="8" t="str">
        <f t="shared" si="393"/>
        <v/>
      </c>
      <c r="I808" s="8" t="str">
        <f t="shared" si="394"/>
        <v/>
      </c>
      <c r="J808" s="8" t="str">
        <f t="shared" si="397"/>
        <v/>
      </c>
      <c r="L808" s="8" t="str">
        <f t="shared" si="395"/>
        <v/>
      </c>
    </row>
    <row r="809" spans="1:13" x14ac:dyDescent="0.25">
      <c r="A809" s="5">
        <f t="shared" ref="A809:A811" si="398">B808</f>
        <v>0.58333333333333337</v>
      </c>
      <c r="B809" s="5">
        <v>0.625</v>
      </c>
      <c r="C809" s="6">
        <f t="shared" si="390"/>
        <v>4.166666666666663E-2</v>
      </c>
      <c r="D809" s="6" t="s">
        <v>71</v>
      </c>
      <c r="E809" t="s">
        <v>187</v>
      </c>
      <c r="F809" s="8">
        <f t="shared" si="391"/>
        <v>4.166666666666663E-2</v>
      </c>
      <c r="G809" s="8" t="str">
        <f t="shared" si="392"/>
        <v/>
      </c>
      <c r="H809" s="8" t="str">
        <f t="shared" si="393"/>
        <v/>
      </c>
      <c r="I809" s="8" t="str">
        <f t="shared" si="394"/>
        <v/>
      </c>
      <c r="J809" s="8" t="str">
        <f t="shared" si="397"/>
        <v/>
      </c>
      <c r="L809" s="8" t="str">
        <f t="shared" si="395"/>
        <v/>
      </c>
    </row>
    <row r="810" spans="1:13" x14ac:dyDescent="0.25">
      <c r="A810" s="5">
        <f t="shared" si="398"/>
        <v>0.625</v>
      </c>
      <c r="B810" s="5">
        <v>0.6875</v>
      </c>
      <c r="C810" s="6">
        <f t="shared" si="390"/>
        <v>6.25E-2</v>
      </c>
      <c r="D810" s="6"/>
      <c r="F810" s="8" t="str">
        <f t="shared" si="391"/>
        <v/>
      </c>
      <c r="G810" s="8" t="str">
        <f t="shared" si="392"/>
        <v/>
      </c>
      <c r="H810" s="8" t="str">
        <f t="shared" si="393"/>
        <v/>
      </c>
      <c r="I810" s="8" t="str">
        <f t="shared" si="394"/>
        <v/>
      </c>
      <c r="J810" s="8" t="str">
        <f t="shared" si="397"/>
        <v/>
      </c>
      <c r="L810" s="8" t="str">
        <f t="shared" si="395"/>
        <v/>
      </c>
    </row>
    <row r="811" spans="1:13" x14ac:dyDescent="0.25">
      <c r="A811" s="5">
        <f t="shared" si="398"/>
        <v>0.6875</v>
      </c>
      <c r="B811" s="5">
        <v>0.6875</v>
      </c>
      <c r="C811" s="6">
        <f t="shared" si="390"/>
        <v>0</v>
      </c>
      <c r="D811" s="6"/>
      <c r="F811" s="8" t="str">
        <f t="shared" si="391"/>
        <v/>
      </c>
      <c r="G811" s="8" t="str">
        <f>IF($D811=G$303,$C811,"")</f>
        <v/>
      </c>
      <c r="H811" s="8" t="str">
        <f t="shared" si="393"/>
        <v/>
      </c>
      <c r="I811" s="8" t="str">
        <f t="shared" si="394"/>
        <v/>
      </c>
      <c r="J811" s="8" t="str">
        <f t="shared" si="397"/>
        <v/>
      </c>
      <c r="L811" s="8" t="str">
        <f t="shared" si="395"/>
        <v/>
      </c>
    </row>
    <row r="812" spans="1:13" x14ac:dyDescent="0.25">
      <c r="A812" s="5">
        <f>B811</f>
        <v>0.6875</v>
      </c>
      <c r="B812" s="5">
        <v>0.6875</v>
      </c>
      <c r="C812" s="6">
        <f t="shared" si="390"/>
        <v>0</v>
      </c>
      <c r="D812" s="6"/>
      <c r="F812" s="8" t="str">
        <f t="shared" si="391"/>
        <v/>
      </c>
      <c r="G812" s="8" t="str">
        <f t="shared" si="392"/>
        <v/>
      </c>
      <c r="H812" s="8" t="str">
        <f t="shared" si="393"/>
        <v/>
      </c>
      <c r="I812" s="8" t="str">
        <f t="shared" si="394"/>
        <v/>
      </c>
      <c r="J812" s="8" t="str">
        <f t="shared" si="397"/>
        <v/>
      </c>
      <c r="L812" s="8" t="str">
        <f t="shared" si="395"/>
        <v/>
      </c>
    </row>
    <row r="813" spans="1:13" x14ac:dyDescent="0.25">
      <c r="F813" s="3"/>
      <c r="G813" s="3"/>
      <c r="H813" s="3"/>
      <c r="I813" s="3"/>
      <c r="J813" s="3"/>
    </row>
    <row r="814" spans="1:13" x14ac:dyDescent="0.25">
      <c r="F814" s="8">
        <f t="shared" ref="F814:L814" si="399">SUM(F804:F812)</f>
        <v>0.3125</v>
      </c>
      <c r="G814" s="8">
        <f t="shared" si="399"/>
        <v>0</v>
      </c>
      <c r="H814" s="8">
        <f t="shared" si="399"/>
        <v>0</v>
      </c>
      <c r="I814" s="8">
        <f t="shared" si="399"/>
        <v>0</v>
      </c>
      <c r="J814" s="8">
        <f t="shared" si="399"/>
        <v>0</v>
      </c>
      <c r="K814" s="8">
        <f t="shared" si="399"/>
        <v>0</v>
      </c>
      <c r="L814" s="8">
        <f t="shared" si="399"/>
        <v>0</v>
      </c>
      <c r="M814" s="9">
        <f>SUM(F814:L814)</f>
        <v>0.3125</v>
      </c>
    </row>
    <row r="817" spans="1:13" x14ac:dyDescent="0.25">
      <c r="A817" s="30">
        <v>41526</v>
      </c>
      <c r="B817" s="30"/>
      <c r="C817" s="30"/>
      <c r="D817" s="30"/>
      <c r="E817" s="30"/>
      <c r="F817" s="30"/>
      <c r="G817" s="30"/>
      <c r="H817" s="30"/>
      <c r="I817" s="30"/>
      <c r="J817" s="30"/>
      <c r="K817" s="1"/>
      <c r="L817" s="1"/>
    </row>
    <row r="818" spans="1:13" x14ac:dyDescent="0.25">
      <c r="A818" s="29" t="s">
        <v>0</v>
      </c>
      <c r="B818" s="29"/>
      <c r="C818" s="29"/>
      <c r="D818" s="29"/>
      <c r="E818" s="29"/>
      <c r="F818" s="29"/>
      <c r="G818" s="26"/>
      <c r="H818" s="26"/>
      <c r="I818" s="26"/>
      <c r="J818" s="26"/>
      <c r="K818" s="26"/>
      <c r="L818" s="26"/>
    </row>
    <row r="819" spans="1:13" ht="30" x14ac:dyDescent="0.25">
      <c r="A819" t="s">
        <v>6</v>
      </c>
      <c r="E819" t="s">
        <v>7</v>
      </c>
      <c r="F819" s="3" t="s">
        <v>1</v>
      </c>
      <c r="G819" s="3" t="s">
        <v>60</v>
      </c>
      <c r="H819" s="3" t="s">
        <v>37</v>
      </c>
      <c r="I819" s="3" t="s">
        <v>40</v>
      </c>
      <c r="J819" s="3" t="s">
        <v>91</v>
      </c>
      <c r="K819" t="s">
        <v>72</v>
      </c>
      <c r="L819" s="3" t="s">
        <v>69</v>
      </c>
    </row>
    <row r="820" spans="1:13" ht="30" x14ac:dyDescent="0.25">
      <c r="F820" s="3" t="s">
        <v>17</v>
      </c>
      <c r="G820" s="3"/>
      <c r="H820" s="3" t="s">
        <v>17</v>
      </c>
      <c r="I820" s="3"/>
      <c r="J820" s="3"/>
      <c r="L820" s="3"/>
    </row>
    <row r="821" spans="1:13" x14ac:dyDescent="0.25">
      <c r="F821" s="3"/>
      <c r="G821" s="3"/>
      <c r="H821" s="3"/>
      <c r="I821" s="3"/>
      <c r="J821" s="3"/>
      <c r="L821" s="3"/>
    </row>
    <row r="822" spans="1:13" x14ac:dyDescent="0.25">
      <c r="A822" s="5">
        <v>0.3125</v>
      </c>
      <c r="B822" s="5">
        <v>0.35416666666666669</v>
      </c>
      <c r="C822" s="6">
        <f>SUM(B822-A822)</f>
        <v>4.1666666666666685E-2</v>
      </c>
      <c r="D822" s="6" t="s">
        <v>71</v>
      </c>
      <c r="E822" t="s">
        <v>187</v>
      </c>
      <c r="F822" s="8">
        <f>IF($D822="#CA",$C822,"")</f>
        <v>4.1666666666666685E-2</v>
      </c>
      <c r="G822" s="8" t="str">
        <f>IF($D822=G$303,$C822,"")</f>
        <v/>
      </c>
      <c r="H822" s="8" t="str">
        <f>IF(NOT(ISERROR(FIND("#GEICO-Overhead",$D822))),$C822,"")</f>
        <v/>
      </c>
      <c r="I822" s="8" t="str">
        <f>IF(NOT(ISERROR(FIND("#Mgt-Tactical",$D822))),$C822,"")</f>
        <v/>
      </c>
      <c r="J822" s="8" t="str">
        <f>IF($D822=J$284,$C822,"")</f>
        <v/>
      </c>
      <c r="K822" s="3"/>
      <c r="L822" s="8" t="str">
        <f>IF($D822=L$216,$C822,"")</f>
        <v/>
      </c>
    </row>
    <row r="823" spans="1:13" x14ac:dyDescent="0.25">
      <c r="A823" s="5">
        <f>B822</f>
        <v>0.35416666666666669</v>
      </c>
      <c r="B823" s="5">
        <v>0.375</v>
      </c>
      <c r="C823" s="6">
        <f t="shared" ref="C823:C827" si="400">SUM(B823-A823)</f>
        <v>2.0833333333333315E-2</v>
      </c>
      <c r="D823" s="6" t="s">
        <v>71</v>
      </c>
      <c r="E823" t="s">
        <v>187</v>
      </c>
      <c r="F823" s="8">
        <f t="shared" ref="F823:F827" si="401">IF(D823="#CA",C823,"")</f>
        <v>2.0833333333333315E-2</v>
      </c>
      <c r="G823" s="8" t="str">
        <f t="shared" ref="G823:G827" si="402">IF($D823=G$303,$C823,"")</f>
        <v/>
      </c>
      <c r="H823" s="8" t="str">
        <f t="shared" ref="H823:H827" si="403">IF(NOT(ISERROR(FIND("#GEICO-Overhead",$D823))),$C823,"")</f>
        <v/>
      </c>
      <c r="I823" s="8" t="str">
        <f t="shared" ref="I823:I827" si="404">IF(NOT(ISERROR(FIND("#Mgt-Tactical",$D823))),$C823,"")</f>
        <v/>
      </c>
      <c r="J823" s="8" t="str">
        <f>IF($D823=J$284,$C823,"")</f>
        <v/>
      </c>
      <c r="K823" s="3"/>
      <c r="L823" s="8" t="str">
        <f t="shared" ref="L823:L827" si="405">IF($D823=L$216,$C823,"")</f>
        <v/>
      </c>
    </row>
    <row r="824" spans="1:13" x14ac:dyDescent="0.25">
      <c r="A824" s="5">
        <f t="shared" ref="A824" si="406">B823</f>
        <v>0.375</v>
      </c>
      <c r="B824" s="5">
        <v>0.39583333333333331</v>
      </c>
      <c r="C824" s="6">
        <f t="shared" si="400"/>
        <v>2.0833333333333315E-2</v>
      </c>
      <c r="D824" s="6" t="s">
        <v>55</v>
      </c>
      <c r="E824" t="s">
        <v>190</v>
      </c>
      <c r="F824" s="8" t="str">
        <f t="shared" si="401"/>
        <v/>
      </c>
      <c r="G824" s="8" t="str">
        <f t="shared" si="402"/>
        <v/>
      </c>
      <c r="H824" s="8">
        <f t="shared" si="403"/>
        <v>2.0833333333333315E-2</v>
      </c>
      <c r="I824" s="8" t="str">
        <f t="shared" si="404"/>
        <v/>
      </c>
      <c r="J824" s="8" t="str">
        <f t="shared" ref="J824:J827" si="407">IF($D824=J$284,$C824,"")</f>
        <v/>
      </c>
      <c r="L824" s="8" t="str">
        <f t="shared" si="405"/>
        <v/>
      </c>
    </row>
    <row r="825" spans="1:13" x14ac:dyDescent="0.25">
      <c r="A825" s="5">
        <f>B824</f>
        <v>0.39583333333333331</v>
      </c>
      <c r="B825" s="5">
        <v>0.5</v>
      </c>
      <c r="C825" s="6">
        <f t="shared" si="400"/>
        <v>0.10416666666666669</v>
      </c>
      <c r="D825" s="6" t="s">
        <v>71</v>
      </c>
      <c r="E825" t="s">
        <v>187</v>
      </c>
      <c r="F825" s="8">
        <f t="shared" si="401"/>
        <v>0.10416666666666669</v>
      </c>
      <c r="G825" s="8" t="str">
        <f t="shared" si="402"/>
        <v/>
      </c>
      <c r="H825" s="8" t="str">
        <f t="shared" si="403"/>
        <v/>
      </c>
      <c r="I825" s="8" t="str">
        <f t="shared" si="404"/>
        <v/>
      </c>
      <c r="J825" s="8" t="str">
        <f t="shared" si="407"/>
        <v/>
      </c>
      <c r="L825" s="8" t="str">
        <f t="shared" si="405"/>
        <v/>
      </c>
    </row>
    <row r="826" spans="1:13" x14ac:dyDescent="0.25">
      <c r="A826" s="5">
        <f>B825</f>
        <v>0.5</v>
      </c>
      <c r="B826" s="5">
        <v>0.54166666666666663</v>
      </c>
      <c r="C826" s="6">
        <f t="shared" si="400"/>
        <v>4.166666666666663E-2</v>
      </c>
      <c r="D826" s="6" t="s">
        <v>72</v>
      </c>
      <c r="E826" t="s">
        <v>191</v>
      </c>
      <c r="F826" s="8" t="str">
        <f t="shared" si="401"/>
        <v/>
      </c>
      <c r="G826" s="8" t="str">
        <f t="shared" si="402"/>
        <v/>
      </c>
      <c r="H826" s="8" t="str">
        <f t="shared" si="403"/>
        <v/>
      </c>
      <c r="I826" s="8" t="str">
        <f t="shared" si="404"/>
        <v/>
      </c>
      <c r="J826" s="8" t="str">
        <f t="shared" si="407"/>
        <v/>
      </c>
      <c r="L826" s="8" t="str">
        <f t="shared" si="405"/>
        <v/>
      </c>
    </row>
    <row r="827" spans="1:13" x14ac:dyDescent="0.25">
      <c r="A827" s="5">
        <f t="shared" ref="A827" si="408">B826</f>
        <v>0.54166666666666663</v>
      </c>
      <c r="B827" s="5">
        <v>0.70833333333333337</v>
      </c>
      <c r="C827" s="6">
        <f t="shared" si="400"/>
        <v>0.16666666666666674</v>
      </c>
      <c r="D827" s="6" t="s">
        <v>71</v>
      </c>
      <c r="E827" t="s">
        <v>192</v>
      </c>
      <c r="F827" s="8">
        <f t="shared" si="401"/>
        <v>0.16666666666666674</v>
      </c>
      <c r="G827" s="8" t="str">
        <f t="shared" si="402"/>
        <v/>
      </c>
      <c r="H827" s="8" t="str">
        <f t="shared" si="403"/>
        <v/>
      </c>
      <c r="I827" s="8" t="str">
        <f t="shared" si="404"/>
        <v/>
      </c>
      <c r="J827" s="8" t="str">
        <f t="shared" si="407"/>
        <v/>
      </c>
      <c r="L827" s="8" t="str">
        <f t="shared" si="405"/>
        <v/>
      </c>
    </row>
    <row r="828" spans="1:13" x14ac:dyDescent="0.25">
      <c r="F828" s="8">
        <f t="shared" ref="F828:L828" si="409">SUM(F822:F827)</f>
        <v>0.33333333333333343</v>
      </c>
      <c r="G828" s="8">
        <f t="shared" si="409"/>
        <v>0</v>
      </c>
      <c r="H828" s="8">
        <f t="shared" si="409"/>
        <v>2.0833333333333315E-2</v>
      </c>
      <c r="I828" s="8">
        <f t="shared" si="409"/>
        <v>0</v>
      </c>
      <c r="J828" s="8">
        <f t="shared" si="409"/>
        <v>0</v>
      </c>
      <c r="K828" s="8">
        <f t="shared" si="409"/>
        <v>0</v>
      </c>
      <c r="L828" s="8">
        <f t="shared" si="409"/>
        <v>0</v>
      </c>
      <c r="M828" s="9">
        <f>SUM(F828:L828)</f>
        <v>0.35416666666666674</v>
      </c>
    </row>
    <row r="830" spans="1:13" x14ac:dyDescent="0.25">
      <c r="A830" s="30">
        <v>41527</v>
      </c>
      <c r="B830" s="30"/>
      <c r="C830" s="30"/>
      <c r="D830" s="30"/>
      <c r="E830" s="30"/>
      <c r="F830" s="30"/>
      <c r="G830" s="30"/>
      <c r="H830" s="30"/>
      <c r="I830" s="30"/>
      <c r="J830" s="30"/>
      <c r="K830" s="1"/>
      <c r="L830" s="1"/>
    </row>
    <row r="831" spans="1:13" x14ac:dyDescent="0.25">
      <c r="A831" s="29" t="s">
        <v>0</v>
      </c>
      <c r="B831" s="29"/>
      <c r="C831" s="29"/>
      <c r="D831" s="29"/>
      <c r="E831" s="29"/>
      <c r="F831" s="29"/>
      <c r="G831" s="26"/>
      <c r="H831" s="26"/>
      <c r="I831" s="26"/>
      <c r="J831" s="26"/>
      <c r="K831" s="26"/>
      <c r="L831" s="26"/>
    </row>
    <row r="832" spans="1:13" ht="30" x14ac:dyDescent="0.25">
      <c r="A832" t="s">
        <v>6</v>
      </c>
      <c r="E832" t="s">
        <v>7</v>
      </c>
      <c r="F832" s="3" t="s">
        <v>1</v>
      </c>
      <c r="G832" s="3" t="s">
        <v>60</v>
      </c>
      <c r="H832" s="3" t="s">
        <v>37</v>
      </c>
      <c r="I832" s="3" t="s">
        <v>40</v>
      </c>
      <c r="J832" s="3" t="s">
        <v>91</v>
      </c>
      <c r="K832" t="s">
        <v>72</v>
      </c>
      <c r="L832" s="3" t="s">
        <v>69</v>
      </c>
    </row>
    <row r="833" spans="1:13" ht="30" x14ac:dyDescent="0.25">
      <c r="F833" s="3" t="s">
        <v>17</v>
      </c>
      <c r="G833" s="3"/>
      <c r="H833" s="3" t="s">
        <v>17</v>
      </c>
      <c r="I833" s="3"/>
      <c r="J833" s="3"/>
      <c r="L833" s="3"/>
    </row>
    <row r="834" spans="1:13" x14ac:dyDescent="0.25">
      <c r="F834" s="3"/>
      <c r="G834" s="3"/>
      <c r="H834" s="3"/>
      <c r="I834" s="3"/>
      <c r="J834" s="3"/>
      <c r="L834" s="3"/>
    </row>
    <row r="835" spans="1:13" x14ac:dyDescent="0.25">
      <c r="A835" s="5">
        <v>0.3125</v>
      </c>
      <c r="B835" s="5">
        <v>0.33333333333333331</v>
      </c>
      <c r="C835" s="6">
        <f>SUM(B835-A835)</f>
        <v>2.0833333333333315E-2</v>
      </c>
      <c r="D835" s="6" t="s">
        <v>55</v>
      </c>
      <c r="E835" t="s">
        <v>73</v>
      </c>
      <c r="F835" s="8" t="str">
        <f>IF($D835="#CA",$C835,"")</f>
        <v/>
      </c>
      <c r="G835" s="8" t="str">
        <f>IF($D835=G$303,$C835,"")</f>
        <v/>
      </c>
      <c r="H835" s="8">
        <f>IF(NOT(ISERROR(FIND("#GEICO-Overhead",$D835))),$C835,"")</f>
        <v>2.0833333333333315E-2</v>
      </c>
      <c r="I835" s="8" t="str">
        <f>IF(NOT(ISERROR(FIND("#Mgt-Tactical",$D835))),$C835,"")</f>
        <v/>
      </c>
      <c r="J835" s="8" t="str">
        <f>IF($D835=J$284,$C835,"")</f>
        <v/>
      </c>
      <c r="K835" s="3"/>
      <c r="L835" s="8" t="str">
        <f>IF($D835=L$216,$C835,"")</f>
        <v/>
      </c>
    </row>
    <row r="836" spans="1:13" x14ac:dyDescent="0.25">
      <c r="A836" s="5">
        <f>B835</f>
        <v>0.33333333333333331</v>
      </c>
      <c r="B836" s="5">
        <v>0.35416666666666669</v>
      </c>
      <c r="C836" s="6">
        <f t="shared" ref="C836:C843" si="410">SUM(B836-A836)</f>
        <v>2.083333333333337E-2</v>
      </c>
      <c r="D836" s="6" t="s">
        <v>91</v>
      </c>
      <c r="E836" t="s">
        <v>90</v>
      </c>
      <c r="F836" s="8" t="str">
        <f t="shared" ref="F836:F843" si="411">IF(D836="#CA",C836,"")</f>
        <v/>
      </c>
      <c r="G836" s="8" t="str">
        <f t="shared" ref="G836:G845" si="412">IF($D836=G$303,$C836,"")</f>
        <v/>
      </c>
      <c r="H836" s="8" t="str">
        <f t="shared" ref="H836:H845" si="413">IF(NOT(ISERROR(FIND("#GEICO-Overhead",$D836))),$C836,"")</f>
        <v/>
      </c>
      <c r="I836" s="8" t="str">
        <f t="shared" ref="I836:I845" si="414">IF(NOT(ISERROR(FIND("#Mgt-Tactical",$D836))),$C836,"")</f>
        <v/>
      </c>
      <c r="J836" s="8">
        <f>IF($D836=J$284,$C836,"")</f>
        <v>2.083333333333337E-2</v>
      </c>
      <c r="K836" s="3"/>
      <c r="L836" s="8" t="str">
        <f t="shared" ref="L836:L845" si="415">IF($D836=L$216,$C836,"")</f>
        <v/>
      </c>
    </row>
    <row r="837" spans="1:13" x14ac:dyDescent="0.25">
      <c r="A837" s="5">
        <f t="shared" ref="A837" si="416">B836</f>
        <v>0.35416666666666669</v>
      </c>
      <c r="B837" s="5">
        <v>0.39583333333333331</v>
      </c>
      <c r="C837" s="6">
        <f t="shared" si="410"/>
        <v>4.166666666666663E-2</v>
      </c>
      <c r="D837" s="6" t="s">
        <v>71</v>
      </c>
      <c r="E837" t="s">
        <v>193</v>
      </c>
      <c r="F837" s="8">
        <f t="shared" si="411"/>
        <v>4.166666666666663E-2</v>
      </c>
      <c r="G837" s="8" t="str">
        <f t="shared" si="412"/>
        <v/>
      </c>
      <c r="H837" s="8" t="str">
        <f t="shared" si="413"/>
        <v/>
      </c>
      <c r="I837" s="8" t="str">
        <f t="shared" si="414"/>
        <v/>
      </c>
      <c r="J837" s="8" t="str">
        <f t="shared" ref="J837:J845" si="417">IF($D837=J$284,$C837,"")</f>
        <v/>
      </c>
      <c r="L837" s="8" t="str">
        <f t="shared" si="415"/>
        <v/>
      </c>
    </row>
    <row r="838" spans="1:13" x14ac:dyDescent="0.25">
      <c r="A838" s="5">
        <f>B837</f>
        <v>0.39583333333333331</v>
      </c>
      <c r="B838" s="5">
        <v>0.47916666666666669</v>
      </c>
      <c r="C838" s="6">
        <f t="shared" si="410"/>
        <v>8.333333333333337E-2</v>
      </c>
      <c r="D838" s="6" t="s">
        <v>71</v>
      </c>
      <c r="E838" t="s">
        <v>194</v>
      </c>
      <c r="F838" s="8">
        <f t="shared" si="411"/>
        <v>8.333333333333337E-2</v>
      </c>
      <c r="G838" s="8" t="str">
        <f t="shared" si="412"/>
        <v/>
      </c>
      <c r="H838" s="8" t="str">
        <f t="shared" si="413"/>
        <v/>
      </c>
      <c r="I838" s="8" t="str">
        <f t="shared" si="414"/>
        <v/>
      </c>
      <c r="J838" s="8" t="str">
        <f t="shared" si="417"/>
        <v/>
      </c>
      <c r="L838" s="8" t="str">
        <f t="shared" si="415"/>
        <v/>
      </c>
    </row>
    <row r="839" spans="1:13" x14ac:dyDescent="0.25">
      <c r="A839" s="5">
        <f>B838</f>
        <v>0.47916666666666669</v>
      </c>
      <c r="B839" s="5">
        <v>0.54166666666666663</v>
      </c>
      <c r="C839" s="6">
        <f t="shared" si="410"/>
        <v>6.2499999999999944E-2</v>
      </c>
      <c r="D839" s="6" t="s">
        <v>71</v>
      </c>
      <c r="E839" t="s">
        <v>193</v>
      </c>
      <c r="F839" s="8">
        <f t="shared" si="411"/>
        <v>6.2499999999999944E-2</v>
      </c>
      <c r="G839" s="8" t="str">
        <f t="shared" si="412"/>
        <v/>
      </c>
      <c r="H839" s="8" t="str">
        <f t="shared" si="413"/>
        <v/>
      </c>
      <c r="I839" s="8" t="str">
        <f t="shared" si="414"/>
        <v/>
      </c>
      <c r="J839" s="8" t="str">
        <f t="shared" si="417"/>
        <v/>
      </c>
      <c r="L839" s="8" t="str">
        <f t="shared" si="415"/>
        <v/>
      </c>
    </row>
    <row r="840" spans="1:13" x14ac:dyDescent="0.25">
      <c r="A840" s="5">
        <f t="shared" ref="A840:A842" si="418">B839</f>
        <v>0.54166666666666663</v>
      </c>
      <c r="B840" s="5">
        <v>0.58333333333333337</v>
      </c>
      <c r="C840" s="6">
        <f t="shared" si="410"/>
        <v>4.1666666666666741E-2</v>
      </c>
      <c r="D840" s="6" t="s">
        <v>71</v>
      </c>
      <c r="E840" t="s">
        <v>194</v>
      </c>
      <c r="F840" s="8">
        <f t="shared" si="411"/>
        <v>4.1666666666666741E-2</v>
      </c>
      <c r="G840" s="8" t="str">
        <f t="shared" si="412"/>
        <v/>
      </c>
      <c r="H840" s="8" t="str">
        <f t="shared" si="413"/>
        <v/>
      </c>
      <c r="I840" s="8" t="str">
        <f t="shared" si="414"/>
        <v/>
      </c>
      <c r="J840" s="8" t="str">
        <f t="shared" si="417"/>
        <v/>
      </c>
      <c r="L840" s="8" t="str">
        <f t="shared" si="415"/>
        <v/>
      </c>
    </row>
    <row r="841" spans="1:13" x14ac:dyDescent="0.25">
      <c r="A841" s="5">
        <f t="shared" si="418"/>
        <v>0.58333333333333337</v>
      </c>
      <c r="B841" s="5">
        <v>0.625</v>
      </c>
      <c r="C841" s="6">
        <f t="shared" si="410"/>
        <v>4.166666666666663E-2</v>
      </c>
      <c r="D841" s="6" t="s">
        <v>60</v>
      </c>
      <c r="E841" t="s">
        <v>195</v>
      </c>
      <c r="F841" s="8" t="str">
        <f t="shared" si="411"/>
        <v/>
      </c>
      <c r="G841" s="8">
        <f t="shared" si="412"/>
        <v>4.166666666666663E-2</v>
      </c>
      <c r="H841" s="8" t="str">
        <f t="shared" si="413"/>
        <v/>
      </c>
      <c r="I841" s="8" t="str">
        <f t="shared" si="414"/>
        <v/>
      </c>
      <c r="J841" s="8" t="str">
        <f t="shared" si="417"/>
        <v/>
      </c>
      <c r="L841" s="8" t="str">
        <f t="shared" si="415"/>
        <v/>
      </c>
    </row>
    <row r="842" spans="1:13" x14ac:dyDescent="0.25">
      <c r="A842" s="5">
        <f t="shared" si="418"/>
        <v>0.625</v>
      </c>
      <c r="B842" s="5">
        <v>0.64583333333333337</v>
      </c>
      <c r="C842" s="6">
        <f t="shared" si="410"/>
        <v>2.083333333333337E-2</v>
      </c>
      <c r="D842" s="6" t="s">
        <v>91</v>
      </c>
      <c r="E842" t="s">
        <v>117</v>
      </c>
      <c r="F842" s="8" t="str">
        <f t="shared" si="411"/>
        <v/>
      </c>
      <c r="G842" s="8" t="str">
        <f>IF($D842=G$303,$C842,"")</f>
        <v/>
      </c>
      <c r="H842" s="8" t="str">
        <f t="shared" si="413"/>
        <v/>
      </c>
      <c r="I842" s="8" t="str">
        <f t="shared" si="414"/>
        <v/>
      </c>
      <c r="J842" s="8">
        <f t="shared" si="417"/>
        <v>2.083333333333337E-2</v>
      </c>
      <c r="L842" s="8" t="str">
        <f t="shared" si="415"/>
        <v/>
      </c>
    </row>
    <row r="843" spans="1:13" ht="15.75" customHeight="1" x14ac:dyDescent="0.25">
      <c r="A843" s="5">
        <f>B842</f>
        <v>0.64583333333333337</v>
      </c>
      <c r="B843" s="5">
        <v>0.6875</v>
      </c>
      <c r="C843" s="6">
        <f t="shared" si="410"/>
        <v>4.166666666666663E-2</v>
      </c>
      <c r="D843" s="6" t="s">
        <v>60</v>
      </c>
      <c r="E843" t="s">
        <v>196</v>
      </c>
      <c r="F843" s="8" t="str">
        <f t="shared" si="411"/>
        <v/>
      </c>
      <c r="G843" s="8">
        <f t="shared" si="412"/>
        <v>4.166666666666663E-2</v>
      </c>
      <c r="H843" s="8" t="str">
        <f t="shared" si="413"/>
        <v/>
      </c>
      <c r="I843" s="8" t="str">
        <f t="shared" si="414"/>
        <v/>
      </c>
      <c r="J843" s="8" t="str">
        <f t="shared" si="417"/>
        <v/>
      </c>
      <c r="L843" s="8" t="str">
        <f t="shared" si="415"/>
        <v/>
      </c>
    </row>
    <row r="844" spans="1:13" ht="15.75" customHeight="1" x14ac:dyDescent="0.25">
      <c r="A844" s="5">
        <f>B843</f>
        <v>0.6875</v>
      </c>
      <c r="B844" s="5">
        <v>0.70833333333333337</v>
      </c>
      <c r="C844" s="6">
        <f t="shared" ref="C844:C845" si="419">SUM(B844-A844)</f>
        <v>2.083333333333337E-2</v>
      </c>
      <c r="D844" s="6" t="s">
        <v>71</v>
      </c>
      <c r="E844" t="s">
        <v>197</v>
      </c>
      <c r="F844" s="8">
        <f t="shared" ref="F844:F845" si="420">IF(D844="#CA",C844,"")</f>
        <v>2.083333333333337E-2</v>
      </c>
      <c r="G844" s="8" t="str">
        <f t="shared" si="412"/>
        <v/>
      </c>
      <c r="H844" s="8" t="str">
        <f t="shared" si="413"/>
        <v/>
      </c>
      <c r="I844" s="8" t="str">
        <f t="shared" si="414"/>
        <v/>
      </c>
      <c r="J844" s="8" t="str">
        <f t="shared" si="417"/>
        <v/>
      </c>
      <c r="L844" s="8" t="str">
        <f t="shared" si="415"/>
        <v/>
      </c>
    </row>
    <row r="845" spans="1:13" ht="15.75" customHeight="1" x14ac:dyDescent="0.25">
      <c r="A845" s="5">
        <f>B844</f>
        <v>0.70833333333333337</v>
      </c>
      <c r="B845" s="5">
        <v>0.79166666666666663</v>
      </c>
      <c r="C845" s="6">
        <f t="shared" si="419"/>
        <v>8.3333333333333259E-2</v>
      </c>
      <c r="D845" s="6" t="s">
        <v>60</v>
      </c>
      <c r="E845" t="s">
        <v>198</v>
      </c>
      <c r="F845" s="8" t="str">
        <f t="shared" si="420"/>
        <v/>
      </c>
      <c r="G845" s="8">
        <f t="shared" si="412"/>
        <v>8.3333333333333259E-2</v>
      </c>
      <c r="H845" s="8" t="str">
        <f t="shared" si="413"/>
        <v/>
      </c>
      <c r="I845" s="8" t="str">
        <f t="shared" si="414"/>
        <v/>
      </c>
      <c r="J845" s="8" t="str">
        <f t="shared" si="417"/>
        <v/>
      </c>
      <c r="L845" s="8" t="str">
        <f t="shared" si="415"/>
        <v/>
      </c>
    </row>
    <row r="846" spans="1:13" x14ac:dyDescent="0.25">
      <c r="F846" s="8">
        <f t="shared" ref="F846:L846" si="421">SUM(F835:F843)</f>
        <v>0.22916666666666669</v>
      </c>
      <c r="G846" s="8">
        <f t="shared" si="421"/>
        <v>8.3333333333333259E-2</v>
      </c>
      <c r="H846" s="8">
        <f t="shared" si="421"/>
        <v>2.0833333333333315E-2</v>
      </c>
      <c r="I846" s="8">
        <f t="shared" si="421"/>
        <v>0</v>
      </c>
      <c r="J846" s="8">
        <f t="shared" si="421"/>
        <v>4.1666666666666741E-2</v>
      </c>
      <c r="K846" s="8">
        <f t="shared" si="421"/>
        <v>0</v>
      </c>
      <c r="L846" s="8">
        <f t="shared" si="421"/>
        <v>0</v>
      </c>
      <c r="M846" s="9">
        <f>SUM(F846:L846)</f>
        <v>0.375</v>
      </c>
    </row>
    <row r="848" spans="1:13" x14ac:dyDescent="0.25">
      <c r="A848" s="30">
        <v>41528</v>
      </c>
      <c r="B848" s="30"/>
      <c r="C848" s="30"/>
      <c r="D848" s="30"/>
      <c r="E848" s="30"/>
      <c r="F848" s="30"/>
      <c r="G848" s="30"/>
      <c r="H848" s="30"/>
      <c r="I848" s="30"/>
      <c r="J848" s="30"/>
      <c r="K848" s="1"/>
      <c r="L848" s="1"/>
    </row>
    <row r="849" spans="1:13" x14ac:dyDescent="0.25">
      <c r="A849" s="29" t="s">
        <v>0</v>
      </c>
      <c r="B849" s="29"/>
      <c r="C849" s="29"/>
      <c r="D849" s="29"/>
      <c r="E849" s="29"/>
      <c r="F849" s="29"/>
      <c r="G849" s="26"/>
      <c r="H849" s="26"/>
      <c r="I849" s="26"/>
      <c r="J849" s="26"/>
      <c r="K849" s="26"/>
      <c r="L849" s="26"/>
    </row>
    <row r="850" spans="1:13" ht="30" x14ac:dyDescent="0.25">
      <c r="A850" t="s">
        <v>6</v>
      </c>
      <c r="E850" t="s">
        <v>7</v>
      </c>
      <c r="F850" s="3" t="s">
        <v>1</v>
      </c>
      <c r="G850" s="3" t="s">
        <v>60</v>
      </c>
      <c r="H850" s="3" t="s">
        <v>37</v>
      </c>
      <c r="I850" s="3" t="s">
        <v>40</v>
      </c>
      <c r="J850" s="3" t="s">
        <v>91</v>
      </c>
      <c r="K850" t="s">
        <v>72</v>
      </c>
      <c r="L850" s="3" t="s">
        <v>69</v>
      </c>
    </row>
    <row r="851" spans="1:13" ht="30" x14ac:dyDescent="0.25">
      <c r="F851" s="3" t="s">
        <v>17</v>
      </c>
      <c r="G851" s="3"/>
      <c r="H851" s="3" t="s">
        <v>17</v>
      </c>
      <c r="I851" s="3"/>
      <c r="J851" s="3"/>
      <c r="L851" s="3"/>
    </row>
    <row r="852" spans="1:13" x14ac:dyDescent="0.25">
      <c r="F852" s="3"/>
      <c r="G852" s="3"/>
      <c r="H852" s="3"/>
      <c r="I852" s="3"/>
      <c r="J852" s="3"/>
      <c r="L852" s="3"/>
    </row>
    <row r="853" spans="1:13" x14ac:dyDescent="0.25">
      <c r="A853" s="5">
        <v>0.3125</v>
      </c>
      <c r="B853" s="5">
        <v>0.6875</v>
      </c>
      <c r="C853" s="6">
        <f>SUM(B853-A853)</f>
        <v>0.375</v>
      </c>
      <c r="D853" s="6" t="s">
        <v>71</v>
      </c>
      <c r="E853" t="s">
        <v>197</v>
      </c>
      <c r="F853" s="8">
        <f>IF($D853="#CA",$C853,"")</f>
        <v>0.375</v>
      </c>
      <c r="G853" s="8" t="str">
        <f>IF($D853=G$303,$C853,"")</f>
        <v/>
      </c>
      <c r="H853" s="8" t="str">
        <f>IF(NOT(ISERROR(FIND("#GEICO-Overhead",$D853))),$C853,"")</f>
        <v/>
      </c>
      <c r="I853" s="8" t="str">
        <f>IF(NOT(ISERROR(FIND("#Mgt-Tactical",$D853))),$C853,"")</f>
        <v/>
      </c>
      <c r="J853" s="8" t="str">
        <f>IF($D853=J$284,$C853,"")</f>
        <v/>
      </c>
      <c r="K853" s="8" t="str">
        <f>IF($D853=K$284,$C853,"")</f>
        <v/>
      </c>
      <c r="L853" s="8" t="str">
        <f>IF($D853=L$216,$C853,"")</f>
        <v/>
      </c>
    </row>
    <row r="854" spans="1:13" x14ac:dyDescent="0.25">
      <c r="A854" s="5">
        <v>0.75</v>
      </c>
      <c r="B854" s="5">
        <v>0.83333333333333337</v>
      </c>
      <c r="C854" s="6">
        <f>SUM(B854-A854)</f>
        <v>8.333333333333337E-2</v>
      </c>
      <c r="D854" s="6" t="s">
        <v>72</v>
      </c>
      <c r="E854" t="s">
        <v>203</v>
      </c>
      <c r="F854" s="8" t="str">
        <f>IF($D854="#CA",$C854,"")</f>
        <v/>
      </c>
      <c r="G854" s="8" t="str">
        <f>IF($D854=G$303,$C854,"")</f>
        <v/>
      </c>
      <c r="H854" s="8" t="str">
        <f>IF(NOT(ISERROR(FIND("#GEICO-Overhead",$D854))),$C854,"")</f>
        <v/>
      </c>
      <c r="I854" s="8" t="str">
        <f>IF(NOT(ISERROR(FIND("#Mgt-Tactical",$D854))),$C854,"")</f>
        <v/>
      </c>
      <c r="J854" s="8" t="str">
        <f>IF($D854=J$284,$C854,"")</f>
        <v/>
      </c>
      <c r="K854" s="8">
        <f>IF($D854=K$284,$C854,"")</f>
        <v>8.333333333333337E-2</v>
      </c>
      <c r="L854" s="8" t="str">
        <f>IF($D854=L$216,$C854,"")</f>
        <v/>
      </c>
    </row>
    <row r="855" spans="1:13" x14ac:dyDescent="0.25">
      <c r="F855" s="8">
        <f>SUM(F853:F853)</f>
        <v>0.375</v>
      </c>
      <c r="G855" s="8">
        <f>SUM(G853:G853)</f>
        <v>0</v>
      </c>
      <c r="H855" s="8">
        <f>SUM(H853:H853)</f>
        <v>0</v>
      </c>
      <c r="I855" s="8">
        <f>SUM(I853:I853)</f>
        <v>0</v>
      </c>
      <c r="J855" s="8">
        <f>SUM(J853:J853)</f>
        <v>0</v>
      </c>
      <c r="K855" s="8">
        <f>SUM(K853:K854)</f>
        <v>8.333333333333337E-2</v>
      </c>
      <c r="L855" s="8">
        <f>SUM(L853:L853)</f>
        <v>0</v>
      </c>
      <c r="M855" s="9">
        <f>SUM(F855:L855)</f>
        <v>0.45833333333333337</v>
      </c>
    </row>
    <row r="857" spans="1:13" x14ac:dyDescent="0.25">
      <c r="A857" s="30">
        <v>41529</v>
      </c>
      <c r="B857" s="30"/>
      <c r="C857" s="30"/>
      <c r="D857" s="30"/>
      <c r="E857" s="30"/>
      <c r="F857" s="30"/>
      <c r="G857" s="30"/>
      <c r="H857" s="30"/>
      <c r="I857" s="30"/>
      <c r="J857" s="30"/>
      <c r="K857" s="1"/>
      <c r="L857" s="1"/>
    </row>
    <row r="858" spans="1:13" x14ac:dyDescent="0.25">
      <c r="A858" s="29" t="s">
        <v>0</v>
      </c>
      <c r="B858" s="29"/>
      <c r="C858" s="29"/>
      <c r="D858" s="29"/>
      <c r="E858" s="29"/>
      <c r="F858" s="29"/>
      <c r="G858" s="26"/>
      <c r="H858" s="26"/>
      <c r="I858" s="26"/>
      <c r="J858" s="26"/>
      <c r="K858" s="26"/>
      <c r="L858" s="26"/>
    </row>
    <row r="859" spans="1:13" ht="30" x14ac:dyDescent="0.25">
      <c r="A859" t="s">
        <v>6</v>
      </c>
      <c r="E859" t="s">
        <v>7</v>
      </c>
      <c r="F859" s="3" t="s">
        <v>1</v>
      </c>
      <c r="G859" s="3" t="s">
        <v>60</v>
      </c>
      <c r="H859" s="3" t="s">
        <v>37</v>
      </c>
      <c r="I859" s="3" t="s">
        <v>40</v>
      </c>
      <c r="J859" s="3" t="s">
        <v>91</v>
      </c>
      <c r="K859" t="s">
        <v>72</v>
      </c>
      <c r="L859" s="3" t="s">
        <v>69</v>
      </c>
    </row>
    <row r="860" spans="1:13" ht="30" x14ac:dyDescent="0.25">
      <c r="F860" s="3" t="s">
        <v>17</v>
      </c>
      <c r="G860" s="3"/>
      <c r="H860" s="3" t="s">
        <v>17</v>
      </c>
      <c r="I860" s="3"/>
      <c r="J860" s="3"/>
      <c r="L860" s="3"/>
    </row>
    <row r="861" spans="1:13" x14ac:dyDescent="0.25">
      <c r="F861" s="3"/>
      <c r="G861" s="3"/>
      <c r="H861" s="3"/>
      <c r="I861" s="3"/>
      <c r="J861" s="3"/>
      <c r="L861" s="3"/>
    </row>
    <row r="862" spans="1:13" x14ac:dyDescent="0.25">
      <c r="A862" s="5">
        <v>0.3125</v>
      </c>
      <c r="B862" s="5">
        <v>0.39583333333333331</v>
      </c>
      <c r="C862" s="6">
        <f>SUM(B862-A862)</f>
        <v>8.3333333333333315E-2</v>
      </c>
      <c r="D862" s="6" t="s">
        <v>71</v>
      </c>
      <c r="E862" t="s">
        <v>199</v>
      </c>
      <c r="F862" s="8">
        <f>IF($D862="#CA",$C862,"")</f>
        <v>8.3333333333333315E-2</v>
      </c>
      <c r="G862" s="8" t="str">
        <f>IF($D862=G$303,$C862,"")</f>
        <v/>
      </c>
      <c r="H862" s="8" t="str">
        <f>IF(NOT(ISERROR(FIND("#GEICO-Overhead",$D862))),$C862,"")</f>
        <v/>
      </c>
      <c r="I862" s="8" t="str">
        <f>IF(NOT(ISERROR(FIND("#Mgt-Tactical",$D862))),$C862,"")</f>
        <v/>
      </c>
      <c r="J862" s="8" t="str">
        <f>IF($D862=J$284,$C862,"")</f>
        <v/>
      </c>
      <c r="K862" s="3"/>
      <c r="L862" s="8" t="str">
        <f>IF($D862=L$216,$C862,"")</f>
        <v/>
      </c>
    </row>
    <row r="863" spans="1:13" x14ac:dyDescent="0.25">
      <c r="A863" s="5">
        <f>B862</f>
        <v>0.39583333333333331</v>
      </c>
      <c r="B863" s="5">
        <v>0.4375</v>
      </c>
      <c r="C863" s="6">
        <f t="shared" ref="C863:C870" si="422">SUM(B863-A863)</f>
        <v>4.1666666666666685E-2</v>
      </c>
      <c r="D863" s="6" t="s">
        <v>71</v>
      </c>
      <c r="E863" t="s">
        <v>200</v>
      </c>
      <c r="F863" s="8">
        <f t="shared" ref="F863:F870" si="423">IF(D863="#CA",C863,"")</f>
        <v>4.1666666666666685E-2</v>
      </c>
      <c r="G863" s="8" t="str">
        <f t="shared" ref="G863:G870" si="424">IF($D863=G$303,$C863,"")</f>
        <v/>
      </c>
      <c r="H863" s="8" t="str">
        <f t="shared" ref="H863:H870" si="425">IF(NOT(ISERROR(FIND("#GEICO-Overhead",$D863))),$C863,"")</f>
        <v/>
      </c>
      <c r="I863" s="8" t="str">
        <f t="shared" ref="I863:I870" si="426">IF(NOT(ISERROR(FIND("#Mgt-Tactical",$D863))),$C863,"")</f>
        <v/>
      </c>
      <c r="J863" s="8" t="str">
        <f>IF($D863=J$284,$C863,"")</f>
        <v/>
      </c>
      <c r="K863" s="3"/>
      <c r="L863" s="8" t="str">
        <f t="shared" ref="L863:L870" si="427">IF($D863=L$216,$C863,"")</f>
        <v/>
      </c>
    </row>
    <row r="864" spans="1:13" x14ac:dyDescent="0.25">
      <c r="A864" s="5">
        <f t="shared" ref="A864" si="428">B863</f>
        <v>0.4375</v>
      </c>
      <c r="B864" s="5">
        <v>0.45833333333333331</v>
      </c>
      <c r="C864" s="6">
        <f t="shared" si="422"/>
        <v>2.0833333333333315E-2</v>
      </c>
      <c r="D864" s="6" t="s">
        <v>40</v>
      </c>
      <c r="E864" t="s">
        <v>201</v>
      </c>
      <c r="F864" s="8" t="str">
        <f t="shared" si="423"/>
        <v/>
      </c>
      <c r="G864" s="8" t="str">
        <f t="shared" si="424"/>
        <v/>
      </c>
      <c r="H864" s="8" t="str">
        <f t="shared" si="425"/>
        <v/>
      </c>
      <c r="I864" s="8">
        <f t="shared" si="426"/>
        <v>2.0833333333333315E-2</v>
      </c>
      <c r="J864" s="8" t="str">
        <f t="shared" ref="J864:J870" si="429">IF($D864=J$284,$C864,"")</f>
        <v/>
      </c>
      <c r="L864" s="8" t="str">
        <f t="shared" si="427"/>
        <v/>
      </c>
    </row>
    <row r="865" spans="1:13" x14ac:dyDescent="0.25">
      <c r="A865" s="5">
        <f>B864</f>
        <v>0.45833333333333331</v>
      </c>
      <c r="B865" s="5">
        <v>0.5</v>
      </c>
      <c r="C865" s="6">
        <f t="shared" si="422"/>
        <v>4.1666666666666685E-2</v>
      </c>
      <c r="D865" s="6" t="s">
        <v>71</v>
      </c>
      <c r="E865" t="s">
        <v>199</v>
      </c>
      <c r="F865" s="8">
        <f t="shared" si="423"/>
        <v>4.1666666666666685E-2</v>
      </c>
      <c r="G865" s="8" t="str">
        <f t="shared" si="424"/>
        <v/>
      </c>
      <c r="H865" s="8" t="str">
        <f t="shared" si="425"/>
        <v/>
      </c>
      <c r="I865" s="8" t="str">
        <f t="shared" si="426"/>
        <v/>
      </c>
      <c r="J865" s="8" t="str">
        <f t="shared" si="429"/>
        <v/>
      </c>
      <c r="L865" s="8" t="str">
        <f t="shared" si="427"/>
        <v/>
      </c>
    </row>
    <row r="866" spans="1:13" x14ac:dyDescent="0.25">
      <c r="A866" s="5">
        <f>B865</f>
        <v>0.5</v>
      </c>
      <c r="B866" s="5">
        <v>0.54166666666666663</v>
      </c>
      <c r="C866" s="6">
        <f t="shared" si="422"/>
        <v>4.166666666666663E-2</v>
      </c>
      <c r="D866" s="6" t="s">
        <v>60</v>
      </c>
      <c r="E866" t="s">
        <v>202</v>
      </c>
      <c r="F866" s="8" t="str">
        <f t="shared" si="423"/>
        <v/>
      </c>
      <c r="G866" s="8">
        <f t="shared" si="424"/>
        <v>4.166666666666663E-2</v>
      </c>
      <c r="H866" s="8" t="str">
        <f t="shared" si="425"/>
        <v/>
      </c>
      <c r="I866" s="8" t="str">
        <f t="shared" si="426"/>
        <v/>
      </c>
      <c r="J866" s="8" t="str">
        <f t="shared" si="429"/>
        <v/>
      </c>
      <c r="L866" s="8" t="str">
        <f t="shared" si="427"/>
        <v/>
      </c>
    </row>
    <row r="867" spans="1:13" x14ac:dyDescent="0.25">
      <c r="A867" s="5">
        <f t="shared" ref="A867:A869" si="430">B866</f>
        <v>0.54166666666666663</v>
      </c>
      <c r="B867" s="5">
        <v>0.58333333333333337</v>
      </c>
      <c r="C867" s="6">
        <f t="shared" si="422"/>
        <v>4.1666666666666741E-2</v>
      </c>
      <c r="D867" s="6" t="s">
        <v>71</v>
      </c>
      <c r="E867" t="s">
        <v>199</v>
      </c>
      <c r="F867" s="8">
        <f t="shared" si="423"/>
        <v>4.1666666666666741E-2</v>
      </c>
      <c r="G867" s="8" t="str">
        <f t="shared" si="424"/>
        <v/>
      </c>
      <c r="H867" s="8" t="str">
        <f t="shared" si="425"/>
        <v/>
      </c>
      <c r="I867" s="8" t="str">
        <f t="shared" si="426"/>
        <v/>
      </c>
      <c r="J867" s="8" t="str">
        <f t="shared" si="429"/>
        <v/>
      </c>
      <c r="L867" s="8" t="str">
        <f t="shared" si="427"/>
        <v/>
      </c>
    </row>
    <row r="868" spans="1:13" x14ac:dyDescent="0.25">
      <c r="A868" s="5">
        <f t="shared" si="430"/>
        <v>0.58333333333333337</v>
      </c>
      <c r="B868" s="5">
        <v>0.70833333333333337</v>
      </c>
      <c r="C868" s="6">
        <f t="shared" si="422"/>
        <v>0.125</v>
      </c>
      <c r="D868" s="6" t="s">
        <v>71</v>
      </c>
      <c r="E868" t="s">
        <v>199</v>
      </c>
      <c r="F868" s="8">
        <f t="shared" si="423"/>
        <v>0.125</v>
      </c>
      <c r="G868" s="8" t="str">
        <f t="shared" si="424"/>
        <v/>
      </c>
      <c r="H868" s="8" t="str">
        <f t="shared" si="425"/>
        <v/>
      </c>
      <c r="I868" s="8" t="str">
        <f t="shared" si="426"/>
        <v/>
      </c>
      <c r="J868" s="8" t="str">
        <f t="shared" si="429"/>
        <v/>
      </c>
      <c r="L868" s="8" t="str">
        <f t="shared" si="427"/>
        <v/>
      </c>
    </row>
    <row r="869" spans="1:13" x14ac:dyDescent="0.25">
      <c r="A869" s="5">
        <f t="shared" si="430"/>
        <v>0.70833333333333337</v>
      </c>
      <c r="B869" s="5">
        <v>0.6875</v>
      </c>
      <c r="C869" s="6">
        <f t="shared" si="422"/>
        <v>-2.083333333333337E-2</v>
      </c>
      <c r="D869" s="6"/>
      <c r="F869" s="8" t="str">
        <f t="shared" si="423"/>
        <v/>
      </c>
      <c r="G869" s="8" t="str">
        <f>IF($D869=G$303,$C869,"")</f>
        <v/>
      </c>
      <c r="H869" s="8" t="str">
        <f t="shared" si="425"/>
        <v/>
      </c>
      <c r="I869" s="8" t="str">
        <f t="shared" si="426"/>
        <v/>
      </c>
      <c r="J869" s="8" t="str">
        <f t="shared" si="429"/>
        <v/>
      </c>
      <c r="L869" s="8" t="str">
        <f t="shared" si="427"/>
        <v/>
      </c>
    </row>
    <row r="870" spans="1:13" x14ac:dyDescent="0.25">
      <c r="A870" s="5">
        <f>B869</f>
        <v>0.6875</v>
      </c>
      <c r="B870" s="5">
        <v>0.6875</v>
      </c>
      <c r="C870" s="6">
        <f t="shared" si="422"/>
        <v>0</v>
      </c>
      <c r="D870" s="6"/>
      <c r="F870" s="8" t="str">
        <f t="shared" si="423"/>
        <v/>
      </c>
      <c r="G870" s="8" t="str">
        <f t="shared" si="424"/>
        <v/>
      </c>
      <c r="H870" s="8" t="str">
        <f t="shared" si="425"/>
        <v/>
      </c>
      <c r="I870" s="8" t="str">
        <f t="shared" si="426"/>
        <v/>
      </c>
      <c r="J870" s="8" t="str">
        <f t="shared" si="429"/>
        <v/>
      </c>
      <c r="L870" s="8" t="str">
        <f t="shared" si="427"/>
        <v/>
      </c>
    </row>
    <row r="871" spans="1:13" x14ac:dyDescent="0.25">
      <c r="F871" s="3"/>
      <c r="G871" s="3"/>
      <c r="H871" s="3"/>
      <c r="I871" s="3"/>
      <c r="J871" s="3"/>
    </row>
    <row r="872" spans="1:13" x14ac:dyDescent="0.25">
      <c r="F872" s="8">
        <f t="shared" ref="F872:L872" si="431">SUM(F862:F870)</f>
        <v>0.33333333333333343</v>
      </c>
      <c r="G872" s="8">
        <f t="shared" si="431"/>
        <v>4.166666666666663E-2</v>
      </c>
      <c r="H872" s="8">
        <f t="shared" si="431"/>
        <v>0</v>
      </c>
      <c r="I872" s="8">
        <f t="shared" si="431"/>
        <v>2.0833333333333315E-2</v>
      </c>
      <c r="J872" s="8">
        <f t="shared" si="431"/>
        <v>0</v>
      </c>
      <c r="K872" s="8">
        <f t="shared" si="431"/>
        <v>0</v>
      </c>
      <c r="L872" s="8">
        <f t="shared" si="431"/>
        <v>0</v>
      </c>
      <c r="M872" s="9">
        <f>SUM(F872:L872)</f>
        <v>0.39583333333333337</v>
      </c>
    </row>
    <row r="874" spans="1:13" x14ac:dyDescent="0.25">
      <c r="A874" s="30">
        <v>41530</v>
      </c>
      <c r="B874" s="30"/>
      <c r="C874" s="30"/>
      <c r="D874" s="30"/>
      <c r="E874" s="30"/>
      <c r="F874" s="30"/>
      <c r="G874" s="30"/>
      <c r="H874" s="30"/>
      <c r="I874" s="30"/>
      <c r="J874" s="30"/>
      <c r="K874" s="1"/>
      <c r="L874" s="1"/>
    </row>
    <row r="875" spans="1:13" x14ac:dyDescent="0.25">
      <c r="A875" s="29" t="s">
        <v>0</v>
      </c>
      <c r="B875" s="29"/>
      <c r="C875" s="29"/>
      <c r="D875" s="29"/>
      <c r="E875" s="29"/>
      <c r="F875" s="29"/>
      <c r="G875" s="26"/>
      <c r="H875" s="26"/>
      <c r="I875" s="26"/>
      <c r="J875" s="26"/>
      <c r="K875" s="26"/>
      <c r="L875" s="26"/>
    </row>
    <row r="876" spans="1:13" ht="30" x14ac:dyDescent="0.25">
      <c r="A876" t="s">
        <v>6</v>
      </c>
      <c r="E876" t="s">
        <v>7</v>
      </c>
      <c r="F876" s="3" t="s">
        <v>1</v>
      </c>
      <c r="G876" s="3" t="s">
        <v>60</v>
      </c>
      <c r="H876" s="3" t="s">
        <v>37</v>
      </c>
      <c r="I876" s="3" t="s">
        <v>40</v>
      </c>
      <c r="J876" s="3" t="s">
        <v>91</v>
      </c>
      <c r="K876" t="s">
        <v>72</v>
      </c>
      <c r="L876" s="3" t="s">
        <v>69</v>
      </c>
    </row>
    <row r="877" spans="1:13" ht="30" x14ac:dyDescent="0.25">
      <c r="F877" s="3" t="s">
        <v>17</v>
      </c>
      <c r="G877" s="3"/>
      <c r="H877" s="3" t="s">
        <v>17</v>
      </c>
      <c r="I877" s="3"/>
      <c r="J877" s="3"/>
      <c r="L877" s="3"/>
    </row>
    <row r="878" spans="1:13" x14ac:dyDescent="0.25">
      <c r="F878" s="3"/>
      <c r="G878" s="3"/>
      <c r="H878" s="3"/>
      <c r="I878" s="3"/>
      <c r="J878" s="3"/>
      <c r="L878" s="3"/>
    </row>
    <row r="879" spans="1:13" x14ac:dyDescent="0.25">
      <c r="A879" s="5">
        <v>0.3125</v>
      </c>
      <c r="B879" s="5">
        <v>0.64583333333333337</v>
      </c>
      <c r="C879" s="6">
        <f>SUM(B879-A879)</f>
        <v>0.33333333333333337</v>
      </c>
      <c r="D879" s="6" t="s">
        <v>71</v>
      </c>
      <c r="E879" t="s">
        <v>187</v>
      </c>
      <c r="F879" s="8">
        <f>IF($D879="#CA",$C879,"")</f>
        <v>0.33333333333333337</v>
      </c>
      <c r="G879" s="8" t="str">
        <f>IF($D879=G$303,$C879,"")</f>
        <v/>
      </c>
      <c r="H879" s="8" t="str">
        <f>IF(NOT(ISERROR(FIND("#GEICO-Overhead",$D879))),$C879,"")</f>
        <v/>
      </c>
      <c r="I879" s="8" t="str">
        <f>IF(NOT(ISERROR(FIND("#Mgt-Tactical",$D879))),$C879,"")</f>
        <v/>
      </c>
      <c r="J879" s="8" t="str">
        <f>IF($D879=J$284,$C879,"")</f>
        <v/>
      </c>
      <c r="K879" s="3"/>
      <c r="L879" s="8" t="str">
        <f>IF($D879=L$216,$C879,"")</f>
        <v/>
      </c>
    </row>
    <row r="880" spans="1:13" x14ac:dyDescent="0.25">
      <c r="F880" s="3"/>
      <c r="G880" s="3"/>
      <c r="H880" s="3"/>
      <c r="I880" s="3"/>
      <c r="J880" s="3"/>
    </row>
    <row r="881" spans="1:13" x14ac:dyDescent="0.25">
      <c r="F881" s="8">
        <f t="shared" ref="F881:L881" si="432">SUM(F879:F879)</f>
        <v>0.33333333333333337</v>
      </c>
      <c r="G881" s="8">
        <f t="shared" si="432"/>
        <v>0</v>
      </c>
      <c r="H881" s="8">
        <f t="shared" si="432"/>
        <v>0</v>
      </c>
      <c r="I881" s="8">
        <f t="shared" si="432"/>
        <v>0</v>
      </c>
      <c r="J881" s="8">
        <f t="shared" si="432"/>
        <v>0</v>
      </c>
      <c r="K881" s="8">
        <f t="shared" si="432"/>
        <v>0</v>
      </c>
      <c r="L881" s="8">
        <f t="shared" si="432"/>
        <v>0</v>
      </c>
      <c r="M881" s="9">
        <f>SUM(F881:L881)</f>
        <v>0.33333333333333337</v>
      </c>
    </row>
    <row r="884" spans="1:13" x14ac:dyDescent="0.25">
      <c r="A884" s="30">
        <v>41533</v>
      </c>
      <c r="B884" s="30"/>
      <c r="C884" s="30"/>
      <c r="D884" s="30"/>
      <c r="E884" s="30"/>
      <c r="F884" s="30"/>
      <c r="G884" s="30"/>
      <c r="H884" s="30"/>
      <c r="I884" s="30"/>
      <c r="J884" s="30"/>
      <c r="K884" s="1"/>
      <c r="L884" s="1"/>
    </row>
    <row r="885" spans="1:13" x14ac:dyDescent="0.25">
      <c r="A885" s="29" t="s">
        <v>0</v>
      </c>
      <c r="B885" s="29"/>
      <c r="C885" s="29"/>
      <c r="D885" s="29"/>
      <c r="E885" s="29"/>
      <c r="F885" s="29"/>
      <c r="G885" s="26"/>
      <c r="H885" s="26"/>
      <c r="I885" s="26"/>
      <c r="J885" s="26"/>
      <c r="K885" s="26"/>
      <c r="L885" s="26"/>
    </row>
    <row r="886" spans="1:13" ht="30" x14ac:dyDescent="0.25">
      <c r="A886" t="s">
        <v>6</v>
      </c>
      <c r="E886" t="s">
        <v>7</v>
      </c>
      <c r="F886" s="3" t="s">
        <v>1</v>
      </c>
      <c r="G886" s="3" t="s">
        <v>60</v>
      </c>
      <c r="H886" s="3" t="s">
        <v>37</v>
      </c>
      <c r="I886" s="3" t="s">
        <v>40</v>
      </c>
      <c r="J886" s="3" t="s">
        <v>91</v>
      </c>
      <c r="K886" t="s">
        <v>72</v>
      </c>
      <c r="L886" s="3" t="s">
        <v>69</v>
      </c>
    </row>
    <row r="887" spans="1:13" ht="30" x14ac:dyDescent="0.25">
      <c r="F887" s="3" t="s">
        <v>17</v>
      </c>
      <c r="G887" s="3"/>
      <c r="H887" s="3" t="s">
        <v>17</v>
      </c>
      <c r="I887" s="3"/>
      <c r="J887" s="3"/>
      <c r="L887" s="3"/>
    </row>
    <row r="888" spans="1:13" x14ac:dyDescent="0.25">
      <c r="F888" s="3"/>
      <c r="G888" s="3"/>
      <c r="H888" s="3"/>
      <c r="I888" s="3"/>
      <c r="J888" s="3"/>
      <c r="L888" s="3"/>
    </row>
    <row r="889" spans="1:13" x14ac:dyDescent="0.25">
      <c r="A889" s="5">
        <v>0.3125</v>
      </c>
      <c r="B889" s="5">
        <v>0.35416666666666669</v>
      </c>
      <c r="C889" s="6">
        <f>SUM(B889-A889)</f>
        <v>4.1666666666666685E-2</v>
      </c>
      <c r="D889" s="6" t="s">
        <v>55</v>
      </c>
      <c r="E889" t="s">
        <v>204</v>
      </c>
      <c r="F889" s="8" t="str">
        <f>IF($D889="#CA",$C889,"")</f>
        <v/>
      </c>
      <c r="G889" s="8" t="str">
        <f>IF($D889=G$303,$C889,"")</f>
        <v/>
      </c>
      <c r="H889" s="8">
        <f>IF(NOT(ISERROR(FIND("#GEICO-Overhead",$D889))),$C889,"")</f>
        <v>4.1666666666666685E-2</v>
      </c>
      <c r="I889" s="8" t="str">
        <f>IF(NOT(ISERROR(FIND("#Mgt-Tactical",$D889))),$C889,"")</f>
        <v/>
      </c>
      <c r="J889" s="8" t="str">
        <f>IF($D889=J$284,$C889,"")</f>
        <v/>
      </c>
      <c r="K889" s="3"/>
      <c r="L889" s="8" t="str">
        <f>IF($D889=L$216,$C889,"")</f>
        <v/>
      </c>
    </row>
    <row r="890" spans="1:13" x14ac:dyDescent="0.25">
      <c r="A890" s="5">
        <f>B889</f>
        <v>0.35416666666666669</v>
      </c>
      <c r="B890" s="5">
        <v>0.4375</v>
      </c>
      <c r="C890" s="6">
        <f t="shared" ref="C890:C897" si="433">SUM(B890-A890)</f>
        <v>8.3333333333333315E-2</v>
      </c>
      <c r="D890" s="6" t="s">
        <v>71</v>
      </c>
      <c r="E890" t="s">
        <v>200</v>
      </c>
      <c r="F890" s="8">
        <f t="shared" ref="F890:F897" si="434">IF(D890="#CA",C890,"")</f>
        <v>8.3333333333333315E-2</v>
      </c>
      <c r="G890" s="8" t="str">
        <f t="shared" ref="G890:G897" si="435">IF($D890=G$303,$C890,"")</f>
        <v/>
      </c>
      <c r="H890" s="8" t="str">
        <f t="shared" ref="H890:H897" si="436">IF(NOT(ISERROR(FIND("#GEICO-Overhead",$D890))),$C890,"")</f>
        <v/>
      </c>
      <c r="I890" s="8" t="str">
        <f t="shared" ref="I890:I897" si="437">IF(NOT(ISERROR(FIND("#Mgt-Tactical",$D890))),$C890,"")</f>
        <v/>
      </c>
      <c r="J890" s="8" t="str">
        <f>IF($D890=J$284,$C890,"")</f>
        <v/>
      </c>
      <c r="K890" s="3"/>
      <c r="L890" s="8" t="str">
        <f t="shared" ref="L890:L897" si="438">IF($D890=L$216,$C890,"")</f>
        <v/>
      </c>
    </row>
    <row r="891" spans="1:13" x14ac:dyDescent="0.25">
      <c r="A891" s="5">
        <f t="shared" ref="A891" si="439">B890</f>
        <v>0.4375</v>
      </c>
      <c r="B891" s="5">
        <v>0.45833333333333331</v>
      </c>
      <c r="C891" s="6">
        <f t="shared" si="433"/>
        <v>2.0833333333333315E-2</v>
      </c>
      <c r="D891" s="6" t="s">
        <v>40</v>
      </c>
      <c r="E891" t="s">
        <v>201</v>
      </c>
      <c r="F891" s="8" t="str">
        <f t="shared" si="434"/>
        <v/>
      </c>
      <c r="G891" s="8" t="str">
        <f t="shared" si="435"/>
        <v/>
      </c>
      <c r="H891" s="8" t="str">
        <f t="shared" si="436"/>
        <v/>
      </c>
      <c r="I891" s="8">
        <f t="shared" si="437"/>
        <v>2.0833333333333315E-2</v>
      </c>
      <c r="J891" s="8" t="str">
        <f t="shared" ref="J891:J897" si="440">IF($D891=J$284,$C891,"")</f>
        <v/>
      </c>
      <c r="L891" s="8" t="str">
        <f t="shared" si="438"/>
        <v/>
      </c>
    </row>
    <row r="892" spans="1:13" x14ac:dyDescent="0.25">
      <c r="A892" s="5">
        <f>B891</f>
        <v>0.45833333333333331</v>
      </c>
      <c r="B892" s="5">
        <v>0.5</v>
      </c>
      <c r="C892" s="6">
        <f t="shared" si="433"/>
        <v>4.1666666666666685E-2</v>
      </c>
      <c r="D892" s="6" t="s">
        <v>71</v>
      </c>
      <c r="E892" t="s">
        <v>199</v>
      </c>
      <c r="F892" s="8">
        <f t="shared" si="434"/>
        <v>4.1666666666666685E-2</v>
      </c>
      <c r="G892" s="8" t="str">
        <f t="shared" si="435"/>
        <v/>
      </c>
      <c r="H892" s="8" t="str">
        <f t="shared" si="436"/>
        <v/>
      </c>
      <c r="I892" s="8" t="str">
        <f t="shared" si="437"/>
        <v/>
      </c>
      <c r="J892" s="8" t="str">
        <f t="shared" si="440"/>
        <v/>
      </c>
      <c r="L892" s="8" t="str">
        <f t="shared" si="438"/>
        <v/>
      </c>
    </row>
    <row r="893" spans="1:13" x14ac:dyDescent="0.25">
      <c r="A893" s="5">
        <f>B892</f>
        <v>0.5</v>
      </c>
      <c r="B893" s="5">
        <v>0.54166666666666663</v>
      </c>
      <c r="C893" s="6">
        <f t="shared" si="433"/>
        <v>4.166666666666663E-2</v>
      </c>
      <c r="D893" s="6" t="s">
        <v>60</v>
      </c>
      <c r="E893" t="s">
        <v>202</v>
      </c>
      <c r="F893" s="8" t="str">
        <f t="shared" si="434"/>
        <v/>
      </c>
      <c r="G893" s="8">
        <f t="shared" si="435"/>
        <v>4.166666666666663E-2</v>
      </c>
      <c r="H893" s="8" t="str">
        <f t="shared" si="436"/>
        <v/>
      </c>
      <c r="I893" s="8" t="str">
        <f t="shared" si="437"/>
        <v/>
      </c>
      <c r="J893" s="8" t="str">
        <f t="shared" si="440"/>
        <v/>
      </c>
      <c r="L893" s="8" t="str">
        <f t="shared" si="438"/>
        <v/>
      </c>
    </row>
    <row r="894" spans="1:13" x14ac:dyDescent="0.25">
      <c r="A894" s="5">
        <f t="shared" ref="A894:A896" si="441">B893</f>
        <v>0.54166666666666663</v>
      </c>
      <c r="B894" s="5">
        <v>0.58333333333333337</v>
      </c>
      <c r="C894" s="6">
        <f t="shared" si="433"/>
        <v>4.1666666666666741E-2</v>
      </c>
      <c r="D894" s="6" t="s">
        <v>71</v>
      </c>
      <c r="E894" t="s">
        <v>199</v>
      </c>
      <c r="F894" s="8">
        <f t="shared" si="434"/>
        <v>4.1666666666666741E-2</v>
      </c>
      <c r="G894" s="8" t="str">
        <f t="shared" si="435"/>
        <v/>
      </c>
      <c r="H894" s="8" t="str">
        <f t="shared" si="436"/>
        <v/>
      </c>
      <c r="I894" s="8" t="str">
        <f t="shared" si="437"/>
        <v/>
      </c>
      <c r="J894" s="8" t="str">
        <f t="shared" si="440"/>
        <v/>
      </c>
      <c r="L894" s="8" t="str">
        <f t="shared" si="438"/>
        <v/>
      </c>
    </row>
    <row r="895" spans="1:13" x14ac:dyDescent="0.25">
      <c r="A895" s="5">
        <f t="shared" si="441"/>
        <v>0.58333333333333337</v>
      </c>
      <c r="B895" s="5">
        <v>0.70833333333333337</v>
      </c>
      <c r="C895" s="6">
        <f t="shared" si="433"/>
        <v>0.125</v>
      </c>
      <c r="D895" s="6" t="s">
        <v>71</v>
      </c>
      <c r="E895" t="s">
        <v>199</v>
      </c>
      <c r="F895" s="8">
        <f t="shared" si="434"/>
        <v>0.125</v>
      </c>
      <c r="G895" s="8" t="str">
        <f t="shared" si="435"/>
        <v/>
      </c>
      <c r="H895" s="8" t="str">
        <f t="shared" si="436"/>
        <v/>
      </c>
      <c r="I895" s="8" t="str">
        <f t="shared" si="437"/>
        <v/>
      </c>
      <c r="J895" s="8" t="str">
        <f t="shared" si="440"/>
        <v/>
      </c>
      <c r="L895" s="8" t="str">
        <f t="shared" si="438"/>
        <v/>
      </c>
    </row>
    <row r="896" spans="1:13" x14ac:dyDescent="0.25">
      <c r="A896" s="5">
        <f t="shared" si="441"/>
        <v>0.70833333333333337</v>
      </c>
      <c r="B896" s="5">
        <v>0.6875</v>
      </c>
      <c r="C896" s="6">
        <f t="shared" si="433"/>
        <v>-2.083333333333337E-2</v>
      </c>
      <c r="D896" s="6"/>
      <c r="F896" s="8" t="str">
        <f t="shared" si="434"/>
        <v/>
      </c>
      <c r="G896" s="8" t="str">
        <f>IF($D896=G$303,$C896,"")</f>
        <v/>
      </c>
      <c r="H896" s="8" t="str">
        <f t="shared" si="436"/>
        <v/>
      </c>
      <c r="I896" s="8" t="str">
        <f t="shared" si="437"/>
        <v/>
      </c>
      <c r="J896" s="8" t="str">
        <f t="shared" si="440"/>
        <v/>
      </c>
      <c r="L896" s="8" t="str">
        <f t="shared" si="438"/>
        <v/>
      </c>
    </row>
    <row r="897" spans="1:13" x14ac:dyDescent="0.25">
      <c r="A897" s="5">
        <f>B896</f>
        <v>0.6875</v>
      </c>
      <c r="B897" s="5">
        <v>0.6875</v>
      </c>
      <c r="C897" s="6">
        <f t="shared" si="433"/>
        <v>0</v>
      </c>
      <c r="D897" s="6"/>
      <c r="F897" s="8" t="str">
        <f t="shared" si="434"/>
        <v/>
      </c>
      <c r="G897" s="8" t="str">
        <f t="shared" si="435"/>
        <v/>
      </c>
      <c r="H897" s="8" t="str">
        <f t="shared" si="436"/>
        <v/>
      </c>
      <c r="I897" s="8" t="str">
        <f t="shared" si="437"/>
        <v/>
      </c>
      <c r="J897" s="8" t="str">
        <f t="shared" si="440"/>
        <v/>
      </c>
      <c r="L897" s="8" t="str">
        <f t="shared" si="438"/>
        <v/>
      </c>
    </row>
    <row r="898" spans="1:13" x14ac:dyDescent="0.25">
      <c r="F898" s="3"/>
      <c r="G898" s="3"/>
      <c r="H898" s="3"/>
      <c r="I898" s="3"/>
      <c r="J898" s="3"/>
    </row>
    <row r="899" spans="1:13" x14ac:dyDescent="0.25">
      <c r="F899" s="8">
        <f t="shared" ref="F899:L899" si="442">SUM(F889:F897)</f>
        <v>0.29166666666666674</v>
      </c>
      <c r="G899" s="8">
        <f t="shared" si="442"/>
        <v>4.166666666666663E-2</v>
      </c>
      <c r="H899" s="8">
        <f t="shared" si="442"/>
        <v>4.1666666666666685E-2</v>
      </c>
      <c r="I899" s="8">
        <f t="shared" si="442"/>
        <v>2.0833333333333315E-2</v>
      </c>
      <c r="J899" s="8">
        <f t="shared" si="442"/>
        <v>0</v>
      </c>
      <c r="K899" s="8">
        <f t="shared" si="442"/>
        <v>0</v>
      </c>
      <c r="L899" s="8">
        <f t="shared" si="442"/>
        <v>0</v>
      </c>
      <c r="M899" s="9">
        <f>SUM(F899:L899)</f>
        <v>0.39583333333333337</v>
      </c>
    </row>
    <row r="902" spans="1:13" x14ac:dyDescent="0.25">
      <c r="A902" s="30">
        <v>41534</v>
      </c>
      <c r="B902" s="30"/>
      <c r="C902" s="30"/>
      <c r="D902" s="30"/>
      <c r="E902" s="30"/>
      <c r="F902" s="30"/>
      <c r="G902" s="30"/>
      <c r="H902" s="30"/>
      <c r="I902" s="30"/>
      <c r="J902" s="30"/>
      <c r="K902" s="1"/>
      <c r="L902" s="1"/>
    </row>
    <row r="903" spans="1:13" x14ac:dyDescent="0.25">
      <c r="A903" s="29" t="s">
        <v>0</v>
      </c>
      <c r="B903" s="29"/>
      <c r="C903" s="29"/>
      <c r="D903" s="29"/>
      <c r="E903" s="29"/>
      <c r="F903" s="29"/>
      <c r="G903" s="27"/>
      <c r="H903" s="27"/>
      <c r="I903" s="27"/>
      <c r="J903" s="27"/>
      <c r="K903" s="27"/>
      <c r="L903" s="27"/>
    </row>
    <row r="904" spans="1:13" ht="30" x14ac:dyDescent="0.25">
      <c r="A904" t="s">
        <v>6</v>
      </c>
      <c r="E904" t="s">
        <v>7</v>
      </c>
      <c r="F904" s="3" t="s">
        <v>1</v>
      </c>
      <c r="G904" s="3" t="s">
        <v>60</v>
      </c>
      <c r="H904" s="3" t="s">
        <v>37</v>
      </c>
      <c r="I904" s="3" t="s">
        <v>40</v>
      </c>
      <c r="J904" s="3" t="s">
        <v>91</v>
      </c>
      <c r="K904" t="s">
        <v>72</v>
      </c>
      <c r="L904" s="3" t="s">
        <v>69</v>
      </c>
    </row>
    <row r="905" spans="1:13" ht="30" x14ac:dyDescent="0.25">
      <c r="F905" s="3" t="s">
        <v>17</v>
      </c>
      <c r="G905" s="3"/>
      <c r="H905" s="3" t="s">
        <v>17</v>
      </c>
      <c r="I905" s="3"/>
      <c r="J905" s="3"/>
      <c r="L905" s="3"/>
    </row>
    <row r="906" spans="1:13" x14ac:dyDescent="0.25">
      <c r="F906" s="3"/>
      <c r="G906" s="3"/>
      <c r="H906" s="3"/>
      <c r="I906" s="3"/>
      <c r="J906" s="3"/>
      <c r="L906" s="3"/>
    </row>
    <row r="907" spans="1:13" x14ac:dyDescent="0.25">
      <c r="A907" s="5">
        <v>0.3125</v>
      </c>
      <c r="B907" s="5">
        <v>0.35416666666666669</v>
      </c>
      <c r="C907" s="6">
        <f>SUM(B907-A907)</f>
        <v>4.1666666666666685E-2</v>
      </c>
      <c r="D907" s="6" t="s">
        <v>71</v>
      </c>
      <c r="E907" t="s">
        <v>199</v>
      </c>
      <c r="F907" s="8">
        <f>IF($D907="#CA",$C907,"")</f>
        <v>4.1666666666666685E-2</v>
      </c>
      <c r="G907" s="8" t="str">
        <f>IF($D907=G$303,$C907,"")</f>
        <v/>
      </c>
      <c r="H907" s="8" t="str">
        <f>IF(NOT(ISERROR(FIND("#GEICO-Overhead",$D907))),$C907,"")</f>
        <v/>
      </c>
      <c r="I907" s="8" t="str">
        <f>IF(NOT(ISERROR(FIND("#Mgt-Tactical",$D907))),$C907,"")</f>
        <v/>
      </c>
      <c r="J907" s="8" t="str">
        <f>IF($D907=J$284,$C907,"")</f>
        <v/>
      </c>
      <c r="K907" s="3"/>
      <c r="L907" s="8" t="str">
        <f>IF($D907=L$216,$C907,"")</f>
        <v/>
      </c>
    </row>
    <row r="908" spans="1:13" x14ac:dyDescent="0.25">
      <c r="A908" s="5">
        <f>B907</f>
        <v>0.35416666666666669</v>
      </c>
      <c r="B908" s="5">
        <v>0.39583333333333331</v>
      </c>
      <c r="C908" s="6">
        <f t="shared" ref="C908:C915" si="443">SUM(B908-A908)</f>
        <v>4.166666666666663E-2</v>
      </c>
      <c r="D908" s="6" t="s">
        <v>71</v>
      </c>
      <c r="E908" t="s">
        <v>199</v>
      </c>
      <c r="F908" s="8">
        <f t="shared" ref="F908:F915" si="444">IF(D908="#CA",C908,"")</f>
        <v>4.166666666666663E-2</v>
      </c>
      <c r="G908" s="8" t="str">
        <f t="shared" ref="G908:G915" si="445">IF($D908=G$303,$C908,"")</f>
        <v/>
      </c>
      <c r="H908" s="8" t="str">
        <f t="shared" ref="H908:H915" si="446">IF(NOT(ISERROR(FIND("#GEICO-Overhead",$D908))),$C908,"")</f>
        <v/>
      </c>
      <c r="I908" s="8" t="str">
        <f t="shared" ref="I908:I915" si="447">IF(NOT(ISERROR(FIND("#Mgt-Tactical",$D908))),$C908,"")</f>
        <v/>
      </c>
      <c r="J908" s="8" t="str">
        <f>IF($D908=J$284,$C908,"")</f>
        <v/>
      </c>
      <c r="K908" s="3"/>
      <c r="L908" s="8" t="str">
        <f t="shared" ref="L908:L915" si="448">IF($D908=L$216,$C908,"")</f>
        <v/>
      </c>
    </row>
    <row r="909" spans="1:13" x14ac:dyDescent="0.25">
      <c r="A909" s="5">
        <f t="shared" ref="A909" si="449">B908</f>
        <v>0.39583333333333331</v>
      </c>
      <c r="B909" s="5">
        <v>0.41666666666666669</v>
      </c>
      <c r="C909" s="6">
        <f t="shared" si="443"/>
        <v>2.083333333333337E-2</v>
      </c>
      <c r="D909" s="6" t="s">
        <v>71</v>
      </c>
      <c r="E909" t="s">
        <v>216</v>
      </c>
      <c r="F909" s="8">
        <f t="shared" si="444"/>
        <v>2.083333333333337E-2</v>
      </c>
      <c r="G909" s="8" t="str">
        <f t="shared" si="445"/>
        <v/>
      </c>
      <c r="H909" s="8" t="str">
        <f t="shared" si="446"/>
        <v/>
      </c>
      <c r="I909" s="8" t="str">
        <f t="shared" si="447"/>
        <v/>
      </c>
      <c r="J909" s="8" t="str">
        <f t="shared" ref="J909:J915" si="450">IF($D909=J$284,$C909,"")</f>
        <v/>
      </c>
      <c r="L909" s="8" t="str">
        <f t="shared" si="448"/>
        <v/>
      </c>
    </row>
    <row r="910" spans="1:13" x14ac:dyDescent="0.25">
      <c r="A910" s="5">
        <f>B909</f>
        <v>0.41666666666666669</v>
      </c>
      <c r="B910" s="5">
        <v>0.45833333333333331</v>
      </c>
      <c r="C910" s="6">
        <f t="shared" si="443"/>
        <v>4.166666666666663E-2</v>
      </c>
      <c r="D910" s="6" t="s">
        <v>71</v>
      </c>
      <c r="E910" t="s">
        <v>199</v>
      </c>
      <c r="F910" s="8">
        <f t="shared" si="444"/>
        <v>4.166666666666663E-2</v>
      </c>
      <c r="G910" s="8" t="str">
        <f t="shared" si="445"/>
        <v/>
      </c>
      <c r="H910" s="8" t="str">
        <f t="shared" si="446"/>
        <v/>
      </c>
      <c r="I910" s="8" t="str">
        <f t="shared" si="447"/>
        <v/>
      </c>
      <c r="J910" s="8" t="str">
        <f t="shared" si="450"/>
        <v/>
      </c>
      <c r="L910" s="8" t="str">
        <f t="shared" si="448"/>
        <v/>
      </c>
    </row>
    <row r="911" spans="1:13" x14ac:dyDescent="0.25">
      <c r="A911" s="5">
        <f>B910</f>
        <v>0.45833333333333331</v>
      </c>
      <c r="B911" s="5">
        <v>0.5</v>
      </c>
      <c r="C911" s="6">
        <f t="shared" si="443"/>
        <v>4.1666666666666685E-2</v>
      </c>
      <c r="D911" s="6" t="s">
        <v>71</v>
      </c>
      <c r="E911" t="s">
        <v>217</v>
      </c>
      <c r="F911" s="8">
        <f t="shared" si="444"/>
        <v>4.1666666666666685E-2</v>
      </c>
      <c r="G911" s="8" t="str">
        <f t="shared" si="445"/>
        <v/>
      </c>
      <c r="H911" s="8" t="str">
        <f t="shared" si="446"/>
        <v/>
      </c>
      <c r="I911" s="8" t="str">
        <f t="shared" si="447"/>
        <v/>
      </c>
      <c r="J911" s="8" t="str">
        <f t="shared" si="450"/>
        <v/>
      </c>
      <c r="L911" s="8" t="str">
        <f t="shared" si="448"/>
        <v/>
      </c>
    </row>
    <row r="912" spans="1:13" x14ac:dyDescent="0.25">
      <c r="A912" s="5">
        <f t="shared" ref="A912:A914" si="451">B911</f>
        <v>0.5</v>
      </c>
      <c r="B912" s="5">
        <v>0.625</v>
      </c>
      <c r="C912" s="6">
        <f t="shared" si="443"/>
        <v>0.125</v>
      </c>
      <c r="D912" s="6" t="s">
        <v>71</v>
      </c>
      <c r="E912" t="s">
        <v>199</v>
      </c>
      <c r="F912" s="8">
        <f t="shared" si="444"/>
        <v>0.125</v>
      </c>
      <c r="G912" s="8" t="str">
        <f t="shared" si="445"/>
        <v/>
      </c>
      <c r="H912" s="8" t="str">
        <f t="shared" si="446"/>
        <v/>
      </c>
      <c r="I912" s="8" t="str">
        <f t="shared" si="447"/>
        <v/>
      </c>
      <c r="J912" s="8" t="str">
        <f t="shared" si="450"/>
        <v/>
      </c>
      <c r="L912" s="8" t="str">
        <f t="shared" si="448"/>
        <v/>
      </c>
    </row>
    <row r="913" spans="1:13" x14ac:dyDescent="0.25">
      <c r="A913" s="5">
        <f t="shared" si="451"/>
        <v>0.625</v>
      </c>
      <c r="B913" s="5">
        <v>0.64583333333333337</v>
      </c>
      <c r="C913" s="6">
        <f t="shared" si="443"/>
        <v>2.083333333333337E-2</v>
      </c>
      <c r="D913" s="6" t="s">
        <v>91</v>
      </c>
      <c r="E913" t="s">
        <v>218</v>
      </c>
      <c r="F913" s="8" t="str">
        <f t="shared" si="444"/>
        <v/>
      </c>
      <c r="G913" s="8" t="str">
        <f t="shared" si="445"/>
        <v/>
      </c>
      <c r="H913" s="8" t="str">
        <f t="shared" si="446"/>
        <v/>
      </c>
      <c r="I913" s="8" t="str">
        <f t="shared" si="447"/>
        <v/>
      </c>
      <c r="J913" s="8">
        <f t="shared" si="450"/>
        <v>2.083333333333337E-2</v>
      </c>
      <c r="L913" s="8" t="str">
        <f t="shared" si="448"/>
        <v/>
      </c>
    </row>
    <row r="914" spans="1:13" x14ac:dyDescent="0.25">
      <c r="A914" s="5">
        <f t="shared" si="451"/>
        <v>0.64583333333333337</v>
      </c>
      <c r="B914" s="5">
        <v>0.6875</v>
      </c>
      <c r="C914" s="6">
        <f t="shared" si="443"/>
        <v>4.166666666666663E-2</v>
      </c>
      <c r="D914" s="6" t="s">
        <v>91</v>
      </c>
      <c r="E914" t="s">
        <v>219</v>
      </c>
      <c r="F914" s="8" t="str">
        <f t="shared" si="444"/>
        <v/>
      </c>
      <c r="G914" s="8" t="str">
        <f>IF($D914=G$303,$C914,"")</f>
        <v/>
      </c>
      <c r="H914" s="8" t="str">
        <f t="shared" si="446"/>
        <v/>
      </c>
      <c r="I914" s="8" t="str">
        <f t="shared" si="447"/>
        <v/>
      </c>
      <c r="J914" s="8">
        <f t="shared" si="450"/>
        <v>4.166666666666663E-2</v>
      </c>
      <c r="L914" s="8" t="str">
        <f t="shared" si="448"/>
        <v/>
      </c>
    </row>
    <row r="915" spans="1:13" x14ac:dyDescent="0.25">
      <c r="A915" s="5">
        <f>B914</f>
        <v>0.6875</v>
      </c>
      <c r="B915" s="5">
        <v>0.70833333333333337</v>
      </c>
      <c r="C915" s="6">
        <f t="shared" si="443"/>
        <v>2.083333333333337E-2</v>
      </c>
      <c r="D915" s="6" t="s">
        <v>71</v>
      </c>
      <c r="E915" t="s">
        <v>199</v>
      </c>
      <c r="F915" s="8">
        <f t="shared" si="444"/>
        <v>2.083333333333337E-2</v>
      </c>
      <c r="G915" s="8" t="str">
        <f t="shared" si="445"/>
        <v/>
      </c>
      <c r="H915" s="8" t="str">
        <f t="shared" si="446"/>
        <v/>
      </c>
      <c r="I915" s="8" t="str">
        <f t="shared" si="447"/>
        <v/>
      </c>
      <c r="J915" s="8" t="str">
        <f t="shared" si="450"/>
        <v/>
      </c>
      <c r="L915" s="8" t="str">
        <f t="shared" si="448"/>
        <v/>
      </c>
    </row>
    <row r="916" spans="1:13" x14ac:dyDescent="0.25">
      <c r="F916" s="3"/>
      <c r="G916" s="3"/>
      <c r="H916" s="3"/>
      <c r="I916" s="3"/>
      <c r="J916" s="3"/>
    </row>
    <row r="917" spans="1:13" x14ac:dyDescent="0.25">
      <c r="F917" s="8">
        <f t="shared" ref="F917:L917" si="452">SUM(F907:F915)</f>
        <v>0.33333333333333337</v>
      </c>
      <c r="G917" s="8">
        <f t="shared" si="452"/>
        <v>0</v>
      </c>
      <c r="H917" s="8">
        <f t="shared" si="452"/>
        <v>0</v>
      </c>
      <c r="I917" s="8">
        <f t="shared" si="452"/>
        <v>0</v>
      </c>
      <c r="J917" s="8">
        <f t="shared" si="452"/>
        <v>6.25E-2</v>
      </c>
      <c r="K917" s="8">
        <f t="shared" si="452"/>
        <v>0</v>
      </c>
      <c r="L917" s="8">
        <f t="shared" si="452"/>
        <v>0</v>
      </c>
      <c r="M917" s="9">
        <f>SUM(F917:L917)</f>
        <v>0.39583333333333337</v>
      </c>
    </row>
    <row r="920" spans="1:13" x14ac:dyDescent="0.25">
      <c r="A920" s="30">
        <v>41535</v>
      </c>
      <c r="B920" s="30"/>
      <c r="C920" s="30"/>
      <c r="D920" s="30"/>
      <c r="E920" s="30"/>
      <c r="F920" s="30"/>
      <c r="G920" s="30"/>
      <c r="H920" s="30"/>
      <c r="I920" s="30"/>
      <c r="J920" s="30"/>
      <c r="K920" s="1"/>
      <c r="L920" s="1"/>
    </row>
    <row r="921" spans="1:13" x14ac:dyDescent="0.25">
      <c r="A921" s="29" t="s">
        <v>0</v>
      </c>
      <c r="B921" s="29"/>
      <c r="C921" s="29"/>
      <c r="D921" s="29"/>
      <c r="E921" s="29"/>
      <c r="F921" s="29"/>
      <c r="G921" s="27"/>
      <c r="H921" s="27"/>
      <c r="I921" s="27"/>
      <c r="J921" s="27"/>
      <c r="K921" s="27"/>
      <c r="L921" s="27"/>
    </row>
    <row r="922" spans="1:13" ht="30" x14ac:dyDescent="0.25">
      <c r="A922" t="s">
        <v>6</v>
      </c>
      <c r="E922" t="s">
        <v>7</v>
      </c>
      <c r="F922" s="3" t="s">
        <v>1</v>
      </c>
      <c r="G922" s="3" t="s">
        <v>60</v>
      </c>
      <c r="H922" s="3" t="s">
        <v>37</v>
      </c>
      <c r="I922" s="3" t="s">
        <v>40</v>
      </c>
      <c r="J922" s="3" t="s">
        <v>91</v>
      </c>
      <c r="K922" t="s">
        <v>72</v>
      </c>
      <c r="L922" s="3" t="s">
        <v>69</v>
      </c>
    </row>
    <row r="923" spans="1:13" ht="30" x14ac:dyDescent="0.25">
      <c r="F923" s="3" t="s">
        <v>17</v>
      </c>
      <c r="G923" s="3"/>
      <c r="H923" s="3" t="s">
        <v>17</v>
      </c>
      <c r="I923" s="3"/>
      <c r="J923" s="3"/>
      <c r="L923" s="3"/>
    </row>
    <row r="924" spans="1:13" x14ac:dyDescent="0.25">
      <c r="F924" s="3"/>
      <c r="G924" s="3"/>
      <c r="H924" s="3"/>
      <c r="I924" s="3"/>
      <c r="J924" s="3"/>
      <c r="L924" s="3"/>
    </row>
    <row r="925" spans="1:13" x14ac:dyDescent="0.25">
      <c r="A925" s="5">
        <v>0.3125</v>
      </c>
      <c r="B925" s="5">
        <v>0.39583333333333331</v>
      </c>
      <c r="C925" s="6">
        <f>SUM(B925-A925)</f>
        <v>8.3333333333333315E-2</v>
      </c>
      <c r="D925" s="6" t="s">
        <v>71</v>
      </c>
      <c r="E925" t="s">
        <v>212</v>
      </c>
      <c r="F925" s="8">
        <f>IF($D925="#CA",$C925,"")</f>
        <v>8.3333333333333315E-2</v>
      </c>
      <c r="G925" s="8" t="str">
        <f>IF($D925=G$303,$C925,"")</f>
        <v/>
      </c>
      <c r="H925" s="8" t="str">
        <f>IF(NOT(ISERROR(FIND("#GEICO-Overhead",$D925))),$C925,"")</f>
        <v/>
      </c>
      <c r="I925" s="8" t="str">
        <f>IF(NOT(ISERROR(FIND("#Mgt-Tactical",$D925))),$C925,"")</f>
        <v/>
      </c>
      <c r="J925" s="8" t="str">
        <f>IF($D925=J$284,$C925,"")</f>
        <v/>
      </c>
      <c r="K925" s="3"/>
      <c r="L925" s="8" t="str">
        <f>IF($D925=L$216,$C925,"")</f>
        <v/>
      </c>
    </row>
    <row r="926" spans="1:13" x14ac:dyDescent="0.25">
      <c r="A926" s="5">
        <v>0.39583333333333331</v>
      </c>
      <c r="B926" s="5">
        <v>0.45833333333333331</v>
      </c>
      <c r="C926" s="6">
        <f t="shared" ref="C926:C933" si="453">SUM(B926-A926)</f>
        <v>6.25E-2</v>
      </c>
      <c r="D926" s="6" t="s">
        <v>71</v>
      </c>
      <c r="E926" t="s">
        <v>211</v>
      </c>
      <c r="F926" s="8">
        <f t="shared" ref="F926:F933" si="454">IF(D926="#CA",C926,"")</f>
        <v>6.25E-2</v>
      </c>
      <c r="G926" s="8" t="str">
        <f t="shared" ref="G926:G933" si="455">IF($D926=G$303,$C926,"")</f>
        <v/>
      </c>
      <c r="H926" s="8" t="str">
        <f t="shared" ref="H926:H933" si="456">IF(NOT(ISERROR(FIND("#GEICO-Overhead",$D926))),$C926,"")</f>
        <v/>
      </c>
      <c r="I926" s="8" t="str">
        <f t="shared" ref="I926:I933" si="457">IF(NOT(ISERROR(FIND("#Mgt-Tactical",$D926))),$C926,"")</f>
        <v/>
      </c>
      <c r="J926" s="8" t="str">
        <f>IF($D926=J$284,$C926,"")</f>
        <v/>
      </c>
      <c r="K926" s="3"/>
      <c r="L926" s="8" t="str">
        <f t="shared" ref="L926:L933" si="458">IF($D926=L$216,$C926,"")</f>
        <v/>
      </c>
    </row>
    <row r="927" spans="1:13" x14ac:dyDescent="0.25">
      <c r="A927" s="5">
        <f t="shared" ref="A927" si="459">B926</f>
        <v>0.45833333333333331</v>
      </c>
      <c r="B927" s="5">
        <v>0.47916666666666669</v>
      </c>
      <c r="C927" s="6">
        <f t="shared" si="453"/>
        <v>2.083333333333337E-2</v>
      </c>
      <c r="D927" s="6" t="s">
        <v>72</v>
      </c>
      <c r="E927" t="s">
        <v>210</v>
      </c>
      <c r="F927" s="8" t="str">
        <f t="shared" si="454"/>
        <v/>
      </c>
      <c r="G927" s="8" t="str">
        <f t="shared" si="455"/>
        <v/>
      </c>
      <c r="H927" s="8" t="str">
        <f t="shared" si="456"/>
        <v/>
      </c>
      <c r="I927" s="8" t="str">
        <f t="shared" si="457"/>
        <v/>
      </c>
      <c r="J927" s="8" t="str">
        <f t="shared" ref="J927:K933" si="460">IF($D927=J$284,$C927,"")</f>
        <v/>
      </c>
      <c r="K927" s="8">
        <f t="shared" si="460"/>
        <v>2.083333333333337E-2</v>
      </c>
      <c r="L927" s="8" t="str">
        <f t="shared" si="458"/>
        <v/>
      </c>
    </row>
    <row r="928" spans="1:13" x14ac:dyDescent="0.25">
      <c r="A928" s="5">
        <f>B927</f>
        <v>0.47916666666666669</v>
      </c>
      <c r="B928" s="5">
        <v>0.5625</v>
      </c>
      <c r="C928" s="6">
        <f t="shared" si="453"/>
        <v>8.3333333333333315E-2</v>
      </c>
      <c r="D928" s="6" t="s">
        <v>60</v>
      </c>
      <c r="E928" t="s">
        <v>213</v>
      </c>
      <c r="F928" s="8" t="str">
        <f t="shared" si="454"/>
        <v/>
      </c>
      <c r="G928" s="8">
        <f t="shared" si="455"/>
        <v>8.3333333333333315E-2</v>
      </c>
      <c r="H928" s="8" t="str">
        <f t="shared" si="456"/>
        <v/>
      </c>
      <c r="I928" s="8" t="str">
        <f t="shared" si="457"/>
        <v/>
      </c>
      <c r="J928" s="8" t="str">
        <f t="shared" si="460"/>
        <v/>
      </c>
      <c r="L928" s="8" t="str">
        <f t="shared" si="458"/>
        <v/>
      </c>
    </row>
    <row r="929" spans="1:13" x14ac:dyDescent="0.25">
      <c r="A929" s="5">
        <f>B928</f>
        <v>0.5625</v>
      </c>
      <c r="B929" s="5">
        <v>0.60416666666666663</v>
      </c>
      <c r="C929" s="6">
        <f t="shared" si="453"/>
        <v>4.166666666666663E-2</v>
      </c>
      <c r="D929" s="6" t="s">
        <v>71</v>
      </c>
      <c r="E929" t="s">
        <v>199</v>
      </c>
      <c r="F929" s="8">
        <f t="shared" si="454"/>
        <v>4.166666666666663E-2</v>
      </c>
      <c r="G929" s="8" t="str">
        <f t="shared" si="455"/>
        <v/>
      </c>
      <c r="H929" s="8" t="str">
        <f t="shared" si="456"/>
        <v/>
      </c>
      <c r="I929" s="8" t="str">
        <f t="shared" si="457"/>
        <v/>
      </c>
      <c r="J929" s="8" t="str">
        <f t="shared" si="460"/>
        <v/>
      </c>
      <c r="L929" s="8" t="str">
        <f t="shared" si="458"/>
        <v/>
      </c>
    </row>
    <row r="930" spans="1:13" x14ac:dyDescent="0.25">
      <c r="A930" s="5">
        <f t="shared" ref="A930:A932" si="461">B929</f>
        <v>0.60416666666666663</v>
      </c>
      <c r="B930" s="5">
        <v>0.625</v>
      </c>
      <c r="C930" s="6">
        <f t="shared" si="453"/>
        <v>2.083333333333337E-2</v>
      </c>
      <c r="D930" s="6" t="s">
        <v>71</v>
      </c>
      <c r="E930" t="s">
        <v>214</v>
      </c>
      <c r="F930" s="8">
        <f t="shared" si="454"/>
        <v>2.083333333333337E-2</v>
      </c>
      <c r="G930" s="8" t="str">
        <f t="shared" si="455"/>
        <v/>
      </c>
      <c r="H930" s="8" t="str">
        <f t="shared" si="456"/>
        <v/>
      </c>
      <c r="I930" s="8" t="str">
        <f t="shared" si="457"/>
        <v/>
      </c>
      <c r="J930" s="8" t="str">
        <f t="shared" si="460"/>
        <v/>
      </c>
      <c r="L930" s="8" t="str">
        <f t="shared" si="458"/>
        <v/>
      </c>
    </row>
    <row r="931" spans="1:13" x14ac:dyDescent="0.25">
      <c r="A931" s="5">
        <f t="shared" si="461"/>
        <v>0.625</v>
      </c>
      <c r="B931" s="5">
        <v>0.64583333333333337</v>
      </c>
      <c r="C931" s="6">
        <f t="shared" si="453"/>
        <v>2.083333333333337E-2</v>
      </c>
      <c r="D931" s="6" t="s">
        <v>71</v>
      </c>
      <c r="E931" t="s">
        <v>215</v>
      </c>
      <c r="F931" s="8">
        <f t="shared" si="454"/>
        <v>2.083333333333337E-2</v>
      </c>
      <c r="G931" s="8" t="str">
        <f t="shared" si="455"/>
        <v/>
      </c>
      <c r="H931" s="8" t="str">
        <f t="shared" si="456"/>
        <v/>
      </c>
      <c r="I931" s="8" t="str">
        <f t="shared" si="457"/>
        <v/>
      </c>
      <c r="J931" s="8" t="str">
        <f t="shared" si="460"/>
        <v/>
      </c>
      <c r="L931" s="8" t="str">
        <f t="shared" si="458"/>
        <v/>
      </c>
    </row>
    <row r="932" spans="1:13" x14ac:dyDescent="0.25">
      <c r="A932" s="5">
        <f t="shared" si="461"/>
        <v>0.64583333333333337</v>
      </c>
      <c r="B932" s="5">
        <v>0.6875</v>
      </c>
      <c r="C932" s="6">
        <f t="shared" si="453"/>
        <v>4.166666666666663E-2</v>
      </c>
      <c r="D932" s="6" t="s">
        <v>71</v>
      </c>
      <c r="E932" t="s">
        <v>199</v>
      </c>
      <c r="F932" s="8">
        <f t="shared" si="454"/>
        <v>4.166666666666663E-2</v>
      </c>
      <c r="G932" s="8" t="str">
        <f>IF($D932=G$303,$C932,"")</f>
        <v/>
      </c>
      <c r="H932" s="8" t="str">
        <f t="shared" si="456"/>
        <v/>
      </c>
      <c r="I932" s="8" t="str">
        <f t="shared" si="457"/>
        <v/>
      </c>
      <c r="J932" s="8" t="str">
        <f t="shared" si="460"/>
        <v/>
      </c>
      <c r="L932" s="8" t="str">
        <f t="shared" si="458"/>
        <v/>
      </c>
    </row>
    <row r="933" spans="1:13" x14ac:dyDescent="0.25">
      <c r="A933" s="5">
        <f>B932</f>
        <v>0.6875</v>
      </c>
      <c r="B933" s="5">
        <v>0.6875</v>
      </c>
      <c r="C933" s="6">
        <f t="shared" si="453"/>
        <v>0</v>
      </c>
      <c r="D933" s="6"/>
      <c r="F933" s="8" t="str">
        <f t="shared" si="454"/>
        <v/>
      </c>
      <c r="G933" s="8" t="str">
        <f t="shared" si="455"/>
        <v/>
      </c>
      <c r="H933" s="8" t="str">
        <f t="shared" si="456"/>
        <v/>
      </c>
      <c r="I933" s="8" t="str">
        <f t="shared" si="457"/>
        <v/>
      </c>
      <c r="J933" s="8" t="str">
        <f t="shared" si="460"/>
        <v/>
      </c>
      <c r="L933" s="8" t="str">
        <f t="shared" si="458"/>
        <v/>
      </c>
    </row>
    <row r="934" spans="1:13" x14ac:dyDescent="0.25">
      <c r="F934" s="3"/>
      <c r="G934" s="3"/>
      <c r="H934" s="3"/>
      <c r="I934" s="3"/>
      <c r="J934" s="3"/>
    </row>
    <row r="935" spans="1:13" x14ac:dyDescent="0.25">
      <c r="F935" s="8">
        <f t="shared" ref="F935:L935" si="462">SUM(F925:F933)</f>
        <v>0.27083333333333331</v>
      </c>
      <c r="G935" s="8">
        <f t="shared" si="462"/>
        <v>8.3333333333333315E-2</v>
      </c>
      <c r="H935" s="8">
        <f t="shared" si="462"/>
        <v>0</v>
      </c>
      <c r="I935" s="8">
        <f t="shared" si="462"/>
        <v>0</v>
      </c>
      <c r="J935" s="8">
        <f t="shared" si="462"/>
        <v>0</v>
      </c>
      <c r="K935" s="8">
        <f t="shared" si="462"/>
        <v>2.083333333333337E-2</v>
      </c>
      <c r="L935" s="8">
        <f t="shared" si="462"/>
        <v>0</v>
      </c>
      <c r="M935" s="9">
        <f>SUM(F935:L935)</f>
        <v>0.375</v>
      </c>
    </row>
    <row r="938" spans="1:13" x14ac:dyDescent="0.25">
      <c r="A938" s="30">
        <v>41536</v>
      </c>
      <c r="B938" s="30"/>
      <c r="C938" s="30"/>
      <c r="D938" s="30"/>
      <c r="E938" s="30"/>
      <c r="F938" s="30"/>
      <c r="G938" s="30"/>
      <c r="H938" s="30"/>
      <c r="I938" s="30"/>
      <c r="J938" s="30"/>
      <c r="K938" s="1"/>
      <c r="L938" s="1"/>
    </row>
    <row r="939" spans="1:13" x14ac:dyDescent="0.25">
      <c r="A939" s="29" t="s">
        <v>0</v>
      </c>
      <c r="B939" s="29"/>
      <c r="C939" s="29"/>
      <c r="D939" s="29"/>
      <c r="E939" s="29"/>
      <c r="F939" s="29"/>
      <c r="G939" s="27"/>
      <c r="H939" s="27"/>
      <c r="I939" s="27"/>
      <c r="J939" s="27"/>
      <c r="K939" s="27"/>
      <c r="L939" s="27"/>
    </row>
    <row r="940" spans="1:13" ht="30" x14ac:dyDescent="0.25">
      <c r="A940" t="s">
        <v>6</v>
      </c>
      <c r="E940" t="s">
        <v>7</v>
      </c>
      <c r="F940" s="3" t="s">
        <v>1</v>
      </c>
      <c r="G940" s="3" t="s">
        <v>60</v>
      </c>
      <c r="H940" s="3" t="s">
        <v>37</v>
      </c>
      <c r="I940" s="3" t="s">
        <v>40</v>
      </c>
      <c r="J940" s="3" t="s">
        <v>91</v>
      </c>
      <c r="K940" t="s">
        <v>72</v>
      </c>
      <c r="L940" s="3" t="s">
        <v>69</v>
      </c>
    </row>
    <row r="941" spans="1:13" ht="30" x14ac:dyDescent="0.25">
      <c r="F941" s="3" t="s">
        <v>17</v>
      </c>
      <c r="G941" s="3"/>
      <c r="H941" s="3" t="s">
        <v>17</v>
      </c>
      <c r="I941" s="3"/>
      <c r="J941" s="3"/>
      <c r="L941" s="3"/>
    </row>
    <row r="942" spans="1:13" x14ac:dyDescent="0.25">
      <c r="F942" s="3"/>
      <c r="G942" s="3"/>
      <c r="H942" s="3"/>
      <c r="I942" s="3"/>
      <c r="J942" s="3"/>
      <c r="K942" s="8" t="str">
        <f>IF($D942=K$284,$C942,"")</f>
        <v/>
      </c>
      <c r="L942" s="3"/>
    </row>
    <row r="943" spans="1:13" x14ac:dyDescent="0.25">
      <c r="A943" s="5">
        <v>0.33333333333333331</v>
      </c>
      <c r="B943" s="5">
        <v>0.45833333333333331</v>
      </c>
      <c r="C943" s="6">
        <f>SUM(B943-A943)</f>
        <v>0.125</v>
      </c>
      <c r="D943" s="6" t="s">
        <v>71</v>
      </c>
      <c r="E943" t="s">
        <v>209</v>
      </c>
      <c r="F943" s="8">
        <f>IF($D943="#CA",$C943,"")</f>
        <v>0.125</v>
      </c>
      <c r="G943" s="8" t="str">
        <f>IF($D943=G$303,$C943,"")</f>
        <v/>
      </c>
      <c r="H943" s="8" t="str">
        <f>IF(NOT(ISERROR(FIND("#GEICO-Overhead",$D943))),$C943,"")</f>
        <v/>
      </c>
      <c r="I943" s="8" t="str">
        <f>IF(NOT(ISERROR(FIND("#Mgt-Tactical",$D943))),$C943,"")</f>
        <v/>
      </c>
      <c r="J943" s="8" t="str">
        <f>IF($D943=J$284,$C943,"")</f>
        <v/>
      </c>
      <c r="K943" s="8" t="str">
        <f t="shared" ref="K943:K945" si="463">IF($D943=K$284,$C943,"")</f>
        <v/>
      </c>
      <c r="L943" s="8" t="str">
        <f>IF($D943=L$216,$C943,"")</f>
        <v/>
      </c>
    </row>
    <row r="944" spans="1:13" x14ac:dyDescent="0.25">
      <c r="A944" s="5">
        <f>B943</f>
        <v>0.45833333333333331</v>
      </c>
      <c r="B944" s="5">
        <v>0.47916666666666669</v>
      </c>
      <c r="C944" s="6">
        <f t="shared" ref="C944:C945" si="464">SUM(B944-A944)</f>
        <v>2.083333333333337E-2</v>
      </c>
      <c r="D944" s="6" t="s">
        <v>72</v>
      </c>
      <c r="E944" t="s">
        <v>210</v>
      </c>
      <c r="F944" s="8" t="str">
        <f t="shared" ref="F944:F945" si="465">IF(D944="#CA",C944,"")</f>
        <v/>
      </c>
      <c r="G944" s="8" t="str">
        <f t="shared" ref="G944:G945" si="466">IF($D944=G$303,$C944,"")</f>
        <v/>
      </c>
      <c r="H944" s="8" t="str">
        <f t="shared" ref="H944:H945" si="467">IF(NOT(ISERROR(FIND("#GEICO-Overhead",$D944))),$C944,"")</f>
        <v/>
      </c>
      <c r="I944" s="8" t="str">
        <f t="shared" ref="I944:I945" si="468">IF(NOT(ISERROR(FIND("#Mgt-Tactical",$D944))),$C944,"")</f>
        <v/>
      </c>
      <c r="J944" s="8" t="str">
        <f>IF($D944=J$284,$C944,"")</f>
        <v/>
      </c>
      <c r="K944" s="8">
        <f t="shared" si="463"/>
        <v>2.083333333333337E-2</v>
      </c>
      <c r="L944" s="8" t="str">
        <f t="shared" ref="L944:L945" si="469">IF($D944=L$216,$C944,"")</f>
        <v/>
      </c>
    </row>
    <row r="945" spans="1:13" x14ac:dyDescent="0.25">
      <c r="A945" s="5">
        <f t="shared" ref="A945" si="470">B944</f>
        <v>0.47916666666666669</v>
      </c>
      <c r="B945" s="5">
        <v>0.70833333333333337</v>
      </c>
      <c r="C945" s="6">
        <f t="shared" si="464"/>
        <v>0.22916666666666669</v>
      </c>
      <c r="D945" s="6" t="s">
        <v>71</v>
      </c>
      <c r="E945" t="s">
        <v>209</v>
      </c>
      <c r="F945" s="8">
        <f t="shared" si="465"/>
        <v>0.22916666666666669</v>
      </c>
      <c r="G945" s="8" t="str">
        <f t="shared" si="466"/>
        <v/>
      </c>
      <c r="H945" s="8" t="str">
        <f t="shared" si="467"/>
        <v/>
      </c>
      <c r="I945" s="8" t="str">
        <f t="shared" si="468"/>
        <v/>
      </c>
      <c r="J945" s="8" t="str">
        <f t="shared" ref="J945" si="471">IF($D945=J$284,$C945,"")</f>
        <v/>
      </c>
      <c r="K945" s="8" t="str">
        <f t="shared" si="463"/>
        <v/>
      </c>
      <c r="L945" s="8" t="str">
        <f t="shared" si="469"/>
        <v/>
      </c>
    </row>
    <row r="946" spans="1:13" x14ac:dyDescent="0.25">
      <c r="F946" s="3"/>
      <c r="G946" s="3"/>
      <c r="H946" s="3"/>
      <c r="I946" s="3"/>
      <c r="J946" s="3"/>
    </row>
    <row r="947" spans="1:13" x14ac:dyDescent="0.25">
      <c r="F947" s="8">
        <f t="shared" ref="F947:L947" si="472">SUM(F943:F945)</f>
        <v>0.35416666666666669</v>
      </c>
      <c r="G947" s="8">
        <f t="shared" si="472"/>
        <v>0</v>
      </c>
      <c r="H947" s="8">
        <f t="shared" si="472"/>
        <v>0</v>
      </c>
      <c r="I947" s="8">
        <f t="shared" si="472"/>
        <v>0</v>
      </c>
      <c r="J947" s="8">
        <f t="shared" si="472"/>
        <v>0</v>
      </c>
      <c r="K947" s="8">
        <f t="shared" si="472"/>
        <v>2.083333333333337E-2</v>
      </c>
      <c r="L947" s="8">
        <f t="shared" si="472"/>
        <v>0</v>
      </c>
      <c r="M947" s="9">
        <f>SUM(F947:L947)</f>
        <v>0.37500000000000006</v>
      </c>
    </row>
    <row r="950" spans="1:13" x14ac:dyDescent="0.25">
      <c r="A950" s="30">
        <v>41537</v>
      </c>
      <c r="B950" s="30"/>
      <c r="C950" s="30"/>
      <c r="D950" s="30"/>
      <c r="E950" s="30"/>
      <c r="F950" s="30"/>
      <c r="G950" s="30"/>
      <c r="H950" s="30"/>
      <c r="I950" s="30"/>
      <c r="J950" s="30"/>
      <c r="K950" s="1"/>
      <c r="L950" s="1"/>
    </row>
    <row r="951" spans="1:13" x14ac:dyDescent="0.25">
      <c r="A951" s="29" t="s">
        <v>0</v>
      </c>
      <c r="B951" s="29"/>
      <c r="C951" s="29"/>
      <c r="D951" s="29"/>
      <c r="E951" s="29"/>
      <c r="F951" s="29"/>
      <c r="G951" s="27"/>
      <c r="H951" s="27"/>
      <c r="I951" s="27"/>
      <c r="J951" s="27"/>
      <c r="K951" s="27"/>
      <c r="L951" s="27"/>
    </row>
    <row r="952" spans="1:13" ht="30" x14ac:dyDescent="0.25">
      <c r="A952" t="s">
        <v>6</v>
      </c>
      <c r="E952" t="s">
        <v>7</v>
      </c>
      <c r="F952" s="3" t="s">
        <v>1</v>
      </c>
      <c r="G952" s="3" t="s">
        <v>60</v>
      </c>
      <c r="H952" s="3" t="s">
        <v>37</v>
      </c>
      <c r="I952" s="3" t="s">
        <v>40</v>
      </c>
      <c r="J952" s="3" t="s">
        <v>91</v>
      </c>
      <c r="K952" t="s">
        <v>72</v>
      </c>
      <c r="L952" s="3" t="s">
        <v>69</v>
      </c>
    </row>
    <row r="953" spans="1:13" ht="30" x14ac:dyDescent="0.25">
      <c r="F953" s="3" t="s">
        <v>17</v>
      </c>
      <c r="G953" s="3"/>
      <c r="H953" s="3" t="s">
        <v>17</v>
      </c>
      <c r="I953" s="3"/>
      <c r="J953" s="3"/>
      <c r="L953" s="3"/>
    </row>
    <row r="954" spans="1:13" x14ac:dyDescent="0.25">
      <c r="F954" s="3"/>
      <c r="G954" s="3"/>
      <c r="H954" s="3"/>
      <c r="I954" s="3"/>
      <c r="J954" s="3"/>
      <c r="L954" s="3"/>
    </row>
    <row r="955" spans="1:13" x14ac:dyDescent="0.25">
      <c r="A955" s="5">
        <v>0.3125</v>
      </c>
      <c r="B955" s="5">
        <v>0.35416666666666669</v>
      </c>
      <c r="C955" s="6">
        <f>SUM(B955-A955)</f>
        <v>4.1666666666666685E-2</v>
      </c>
      <c r="D955" s="6" t="s">
        <v>71</v>
      </c>
      <c r="E955" t="s">
        <v>205</v>
      </c>
      <c r="F955" s="8">
        <f>IF($D955="#CA",$C955,"")</f>
        <v>4.1666666666666685E-2</v>
      </c>
      <c r="G955" s="8" t="str">
        <f>IF($D955=G$303,$C955,"")</f>
        <v/>
      </c>
      <c r="H955" s="8" t="str">
        <f>IF(NOT(ISERROR(FIND("#GEICO-Overhead",$D955))),$C955,"")</f>
        <v/>
      </c>
      <c r="I955" s="8" t="str">
        <f>IF(NOT(ISERROR(FIND("#Mgt-Tactical",$D955))),$C955,"")</f>
        <v/>
      </c>
      <c r="J955" s="8" t="str">
        <f>IF($D955=J$284,$C955,"")</f>
        <v/>
      </c>
      <c r="K955" s="3"/>
      <c r="L955" s="8" t="str">
        <f>IF($D955=L$216,$C955,"")</f>
        <v/>
      </c>
    </row>
    <row r="956" spans="1:13" x14ac:dyDescent="0.25">
      <c r="A956" s="5">
        <f>B955</f>
        <v>0.35416666666666669</v>
      </c>
      <c r="B956" s="5">
        <v>0.39583333333333331</v>
      </c>
      <c r="C956" s="6">
        <f t="shared" ref="C956:C961" si="473">SUM(B956-A956)</f>
        <v>4.166666666666663E-2</v>
      </c>
      <c r="D956" s="6" t="s">
        <v>71</v>
      </c>
      <c r="E956" t="s">
        <v>205</v>
      </c>
      <c r="F956" s="8">
        <f t="shared" ref="F956:F961" si="474">IF(D956="#CA",C956,"")</f>
        <v>4.166666666666663E-2</v>
      </c>
      <c r="G956" s="8" t="str">
        <f t="shared" ref="G956:G961" si="475">IF($D956=G$303,$C956,"")</f>
        <v/>
      </c>
      <c r="H956" s="8" t="str">
        <f t="shared" ref="H956:H961" si="476">IF(NOT(ISERROR(FIND("#GEICO-Overhead",$D956))),$C956,"")</f>
        <v/>
      </c>
      <c r="I956" s="8" t="str">
        <f t="shared" ref="I956:I961" si="477">IF(NOT(ISERROR(FIND("#Mgt-Tactical",$D956))),$C956,"")</f>
        <v/>
      </c>
      <c r="J956" s="8" t="str">
        <f>IF($D956=J$284,$C956,"")</f>
        <v/>
      </c>
      <c r="K956" s="3"/>
      <c r="L956" s="8" t="str">
        <f t="shared" ref="L956:L961" si="478">IF($D956=L$216,$C956,"")</f>
        <v/>
      </c>
    </row>
    <row r="957" spans="1:13" x14ac:dyDescent="0.25">
      <c r="A957" s="5">
        <f t="shared" ref="A957" si="479">B956</f>
        <v>0.39583333333333331</v>
      </c>
      <c r="B957" s="5">
        <v>0.45833333333333331</v>
      </c>
      <c r="C957" s="6">
        <f t="shared" si="473"/>
        <v>6.25E-2</v>
      </c>
      <c r="D957" s="6" t="s">
        <v>71</v>
      </c>
      <c r="E957" t="s">
        <v>206</v>
      </c>
      <c r="F957" s="8">
        <f t="shared" si="474"/>
        <v>6.25E-2</v>
      </c>
      <c r="G957" s="8" t="str">
        <f t="shared" si="475"/>
        <v/>
      </c>
      <c r="H957" s="8" t="str">
        <f t="shared" si="476"/>
        <v/>
      </c>
      <c r="I957" s="8" t="str">
        <f t="shared" si="477"/>
        <v/>
      </c>
      <c r="J957" s="8" t="str">
        <f t="shared" ref="J957:J961" si="480">IF($D957=J$284,$C957,"")</f>
        <v/>
      </c>
      <c r="L957" s="8" t="str">
        <f t="shared" si="478"/>
        <v/>
      </c>
    </row>
    <row r="958" spans="1:13" x14ac:dyDescent="0.25">
      <c r="A958" s="5">
        <f>B957</f>
        <v>0.45833333333333331</v>
      </c>
      <c r="B958" s="5">
        <v>0.5</v>
      </c>
      <c r="C958" s="6">
        <f t="shared" si="473"/>
        <v>4.1666666666666685E-2</v>
      </c>
      <c r="D958" s="6" t="s">
        <v>71</v>
      </c>
      <c r="E958" t="s">
        <v>207</v>
      </c>
      <c r="F958" s="8">
        <f t="shared" si="474"/>
        <v>4.1666666666666685E-2</v>
      </c>
      <c r="G958" s="8" t="str">
        <f t="shared" si="475"/>
        <v/>
      </c>
      <c r="H958" s="8" t="str">
        <f t="shared" si="476"/>
        <v/>
      </c>
      <c r="I958" s="8" t="str">
        <f t="shared" si="477"/>
        <v/>
      </c>
      <c r="J958" s="8" t="str">
        <f t="shared" si="480"/>
        <v/>
      </c>
      <c r="L958" s="8" t="str">
        <f t="shared" si="478"/>
        <v/>
      </c>
    </row>
    <row r="959" spans="1:13" x14ac:dyDescent="0.25">
      <c r="A959" s="5">
        <f>B958</f>
        <v>0.5</v>
      </c>
      <c r="B959" s="5">
        <v>0.5625</v>
      </c>
      <c r="C959" s="6">
        <f t="shared" si="473"/>
        <v>6.25E-2</v>
      </c>
      <c r="D959" s="6" t="s">
        <v>71</v>
      </c>
      <c r="E959" t="s">
        <v>205</v>
      </c>
      <c r="F959" s="8">
        <f t="shared" si="474"/>
        <v>6.25E-2</v>
      </c>
      <c r="G959" s="8" t="str">
        <f t="shared" si="475"/>
        <v/>
      </c>
      <c r="H959" s="8" t="str">
        <f t="shared" si="476"/>
        <v/>
      </c>
      <c r="I959" s="8" t="str">
        <f t="shared" si="477"/>
        <v/>
      </c>
      <c r="J959" s="8" t="str">
        <f t="shared" si="480"/>
        <v/>
      </c>
      <c r="L959" s="8" t="str">
        <f t="shared" si="478"/>
        <v/>
      </c>
    </row>
    <row r="960" spans="1:13" x14ac:dyDescent="0.25">
      <c r="A960" s="5">
        <f t="shared" ref="A960:A961" si="481">B959</f>
        <v>0.5625</v>
      </c>
      <c r="B960" s="5">
        <v>0.625</v>
      </c>
      <c r="C960" s="6">
        <f t="shared" si="473"/>
        <v>6.25E-2</v>
      </c>
      <c r="D960" s="6" t="s">
        <v>40</v>
      </c>
      <c r="E960" t="s">
        <v>199</v>
      </c>
      <c r="F960" s="8" t="str">
        <f t="shared" si="474"/>
        <v/>
      </c>
      <c r="G960" s="8" t="str">
        <f t="shared" si="475"/>
        <v/>
      </c>
      <c r="H960" s="8" t="str">
        <f t="shared" si="476"/>
        <v/>
      </c>
      <c r="I960" s="8">
        <f t="shared" si="477"/>
        <v>6.25E-2</v>
      </c>
      <c r="J960" s="8" t="str">
        <f t="shared" si="480"/>
        <v/>
      </c>
      <c r="L960" s="8" t="str">
        <f t="shared" si="478"/>
        <v/>
      </c>
    </row>
    <row r="961" spans="1:13" x14ac:dyDescent="0.25">
      <c r="A961" s="5">
        <f t="shared" si="481"/>
        <v>0.625</v>
      </c>
      <c r="B961" s="5">
        <v>0.66666666666666663</v>
      </c>
      <c r="C961" s="6">
        <f t="shared" si="473"/>
        <v>4.166666666666663E-2</v>
      </c>
      <c r="D961" s="6" t="s">
        <v>40</v>
      </c>
      <c r="E961" t="s">
        <v>208</v>
      </c>
      <c r="F961" s="8" t="str">
        <f t="shared" si="474"/>
        <v/>
      </c>
      <c r="G961" s="8" t="str">
        <f t="shared" si="475"/>
        <v/>
      </c>
      <c r="H961" s="8" t="str">
        <f t="shared" si="476"/>
        <v/>
      </c>
      <c r="I961" s="8">
        <f t="shared" si="477"/>
        <v>4.166666666666663E-2</v>
      </c>
      <c r="J961" s="8" t="str">
        <f t="shared" si="480"/>
        <v/>
      </c>
      <c r="L961" s="8" t="str">
        <f t="shared" si="478"/>
        <v/>
      </c>
    </row>
    <row r="962" spans="1:13" x14ac:dyDescent="0.25">
      <c r="F962" s="8">
        <f t="shared" ref="F962:L962" si="482">SUM(F955:F961)</f>
        <v>0.25</v>
      </c>
      <c r="G962" s="8">
        <f t="shared" si="482"/>
        <v>0</v>
      </c>
      <c r="H962" s="8">
        <f t="shared" si="482"/>
        <v>0</v>
      </c>
      <c r="I962" s="8">
        <f t="shared" si="482"/>
        <v>0.10416666666666663</v>
      </c>
      <c r="J962" s="8">
        <f t="shared" si="482"/>
        <v>0</v>
      </c>
      <c r="K962" s="8">
        <f t="shared" si="482"/>
        <v>0</v>
      </c>
      <c r="L962" s="8">
        <f t="shared" si="482"/>
        <v>0</v>
      </c>
      <c r="M962" s="9">
        <f>SUM(F962:L962)</f>
        <v>0.35416666666666663</v>
      </c>
    </row>
    <row r="965" spans="1:13" x14ac:dyDescent="0.25">
      <c r="A965" s="30">
        <v>41538</v>
      </c>
      <c r="B965" s="30"/>
      <c r="C965" s="30"/>
      <c r="D965" s="30"/>
      <c r="E965" s="30"/>
      <c r="F965" s="30"/>
      <c r="G965" s="30"/>
      <c r="H965" s="30"/>
      <c r="I965" s="30"/>
      <c r="J965" s="30"/>
      <c r="K965" s="1"/>
      <c r="L965" s="1"/>
    </row>
    <row r="966" spans="1:13" x14ac:dyDescent="0.25">
      <c r="A966" s="29" t="s">
        <v>0</v>
      </c>
      <c r="B966" s="29"/>
      <c r="C966" s="29"/>
      <c r="D966" s="29"/>
      <c r="E966" s="29"/>
      <c r="F966" s="29"/>
      <c r="G966" s="27"/>
      <c r="H966" s="27"/>
      <c r="I966" s="27"/>
      <c r="J966" s="27"/>
      <c r="K966" s="27"/>
      <c r="L966" s="27"/>
    </row>
    <row r="967" spans="1:13" ht="30" x14ac:dyDescent="0.25">
      <c r="A967" t="s">
        <v>6</v>
      </c>
      <c r="E967" t="s">
        <v>7</v>
      </c>
      <c r="F967" s="3" t="s">
        <v>1</v>
      </c>
      <c r="G967" s="3" t="s">
        <v>60</v>
      </c>
      <c r="H967" s="3" t="s">
        <v>37</v>
      </c>
      <c r="I967" s="3" t="s">
        <v>40</v>
      </c>
      <c r="J967" s="3" t="s">
        <v>91</v>
      </c>
      <c r="K967" t="s">
        <v>72</v>
      </c>
      <c r="L967" s="3" t="s">
        <v>69</v>
      </c>
    </row>
    <row r="968" spans="1:13" ht="30" x14ac:dyDescent="0.25">
      <c r="F968" s="3" t="s">
        <v>17</v>
      </c>
      <c r="G968" s="3"/>
      <c r="H968" s="3" t="s">
        <v>17</v>
      </c>
      <c r="I968" s="3"/>
      <c r="J968" s="3"/>
      <c r="L968" s="3"/>
    </row>
    <row r="969" spans="1:13" x14ac:dyDescent="0.25">
      <c r="F969" s="3"/>
      <c r="G969" s="3"/>
      <c r="H969" s="3"/>
      <c r="I969" s="3"/>
      <c r="J969" s="3"/>
      <c r="K969" s="8" t="str">
        <f>IF($D969=K$284,$C969,"")</f>
        <v/>
      </c>
      <c r="L969" s="3"/>
    </row>
    <row r="970" spans="1:13" x14ac:dyDescent="0.25">
      <c r="A970" s="5">
        <v>0.33333333333333331</v>
      </c>
      <c r="B970" s="5">
        <v>0.5</v>
      </c>
      <c r="C970" s="6">
        <f>SUM(B970-A970)</f>
        <v>0.16666666666666669</v>
      </c>
      <c r="D970" s="6" t="s">
        <v>91</v>
      </c>
      <c r="E970" t="s">
        <v>220</v>
      </c>
      <c r="F970" s="8" t="str">
        <f>IF($D970="#CA",$C970,"")</f>
        <v/>
      </c>
      <c r="G970" s="8" t="str">
        <f>IF($D970=G$303,$C970,"")</f>
        <v/>
      </c>
      <c r="H970" s="8" t="str">
        <f>IF(NOT(ISERROR(FIND("#GEICO-Overhead",$D970))),$C970,"")</f>
        <v/>
      </c>
      <c r="I970" s="8" t="str">
        <f>IF(NOT(ISERROR(FIND("#Mgt-Tactical",$D970))),$C970,"")</f>
        <v/>
      </c>
      <c r="J970" s="8">
        <f>IF($D970=J$284,$C970,"")</f>
        <v>0.16666666666666669</v>
      </c>
      <c r="K970" s="8" t="str">
        <f t="shared" ref="K970" si="483">IF($D970=K$284,$C970,"")</f>
        <v/>
      </c>
      <c r="L970" s="8" t="str">
        <f>IF($D970=L$216,$C970,"")</f>
        <v/>
      </c>
    </row>
    <row r="971" spans="1:13" x14ac:dyDescent="0.25">
      <c r="F971" s="3"/>
      <c r="G971" s="3"/>
      <c r="H971" s="3"/>
      <c r="I971" s="3"/>
      <c r="J971" s="3"/>
    </row>
    <row r="972" spans="1:13" x14ac:dyDescent="0.25">
      <c r="F972" s="8">
        <f t="shared" ref="F972:L972" si="484">SUM(F970:F970)</f>
        <v>0</v>
      </c>
      <c r="G972" s="8">
        <f t="shared" si="484"/>
        <v>0</v>
      </c>
      <c r="H972" s="8">
        <f t="shared" si="484"/>
        <v>0</v>
      </c>
      <c r="I972" s="8">
        <f t="shared" si="484"/>
        <v>0</v>
      </c>
      <c r="J972" s="8">
        <f t="shared" si="484"/>
        <v>0.16666666666666669</v>
      </c>
      <c r="K972" s="8">
        <f t="shared" si="484"/>
        <v>0</v>
      </c>
      <c r="L972" s="8">
        <f t="shared" si="484"/>
        <v>0</v>
      </c>
      <c r="M972" s="9">
        <f>SUM(F972:L972)</f>
        <v>0.16666666666666669</v>
      </c>
    </row>
    <row r="974" spans="1:13" x14ac:dyDescent="0.25">
      <c r="A974" s="30">
        <v>41539</v>
      </c>
      <c r="B974" s="30"/>
      <c r="C974" s="30"/>
      <c r="D974" s="30"/>
      <c r="E974" s="30"/>
      <c r="F974" s="30"/>
      <c r="G974" s="30"/>
      <c r="H974" s="30"/>
      <c r="I974" s="30"/>
      <c r="J974" s="30"/>
      <c r="K974" s="1"/>
      <c r="L974" s="1"/>
    </row>
    <row r="975" spans="1:13" x14ac:dyDescent="0.25">
      <c r="A975" s="29" t="s">
        <v>0</v>
      </c>
      <c r="B975" s="29"/>
      <c r="C975" s="29"/>
      <c r="D975" s="29"/>
      <c r="E975" s="29"/>
      <c r="F975" s="29"/>
      <c r="G975" s="27"/>
      <c r="H975" s="27"/>
      <c r="I975" s="27"/>
      <c r="J975" s="27"/>
      <c r="K975" s="27"/>
      <c r="L975" s="27"/>
    </row>
    <row r="976" spans="1:13" ht="30" x14ac:dyDescent="0.25">
      <c r="A976" t="s">
        <v>6</v>
      </c>
      <c r="E976" t="s">
        <v>7</v>
      </c>
      <c r="F976" s="3" t="s">
        <v>1</v>
      </c>
      <c r="G976" s="3" t="s">
        <v>60</v>
      </c>
      <c r="H976" s="3" t="s">
        <v>37</v>
      </c>
      <c r="I976" s="3" t="s">
        <v>40</v>
      </c>
      <c r="J976" s="3" t="s">
        <v>91</v>
      </c>
      <c r="K976" t="s">
        <v>72</v>
      </c>
      <c r="L976" s="3" t="s">
        <v>69</v>
      </c>
    </row>
    <row r="977" spans="1:13" ht="30" x14ac:dyDescent="0.25">
      <c r="F977" s="3" t="s">
        <v>17</v>
      </c>
      <c r="G977" s="3"/>
      <c r="H977" s="3" t="s">
        <v>17</v>
      </c>
      <c r="I977" s="3"/>
      <c r="J977" s="3"/>
      <c r="L977" s="3"/>
    </row>
    <row r="978" spans="1:13" x14ac:dyDescent="0.25">
      <c r="F978" s="3"/>
      <c r="G978" s="3"/>
      <c r="H978" s="3"/>
      <c r="I978" s="3"/>
      <c r="J978" s="3"/>
      <c r="K978" s="8" t="str">
        <f>IF($D978=K$284,$C978,"")</f>
        <v/>
      </c>
      <c r="L978" s="3"/>
    </row>
    <row r="979" spans="1:13" x14ac:dyDescent="0.25">
      <c r="A979" s="5">
        <v>0.33333333333333331</v>
      </c>
      <c r="B979" s="5">
        <v>0.5</v>
      </c>
      <c r="C979" s="6">
        <f>SUM(B979-A979)</f>
        <v>0.16666666666666669</v>
      </c>
      <c r="D979" s="6" t="s">
        <v>91</v>
      </c>
      <c r="E979" t="s">
        <v>220</v>
      </c>
      <c r="F979" s="8" t="str">
        <f>IF($D979="#CA",$C979,"")</f>
        <v/>
      </c>
      <c r="G979" s="8" t="str">
        <f>IF($D979=G$303,$C979,"")</f>
        <v/>
      </c>
      <c r="H979" s="8" t="str">
        <f>IF(NOT(ISERROR(FIND("#GEICO-Overhead",$D979))),$C979,"")</f>
        <v/>
      </c>
      <c r="I979" s="8" t="str">
        <f>IF(NOT(ISERROR(FIND("#Mgt-Tactical",$D979))),$C979,"")</f>
        <v/>
      </c>
      <c r="J979" s="8">
        <f>IF($D979=J$284,$C979,"")</f>
        <v>0.16666666666666669</v>
      </c>
      <c r="K979" s="8" t="str">
        <f t="shared" ref="K979" si="485">IF($D979=K$284,$C979,"")</f>
        <v/>
      </c>
      <c r="L979" s="8" t="str">
        <f>IF($D979=L$216,$C979,"")</f>
        <v/>
      </c>
    </row>
    <row r="980" spans="1:13" x14ac:dyDescent="0.25">
      <c r="F980" s="3"/>
      <c r="G980" s="3"/>
      <c r="H980" s="3"/>
      <c r="I980" s="3"/>
      <c r="J980" s="3"/>
    </row>
    <row r="981" spans="1:13" x14ac:dyDescent="0.25">
      <c r="F981" s="8">
        <f t="shared" ref="F981:L981" si="486">SUM(F979:F979)</f>
        <v>0</v>
      </c>
      <c r="G981" s="8">
        <f t="shared" si="486"/>
        <v>0</v>
      </c>
      <c r="H981" s="8">
        <f t="shared" si="486"/>
        <v>0</v>
      </c>
      <c r="I981" s="8">
        <f t="shared" si="486"/>
        <v>0</v>
      </c>
      <c r="J981" s="8">
        <f t="shared" si="486"/>
        <v>0.16666666666666669</v>
      </c>
      <c r="K981" s="8">
        <f t="shared" si="486"/>
        <v>0</v>
      </c>
      <c r="L981" s="8">
        <f t="shared" si="486"/>
        <v>0</v>
      </c>
      <c r="M981" s="9">
        <f>SUM(F981:L981)</f>
        <v>0.16666666666666669</v>
      </c>
    </row>
    <row r="984" spans="1:13" x14ac:dyDescent="0.25">
      <c r="A984" s="30">
        <v>41540</v>
      </c>
      <c r="B984" s="30"/>
      <c r="C984" s="30"/>
      <c r="D984" s="30"/>
      <c r="E984" s="30"/>
      <c r="F984" s="30"/>
      <c r="G984" s="30"/>
      <c r="H984" s="30"/>
      <c r="I984" s="30"/>
      <c r="J984" s="30"/>
      <c r="K984" s="1"/>
      <c r="L984" s="1"/>
    </row>
    <row r="985" spans="1:13" x14ac:dyDescent="0.25">
      <c r="A985" s="29" t="s">
        <v>0</v>
      </c>
      <c r="B985" s="29"/>
      <c r="C985" s="29"/>
      <c r="D985" s="29"/>
      <c r="E985" s="29"/>
      <c r="F985" s="29"/>
      <c r="G985" s="27"/>
      <c r="H985" s="27"/>
      <c r="I985" s="27"/>
      <c r="J985" s="27"/>
      <c r="K985" s="27"/>
      <c r="L985" s="27"/>
    </row>
    <row r="986" spans="1:13" ht="30" x14ac:dyDescent="0.25">
      <c r="A986" t="s">
        <v>6</v>
      </c>
      <c r="E986" t="s">
        <v>7</v>
      </c>
      <c r="F986" s="3" t="s">
        <v>1</v>
      </c>
      <c r="G986" s="3" t="s">
        <v>60</v>
      </c>
      <c r="H986" s="3" t="s">
        <v>37</v>
      </c>
      <c r="I986" s="3" t="s">
        <v>40</v>
      </c>
      <c r="J986" s="3" t="s">
        <v>91</v>
      </c>
      <c r="K986" t="s">
        <v>72</v>
      </c>
      <c r="L986" s="3" t="s">
        <v>69</v>
      </c>
    </row>
    <row r="987" spans="1:13" ht="30" x14ac:dyDescent="0.25">
      <c r="F987" s="3" t="s">
        <v>17</v>
      </c>
      <c r="G987" s="3"/>
      <c r="H987" s="3" t="s">
        <v>17</v>
      </c>
      <c r="I987" s="3"/>
      <c r="J987" s="3"/>
      <c r="L987" s="3"/>
    </row>
    <row r="988" spans="1:13" x14ac:dyDescent="0.25">
      <c r="F988" s="3"/>
      <c r="G988" s="3"/>
      <c r="H988" s="3"/>
      <c r="I988" s="3"/>
      <c r="J988" s="3"/>
      <c r="K988" s="8" t="str">
        <f>IF($D988=K$284,$C988,"")</f>
        <v/>
      </c>
      <c r="L988" s="3"/>
    </row>
    <row r="989" spans="1:13" x14ac:dyDescent="0.25">
      <c r="A989" s="5">
        <v>0.33333333333333331</v>
      </c>
      <c r="B989" s="5">
        <v>0.66666666666666663</v>
      </c>
      <c r="C989" s="6">
        <f t="shared" ref="C989" si="487">SUM(B989-A989)</f>
        <v>0.33333333333333331</v>
      </c>
      <c r="D989" s="6" t="s">
        <v>71</v>
      </c>
      <c r="E989" t="s">
        <v>209</v>
      </c>
      <c r="F989" s="8">
        <f>IF($D989="#CA",$C989,"")</f>
        <v>0.33333333333333331</v>
      </c>
      <c r="G989" s="8" t="str">
        <f>IF($D989=G$303,$C989,"")</f>
        <v/>
      </c>
      <c r="H989" s="8" t="str">
        <f>IF(NOT(ISERROR(FIND("#GEICO-Overhead",$D989))),$C989,"")</f>
        <v/>
      </c>
      <c r="I989" s="8" t="str">
        <f>IF(NOT(ISERROR(FIND("#Mgt-Tactical",$D989))),$C989,"")</f>
        <v/>
      </c>
      <c r="J989" s="8" t="str">
        <f>IF($D989=J$284,$C989,"")</f>
        <v/>
      </c>
      <c r="K989" s="8" t="str">
        <f t="shared" ref="K989" si="488">IF($D989=K$284,$C989,"")</f>
        <v/>
      </c>
      <c r="L989" s="8" t="str">
        <f>IF($D989=L$216,$C989,"")</f>
        <v/>
      </c>
    </row>
    <row r="990" spans="1:13" x14ac:dyDescent="0.25">
      <c r="F990" s="3"/>
      <c r="G990" s="3"/>
      <c r="H990" s="3"/>
      <c r="I990" s="3"/>
      <c r="J990" s="3"/>
    </row>
    <row r="991" spans="1:13" x14ac:dyDescent="0.25">
      <c r="F991" s="8">
        <f t="shared" ref="F991:L991" si="489">SUM(F989:F989)</f>
        <v>0.33333333333333331</v>
      </c>
      <c r="G991" s="8">
        <f t="shared" si="489"/>
        <v>0</v>
      </c>
      <c r="H991" s="8">
        <f t="shared" si="489"/>
        <v>0</v>
      </c>
      <c r="I991" s="8">
        <f t="shared" si="489"/>
        <v>0</v>
      </c>
      <c r="J991" s="8">
        <f t="shared" si="489"/>
        <v>0</v>
      </c>
      <c r="K991" s="8">
        <f t="shared" si="489"/>
        <v>0</v>
      </c>
      <c r="L991" s="8">
        <f t="shared" si="489"/>
        <v>0</v>
      </c>
      <c r="M991" s="9">
        <f>SUM(F991:L991)</f>
        <v>0.33333333333333331</v>
      </c>
    </row>
    <row r="994" spans="1:13" x14ac:dyDescent="0.25">
      <c r="A994" s="30">
        <v>41541</v>
      </c>
      <c r="B994" s="30"/>
      <c r="C994" s="30"/>
      <c r="D994" s="30"/>
      <c r="E994" s="30"/>
      <c r="F994" s="30"/>
      <c r="G994" s="30"/>
      <c r="H994" s="30"/>
      <c r="I994" s="30"/>
      <c r="J994" s="30"/>
      <c r="K994" s="1"/>
      <c r="L994" s="1"/>
    </row>
    <row r="995" spans="1:13" x14ac:dyDescent="0.25">
      <c r="A995" s="29" t="s">
        <v>0</v>
      </c>
      <c r="B995" s="29"/>
      <c r="C995" s="29"/>
      <c r="D995" s="29"/>
      <c r="E995" s="29"/>
      <c r="F995" s="29"/>
      <c r="G995" s="28"/>
      <c r="H995" s="28"/>
      <c r="I995" s="28"/>
      <c r="J995" s="28"/>
      <c r="K995" s="28"/>
      <c r="L995" s="28"/>
    </row>
    <row r="996" spans="1:13" ht="30" x14ac:dyDescent="0.25">
      <c r="A996" t="s">
        <v>6</v>
      </c>
      <c r="E996" t="s">
        <v>7</v>
      </c>
      <c r="F996" s="3" t="s">
        <v>1</v>
      </c>
      <c r="G996" s="3" t="s">
        <v>60</v>
      </c>
      <c r="H996" s="3" t="s">
        <v>37</v>
      </c>
      <c r="I996" s="3" t="s">
        <v>40</v>
      </c>
      <c r="J996" s="3" t="s">
        <v>91</v>
      </c>
      <c r="K996" t="s">
        <v>72</v>
      </c>
      <c r="L996" s="3" t="s">
        <v>69</v>
      </c>
    </row>
    <row r="997" spans="1:13" ht="30" x14ac:dyDescent="0.25">
      <c r="F997" s="3" t="s">
        <v>17</v>
      </c>
      <c r="G997" s="3"/>
      <c r="H997" s="3" t="s">
        <v>17</v>
      </c>
      <c r="I997" s="3"/>
      <c r="J997" s="3"/>
      <c r="L997" s="3"/>
    </row>
    <row r="998" spans="1:13" x14ac:dyDescent="0.25">
      <c r="F998" s="3"/>
      <c r="G998" s="3"/>
      <c r="H998" s="3"/>
      <c r="I998" s="3"/>
      <c r="J998" s="3"/>
      <c r="K998" s="8" t="str">
        <f>IF($D998=K$284,$C998,"")</f>
        <v/>
      </c>
      <c r="L998" s="3"/>
    </row>
    <row r="999" spans="1:13" x14ac:dyDescent="0.25">
      <c r="A999" s="5">
        <v>0.3125</v>
      </c>
      <c r="B999" s="5">
        <v>0.33333333333333331</v>
      </c>
      <c r="C999" s="6">
        <f t="shared" ref="C999:C1005" si="490">SUM(B999-A999)</f>
        <v>2.0833333333333315E-2</v>
      </c>
      <c r="D999" s="6" t="s">
        <v>71</v>
      </c>
      <c r="E999" t="s">
        <v>209</v>
      </c>
      <c r="F999" s="8">
        <f>IF($D999="#CA",$C999,"")</f>
        <v>2.0833333333333315E-2</v>
      </c>
      <c r="G999" s="8" t="str">
        <f>IF($D999=G$303,$C999,"")</f>
        <v/>
      </c>
      <c r="H999" s="8" t="str">
        <f>IF(NOT(ISERROR(FIND("#GEICO-Overhead",$D999))),$C999,"")</f>
        <v/>
      </c>
      <c r="I999" s="8" t="str">
        <f>IF(NOT(ISERROR(FIND("#Mgt-Tactical",$D999))),$C999,"")</f>
        <v/>
      </c>
      <c r="J999" s="8" t="str">
        <f>IF($D999=J$284,$C999,"")</f>
        <v/>
      </c>
      <c r="K999" s="8" t="str">
        <f t="shared" ref="K999:K1005" si="491">IF($D999=K$284,$C999,"")</f>
        <v/>
      </c>
      <c r="L999" s="8" t="str">
        <f>IF($D999=L$216,$C999,"")</f>
        <v/>
      </c>
    </row>
    <row r="1000" spans="1:13" x14ac:dyDescent="0.25">
      <c r="A1000" s="5">
        <f>B999</f>
        <v>0.33333333333333331</v>
      </c>
      <c r="B1000" s="5">
        <v>0.35416666666666669</v>
      </c>
      <c r="C1000" s="6">
        <f t="shared" si="490"/>
        <v>2.083333333333337E-2</v>
      </c>
      <c r="D1000" s="6" t="s">
        <v>40</v>
      </c>
      <c r="E1000" t="s">
        <v>122</v>
      </c>
      <c r="F1000" s="8" t="str">
        <f t="shared" ref="F1000:F1005" si="492">IF(D1000="#CA",C1000,"")</f>
        <v/>
      </c>
      <c r="G1000" s="8" t="str">
        <f t="shared" ref="G1000:G1005" si="493">IF($D1000=G$303,$C1000,"")</f>
        <v/>
      </c>
      <c r="H1000" s="8" t="str">
        <f t="shared" ref="H1000:H1005" si="494">IF(NOT(ISERROR(FIND("#GEICO-Overhead",$D1000))),$C1000,"")</f>
        <v/>
      </c>
      <c r="I1000" s="8">
        <f t="shared" ref="I1000:I1005" si="495">IF(NOT(ISERROR(FIND("#Mgt-Tactical",$D1000))),$C1000,"")</f>
        <v>2.083333333333337E-2</v>
      </c>
      <c r="J1000" s="8" t="str">
        <f>IF($D1000=J$284,$C1000,"")</f>
        <v/>
      </c>
      <c r="K1000" s="8" t="str">
        <f t="shared" si="491"/>
        <v/>
      </c>
      <c r="L1000" s="8" t="str">
        <f t="shared" ref="L1000:L1005" si="496">IF($D1000=L$216,$C1000,"")</f>
        <v/>
      </c>
    </row>
    <row r="1001" spans="1:13" x14ac:dyDescent="0.25">
      <c r="A1001" s="5">
        <f t="shared" ref="A1001" si="497">B1000</f>
        <v>0.35416666666666669</v>
      </c>
      <c r="B1001" s="5">
        <v>0.375</v>
      </c>
      <c r="C1001" s="6">
        <f t="shared" si="490"/>
        <v>2.0833333333333315E-2</v>
      </c>
      <c r="D1001" s="6" t="s">
        <v>71</v>
      </c>
      <c r="E1001" t="s">
        <v>221</v>
      </c>
      <c r="F1001" s="8">
        <f t="shared" si="492"/>
        <v>2.0833333333333315E-2</v>
      </c>
      <c r="G1001" s="8" t="str">
        <f t="shared" si="493"/>
        <v/>
      </c>
      <c r="H1001" s="8" t="str">
        <f t="shared" si="494"/>
        <v/>
      </c>
      <c r="I1001" s="8" t="str">
        <f t="shared" si="495"/>
        <v/>
      </c>
      <c r="J1001" s="8" t="str">
        <f t="shared" ref="J1001:J1005" si="498">IF($D1001=J$284,$C1001,"")</f>
        <v/>
      </c>
      <c r="K1001" s="8" t="str">
        <f t="shared" si="491"/>
        <v/>
      </c>
      <c r="L1001" s="8" t="str">
        <f t="shared" si="496"/>
        <v/>
      </c>
    </row>
    <row r="1002" spans="1:13" x14ac:dyDescent="0.25">
      <c r="A1002" s="5">
        <f>B1001</f>
        <v>0.375</v>
      </c>
      <c r="B1002" s="5">
        <v>0.4375</v>
      </c>
      <c r="C1002" s="6">
        <f t="shared" si="490"/>
        <v>6.25E-2</v>
      </c>
      <c r="D1002" s="6" t="s">
        <v>71</v>
      </c>
      <c r="E1002" t="s">
        <v>222</v>
      </c>
      <c r="F1002" s="8">
        <f t="shared" si="492"/>
        <v>6.25E-2</v>
      </c>
      <c r="G1002" s="8" t="str">
        <f t="shared" si="493"/>
        <v/>
      </c>
      <c r="H1002" s="8" t="str">
        <f t="shared" si="494"/>
        <v/>
      </c>
      <c r="I1002" s="8" t="str">
        <f t="shared" si="495"/>
        <v/>
      </c>
      <c r="J1002" s="8" t="str">
        <f t="shared" si="498"/>
        <v/>
      </c>
      <c r="K1002" s="8" t="str">
        <f t="shared" si="491"/>
        <v/>
      </c>
      <c r="L1002" s="8" t="str">
        <f t="shared" si="496"/>
        <v/>
      </c>
    </row>
    <row r="1003" spans="1:13" x14ac:dyDescent="0.25">
      <c r="A1003" s="5">
        <f>B1002</f>
        <v>0.4375</v>
      </c>
      <c r="B1003" s="5">
        <v>0.45833333333333331</v>
      </c>
      <c r="C1003" s="6">
        <f t="shared" si="490"/>
        <v>2.0833333333333315E-2</v>
      </c>
      <c r="D1003" s="6" t="s">
        <v>72</v>
      </c>
      <c r="E1003" t="s">
        <v>210</v>
      </c>
      <c r="F1003" s="8" t="str">
        <f t="shared" si="492"/>
        <v/>
      </c>
      <c r="G1003" s="8" t="str">
        <f t="shared" si="493"/>
        <v/>
      </c>
      <c r="H1003" s="8" t="str">
        <f t="shared" si="494"/>
        <v/>
      </c>
      <c r="I1003" s="8" t="str">
        <f t="shared" si="495"/>
        <v/>
      </c>
      <c r="J1003" s="8" t="str">
        <f t="shared" si="498"/>
        <v/>
      </c>
      <c r="K1003" s="8">
        <f t="shared" si="491"/>
        <v>2.0833333333333315E-2</v>
      </c>
      <c r="L1003" s="8" t="str">
        <f t="shared" si="496"/>
        <v/>
      </c>
    </row>
    <row r="1004" spans="1:13" x14ac:dyDescent="0.25">
      <c r="A1004" s="5">
        <f t="shared" ref="A1004:A1005" si="499">B1003</f>
        <v>0.45833333333333331</v>
      </c>
      <c r="B1004" s="5">
        <v>0.52083333333333337</v>
      </c>
      <c r="C1004" s="6">
        <f t="shared" si="490"/>
        <v>6.2500000000000056E-2</v>
      </c>
      <c r="D1004" s="6" t="s">
        <v>71</v>
      </c>
      <c r="E1004" t="s">
        <v>223</v>
      </c>
      <c r="F1004" s="8">
        <f t="shared" si="492"/>
        <v>6.2500000000000056E-2</v>
      </c>
      <c r="G1004" s="8" t="str">
        <f t="shared" si="493"/>
        <v/>
      </c>
      <c r="H1004" s="8" t="str">
        <f t="shared" si="494"/>
        <v/>
      </c>
      <c r="I1004" s="8" t="str">
        <f t="shared" si="495"/>
        <v/>
      </c>
      <c r="J1004" s="8" t="str">
        <f t="shared" si="498"/>
        <v/>
      </c>
      <c r="K1004" s="8" t="str">
        <f t="shared" si="491"/>
        <v/>
      </c>
      <c r="L1004" s="8" t="str">
        <f t="shared" si="496"/>
        <v/>
      </c>
    </row>
    <row r="1005" spans="1:13" x14ac:dyDescent="0.25">
      <c r="A1005" s="5">
        <f t="shared" si="499"/>
        <v>0.52083333333333337</v>
      </c>
      <c r="B1005" s="5">
        <v>0.70833333333333337</v>
      </c>
      <c r="C1005" s="6">
        <f t="shared" si="490"/>
        <v>0.1875</v>
      </c>
      <c r="D1005" s="6" t="s">
        <v>71</v>
      </c>
      <c r="E1005" t="s">
        <v>224</v>
      </c>
      <c r="F1005" s="8">
        <f t="shared" si="492"/>
        <v>0.1875</v>
      </c>
      <c r="G1005" s="8" t="str">
        <f t="shared" si="493"/>
        <v/>
      </c>
      <c r="H1005" s="8" t="str">
        <f t="shared" si="494"/>
        <v/>
      </c>
      <c r="I1005" s="8" t="str">
        <f t="shared" si="495"/>
        <v/>
      </c>
      <c r="J1005" s="8" t="str">
        <f t="shared" si="498"/>
        <v/>
      </c>
      <c r="K1005" s="8" t="str">
        <f t="shared" si="491"/>
        <v/>
      </c>
      <c r="L1005" s="8" t="str">
        <f t="shared" si="496"/>
        <v/>
      </c>
    </row>
    <row r="1006" spans="1:13" x14ac:dyDescent="0.25">
      <c r="F1006" s="3"/>
      <c r="G1006" s="3"/>
      <c r="H1006" s="3"/>
      <c r="I1006" s="3"/>
      <c r="J1006" s="3"/>
    </row>
    <row r="1007" spans="1:13" x14ac:dyDescent="0.25">
      <c r="F1007" s="8">
        <f t="shared" ref="F1007:L1007" si="500">SUM(F999:F1005)</f>
        <v>0.35416666666666669</v>
      </c>
      <c r="G1007" s="8">
        <f t="shared" si="500"/>
        <v>0</v>
      </c>
      <c r="H1007" s="8">
        <f t="shared" si="500"/>
        <v>0</v>
      </c>
      <c r="I1007" s="8">
        <f t="shared" si="500"/>
        <v>2.083333333333337E-2</v>
      </c>
      <c r="J1007" s="8">
        <f t="shared" si="500"/>
        <v>0</v>
      </c>
      <c r="K1007" s="8">
        <f t="shared" si="500"/>
        <v>2.0833333333333315E-2</v>
      </c>
      <c r="L1007" s="8">
        <f t="shared" si="500"/>
        <v>0</v>
      </c>
      <c r="M1007" s="9">
        <f>SUM(F1007:L1007)</f>
        <v>0.39583333333333337</v>
      </c>
    </row>
    <row r="1009" spans="1:13" x14ac:dyDescent="0.25">
      <c r="A1009" s="30">
        <v>41542</v>
      </c>
      <c r="B1009" s="30"/>
      <c r="C1009" s="30"/>
      <c r="D1009" s="30"/>
      <c r="E1009" s="30"/>
      <c r="F1009" s="30"/>
      <c r="G1009" s="30"/>
      <c r="H1009" s="30"/>
      <c r="I1009" s="30"/>
      <c r="J1009" s="30"/>
      <c r="K1009" s="1"/>
      <c r="L1009" s="1"/>
    </row>
    <row r="1010" spans="1:13" x14ac:dyDescent="0.25">
      <c r="A1010" s="29" t="s">
        <v>0</v>
      </c>
      <c r="B1010" s="29"/>
      <c r="C1010" s="29"/>
      <c r="D1010" s="29"/>
      <c r="E1010" s="29"/>
      <c r="F1010" s="29"/>
      <c r="G1010" s="28"/>
      <c r="H1010" s="28"/>
      <c r="I1010" s="28"/>
      <c r="J1010" s="28"/>
      <c r="K1010" s="28"/>
      <c r="L1010" s="28"/>
    </row>
    <row r="1011" spans="1:13" ht="30" x14ac:dyDescent="0.25">
      <c r="A1011" t="s">
        <v>6</v>
      </c>
      <c r="E1011" t="s">
        <v>7</v>
      </c>
      <c r="F1011" s="3" t="s">
        <v>1</v>
      </c>
      <c r="G1011" s="3" t="s">
        <v>60</v>
      </c>
      <c r="H1011" s="3" t="s">
        <v>37</v>
      </c>
      <c r="I1011" s="3" t="s">
        <v>40</v>
      </c>
      <c r="J1011" s="3" t="s">
        <v>91</v>
      </c>
      <c r="K1011" t="s">
        <v>72</v>
      </c>
      <c r="L1011" s="3" t="s">
        <v>69</v>
      </c>
    </row>
    <row r="1012" spans="1:13" ht="30" x14ac:dyDescent="0.25">
      <c r="F1012" s="3" t="s">
        <v>17</v>
      </c>
      <c r="G1012" s="3"/>
      <c r="H1012" s="3" t="s">
        <v>17</v>
      </c>
      <c r="I1012" s="3"/>
      <c r="J1012" s="3"/>
      <c r="L1012" s="3"/>
    </row>
    <row r="1013" spans="1:13" x14ac:dyDescent="0.25">
      <c r="F1013" s="3"/>
      <c r="G1013" s="3"/>
      <c r="H1013" s="3"/>
      <c r="I1013" s="3"/>
      <c r="J1013" s="3"/>
      <c r="K1013" s="8" t="str">
        <f>IF($D1013=K$284,$C1013,"")</f>
        <v/>
      </c>
      <c r="L1013" s="3"/>
    </row>
    <row r="1014" spans="1:13" x14ac:dyDescent="0.25">
      <c r="A1014" s="5">
        <v>0.33333333333333331</v>
      </c>
      <c r="B1014" s="5">
        <v>0.5</v>
      </c>
      <c r="C1014" s="6">
        <f t="shared" ref="C1014:C1018" si="501">SUM(B1014-A1014)</f>
        <v>0.16666666666666669</v>
      </c>
      <c r="D1014" s="6" t="s">
        <v>71</v>
      </c>
      <c r="E1014" t="s">
        <v>209</v>
      </c>
      <c r="F1014" s="8">
        <f>IF($D1014="#CA",$C1014,"")</f>
        <v>0.16666666666666669</v>
      </c>
      <c r="G1014" s="8" t="str">
        <f>IF($D1014=G$303,$C1014,"")</f>
        <v/>
      </c>
      <c r="H1014" s="8" t="str">
        <f>IF(NOT(ISERROR(FIND("#GEICO-Overhead",$D1014))),$C1014,"")</f>
        <v/>
      </c>
      <c r="I1014" s="8" t="str">
        <f>IF(NOT(ISERROR(FIND("#Mgt-Tactical",$D1014))),$C1014,"")</f>
        <v/>
      </c>
      <c r="J1014" s="8" t="str">
        <f>IF($D1014=J$284,$C1014,"")</f>
        <v/>
      </c>
      <c r="K1014" s="8" t="str">
        <f t="shared" ref="K1014:K1018" si="502">IF($D1014=K$284,$C1014,"")</f>
        <v/>
      </c>
      <c r="L1014" s="8" t="str">
        <f>IF($D1014=L$216,$C1014,"")</f>
        <v/>
      </c>
    </row>
    <row r="1015" spans="1:13" x14ac:dyDescent="0.25">
      <c r="A1015" s="5">
        <f>B1014</f>
        <v>0.5</v>
      </c>
      <c r="B1015" s="5">
        <v>0.54166666666666663</v>
      </c>
      <c r="C1015" s="6">
        <f t="shared" si="501"/>
        <v>4.166666666666663E-2</v>
      </c>
      <c r="D1015" s="6" t="s">
        <v>60</v>
      </c>
      <c r="E1015" t="s">
        <v>225</v>
      </c>
      <c r="F1015" s="8" t="str">
        <f t="shared" ref="F1015:F1018" si="503">IF(D1015="#CA",C1015,"")</f>
        <v/>
      </c>
      <c r="G1015" s="8">
        <f t="shared" ref="G1015:G1018" si="504">IF($D1015=G$303,$C1015,"")</f>
        <v>4.166666666666663E-2</v>
      </c>
      <c r="H1015" s="8" t="str">
        <f t="shared" ref="H1015:H1018" si="505">IF(NOT(ISERROR(FIND("#GEICO-Overhead",$D1015))),$C1015,"")</f>
        <v/>
      </c>
      <c r="I1015" s="8" t="str">
        <f t="shared" ref="I1015:I1018" si="506">IF(NOT(ISERROR(FIND("#Mgt-Tactical",$D1015))),$C1015,"")</f>
        <v/>
      </c>
      <c r="J1015" s="8" t="str">
        <f>IF($D1015=J$284,$C1015,"")</f>
        <v/>
      </c>
      <c r="K1015" s="8" t="str">
        <f t="shared" si="502"/>
        <v/>
      </c>
      <c r="L1015" s="8" t="str">
        <f t="shared" ref="L1015:L1018" si="507">IF($D1015=L$216,$C1015,"")</f>
        <v/>
      </c>
    </row>
    <row r="1016" spans="1:13" x14ac:dyDescent="0.25">
      <c r="A1016" s="5">
        <f t="shared" ref="A1016" si="508">B1015</f>
        <v>0.54166666666666663</v>
      </c>
      <c r="B1016" s="5">
        <v>0.58333333333333337</v>
      </c>
      <c r="C1016" s="6">
        <f t="shared" si="501"/>
        <v>4.1666666666666741E-2</v>
      </c>
      <c r="D1016" s="6" t="s">
        <v>71</v>
      </c>
      <c r="E1016" t="s">
        <v>226</v>
      </c>
      <c r="F1016" s="8">
        <f t="shared" si="503"/>
        <v>4.1666666666666741E-2</v>
      </c>
      <c r="G1016" s="8" t="str">
        <f t="shared" si="504"/>
        <v/>
      </c>
      <c r="H1016" s="8" t="str">
        <f t="shared" si="505"/>
        <v/>
      </c>
      <c r="I1016" s="8" t="str">
        <f t="shared" si="506"/>
        <v/>
      </c>
      <c r="J1016" s="8" t="str">
        <f t="shared" ref="J1016:J1018" si="509">IF($D1016=J$284,$C1016,"")</f>
        <v/>
      </c>
      <c r="K1016" s="8" t="str">
        <f t="shared" si="502"/>
        <v/>
      </c>
      <c r="L1016" s="8" t="str">
        <f t="shared" si="507"/>
        <v/>
      </c>
    </row>
    <row r="1017" spans="1:13" x14ac:dyDescent="0.25">
      <c r="A1017" s="5">
        <f>B1016</f>
        <v>0.58333333333333337</v>
      </c>
      <c r="B1017" s="5">
        <v>0.625</v>
      </c>
      <c r="C1017" s="6">
        <f t="shared" si="501"/>
        <v>4.166666666666663E-2</v>
      </c>
      <c r="D1017" s="6" t="s">
        <v>60</v>
      </c>
      <c r="E1017" t="s">
        <v>227</v>
      </c>
      <c r="F1017" s="8" t="str">
        <f t="shared" si="503"/>
        <v/>
      </c>
      <c r="G1017" s="8">
        <f t="shared" si="504"/>
        <v>4.166666666666663E-2</v>
      </c>
      <c r="H1017" s="8" t="str">
        <f t="shared" si="505"/>
        <v/>
      </c>
      <c r="I1017" s="8" t="str">
        <f t="shared" si="506"/>
        <v/>
      </c>
      <c r="J1017" s="8" t="str">
        <f t="shared" si="509"/>
        <v/>
      </c>
      <c r="K1017" s="8" t="str">
        <f t="shared" si="502"/>
        <v/>
      </c>
      <c r="L1017" s="8" t="str">
        <f t="shared" si="507"/>
        <v/>
      </c>
    </row>
    <row r="1018" spans="1:13" x14ac:dyDescent="0.25">
      <c r="A1018" s="5">
        <f>B1017</f>
        <v>0.625</v>
      </c>
      <c r="B1018" s="5">
        <v>0.70833333333333337</v>
      </c>
      <c r="C1018" s="6">
        <f t="shared" si="501"/>
        <v>8.333333333333337E-2</v>
      </c>
      <c r="D1018" s="6" t="s">
        <v>71</v>
      </c>
      <c r="E1018" t="s">
        <v>226</v>
      </c>
      <c r="F1018" s="8">
        <f t="shared" si="503"/>
        <v>8.333333333333337E-2</v>
      </c>
      <c r="G1018" s="8" t="str">
        <f t="shared" si="504"/>
        <v/>
      </c>
      <c r="H1018" s="8" t="str">
        <f t="shared" si="505"/>
        <v/>
      </c>
      <c r="I1018" s="8" t="str">
        <f t="shared" si="506"/>
        <v/>
      </c>
      <c r="J1018" s="8" t="str">
        <f t="shared" si="509"/>
        <v/>
      </c>
      <c r="K1018" s="8" t="str">
        <f t="shared" si="502"/>
        <v/>
      </c>
      <c r="L1018" s="8" t="str">
        <f t="shared" si="507"/>
        <v/>
      </c>
    </row>
    <row r="1019" spans="1:13" x14ac:dyDescent="0.25">
      <c r="F1019" s="3"/>
      <c r="G1019" s="3"/>
      <c r="H1019" s="3"/>
      <c r="I1019" s="3"/>
      <c r="J1019" s="3"/>
    </row>
    <row r="1020" spans="1:13" x14ac:dyDescent="0.25">
      <c r="F1020" s="8">
        <f t="shared" ref="F1020:L1020" si="510">SUM(F1014:F1018)</f>
        <v>0.2916666666666668</v>
      </c>
      <c r="G1020" s="8">
        <f t="shared" si="510"/>
        <v>8.3333333333333259E-2</v>
      </c>
      <c r="H1020" s="8">
        <f t="shared" si="510"/>
        <v>0</v>
      </c>
      <c r="I1020" s="8">
        <f t="shared" si="510"/>
        <v>0</v>
      </c>
      <c r="J1020" s="8">
        <f t="shared" si="510"/>
        <v>0</v>
      </c>
      <c r="K1020" s="8">
        <f t="shared" si="510"/>
        <v>0</v>
      </c>
      <c r="L1020" s="8">
        <f t="shared" si="510"/>
        <v>0</v>
      </c>
      <c r="M1020" s="9">
        <f>SUM(F1020:L1020)</f>
        <v>0.37500000000000006</v>
      </c>
    </row>
    <row r="1021" spans="1:13" x14ac:dyDescent="0.25">
      <c r="A1021" s="30">
        <v>41543</v>
      </c>
      <c r="B1021" s="30"/>
      <c r="C1021" s="30"/>
      <c r="D1021" s="30"/>
      <c r="E1021" s="30"/>
      <c r="F1021" s="30"/>
      <c r="G1021" s="30"/>
      <c r="H1021" s="30"/>
      <c r="I1021" s="30"/>
      <c r="J1021" s="30"/>
      <c r="K1021" s="1"/>
      <c r="L1021" s="1"/>
    </row>
    <row r="1022" spans="1:13" x14ac:dyDescent="0.25">
      <c r="A1022" s="29" t="s">
        <v>0</v>
      </c>
      <c r="B1022" s="29"/>
      <c r="C1022" s="29"/>
      <c r="D1022" s="29"/>
      <c r="E1022" s="29"/>
      <c r="F1022" s="29"/>
      <c r="G1022" s="28"/>
      <c r="H1022" s="28"/>
      <c r="I1022" s="28"/>
      <c r="J1022" s="28"/>
      <c r="K1022" s="28"/>
      <c r="L1022" s="28"/>
    </row>
    <row r="1023" spans="1:13" ht="30" x14ac:dyDescent="0.25">
      <c r="A1023" t="s">
        <v>6</v>
      </c>
      <c r="E1023" t="s">
        <v>7</v>
      </c>
      <c r="F1023" s="3" t="s">
        <v>1</v>
      </c>
      <c r="G1023" s="3" t="s">
        <v>60</v>
      </c>
      <c r="H1023" s="3" t="s">
        <v>37</v>
      </c>
      <c r="I1023" s="3" t="s">
        <v>40</v>
      </c>
      <c r="J1023" s="3" t="s">
        <v>91</v>
      </c>
      <c r="K1023" t="s">
        <v>72</v>
      </c>
      <c r="L1023" s="3" t="s">
        <v>69</v>
      </c>
    </row>
    <row r="1024" spans="1:13" ht="30" x14ac:dyDescent="0.25">
      <c r="F1024" s="3" t="s">
        <v>17</v>
      </c>
      <c r="G1024" s="3"/>
      <c r="H1024" s="3" t="s">
        <v>17</v>
      </c>
      <c r="I1024" s="3"/>
      <c r="J1024" s="3"/>
      <c r="L1024" s="3"/>
    </row>
    <row r="1025" spans="1:13" x14ac:dyDescent="0.25">
      <c r="F1025" s="3"/>
      <c r="G1025" s="3"/>
      <c r="H1025" s="3"/>
      <c r="I1025" s="3"/>
      <c r="J1025" s="3"/>
      <c r="K1025" s="8" t="str">
        <f>IF($D1025=K$284,$C1025,"")</f>
        <v/>
      </c>
      <c r="L1025" s="3"/>
    </row>
    <row r="1026" spans="1:13" x14ac:dyDescent="0.25">
      <c r="A1026" s="5">
        <v>0.33333333333333331</v>
      </c>
      <c r="B1026" s="5">
        <v>0.66666666666666663</v>
      </c>
      <c r="C1026" s="6">
        <f t="shared" ref="C1026" si="511">SUM(B1026-A1026)</f>
        <v>0.33333333333333331</v>
      </c>
      <c r="D1026" s="6" t="s">
        <v>71</v>
      </c>
      <c r="E1026" t="s">
        <v>209</v>
      </c>
      <c r="F1026" s="8">
        <f>IF($D1026="#CA",$C1026,"")</f>
        <v>0.33333333333333331</v>
      </c>
      <c r="G1026" s="8" t="str">
        <f>IF($D1026=G$303,$C1026,"")</f>
        <v/>
      </c>
      <c r="H1026" s="8" t="str">
        <f>IF(NOT(ISERROR(FIND("#GEICO-Overhead",$D1026))),$C1026,"")</f>
        <v/>
      </c>
      <c r="I1026" s="8" t="str">
        <f>IF(NOT(ISERROR(FIND("#Mgt-Tactical",$D1026))),$C1026,"")</f>
        <v/>
      </c>
      <c r="J1026" s="8" t="str">
        <f>IF($D1026=J$284,$C1026,"")</f>
        <v/>
      </c>
      <c r="K1026" s="8" t="str">
        <f t="shared" ref="K1026" si="512">IF($D1026=K$284,$C1026,"")</f>
        <v/>
      </c>
      <c r="L1026" s="8" t="str">
        <f>IF($D1026=L$216,$C1026,"")</f>
        <v/>
      </c>
    </row>
    <row r="1027" spans="1:13" x14ac:dyDescent="0.25">
      <c r="F1027" s="3"/>
      <c r="G1027" s="3"/>
      <c r="H1027" s="3"/>
      <c r="I1027" s="3"/>
      <c r="J1027" s="3"/>
    </row>
    <row r="1028" spans="1:13" x14ac:dyDescent="0.25">
      <c r="F1028" s="8">
        <f t="shared" ref="F1028:L1028" si="513">SUM(F1026:F1026)</f>
        <v>0.33333333333333331</v>
      </c>
      <c r="G1028" s="8">
        <f t="shared" si="513"/>
        <v>0</v>
      </c>
      <c r="H1028" s="8">
        <f t="shared" si="513"/>
        <v>0</v>
      </c>
      <c r="I1028" s="8">
        <f t="shared" si="513"/>
        <v>0</v>
      </c>
      <c r="J1028" s="8">
        <f t="shared" si="513"/>
        <v>0</v>
      </c>
      <c r="K1028" s="8">
        <f t="shared" si="513"/>
        <v>0</v>
      </c>
      <c r="L1028" s="8">
        <f t="shared" si="513"/>
        <v>0</v>
      </c>
      <c r="M1028" s="9">
        <f>SUM(F1028:L1028)</f>
        <v>0.33333333333333331</v>
      </c>
    </row>
    <row r="1030" spans="1:13" x14ac:dyDescent="0.25">
      <c r="F1030" s="8" t="e">
        <f>SUM(#REF!)</f>
        <v>#REF!</v>
      </c>
      <c r="G1030" s="8" t="e">
        <f>SUM(#REF!)</f>
        <v>#REF!</v>
      </c>
      <c r="H1030" s="8" t="e">
        <f>SUM(#REF!)</f>
        <v>#REF!</v>
      </c>
      <c r="I1030" s="8" t="e">
        <f>SUM(#REF!)</f>
        <v>#REF!</v>
      </c>
      <c r="J1030" s="8" t="e">
        <f>SUM(#REF!)</f>
        <v>#REF!</v>
      </c>
      <c r="K1030" s="8" t="e">
        <f>SUM(#REF!)</f>
        <v>#REF!</v>
      </c>
      <c r="L1030" s="8" t="e">
        <f>SUM(#REF!)</f>
        <v>#REF!</v>
      </c>
      <c r="M1030" s="9" t="e">
        <f>SUM(F1030:L1030)</f>
        <v>#REF!</v>
      </c>
    </row>
    <row r="1032" spans="1:13" x14ac:dyDescent="0.25">
      <c r="A1032" s="30">
        <v>41544</v>
      </c>
      <c r="B1032" s="30"/>
      <c r="C1032" s="30"/>
      <c r="D1032" s="30"/>
      <c r="E1032" s="30"/>
      <c r="F1032" s="30"/>
      <c r="G1032" s="30"/>
      <c r="H1032" s="30"/>
      <c r="I1032" s="30"/>
      <c r="J1032" s="30"/>
      <c r="K1032" s="1"/>
      <c r="L1032" s="1"/>
    </row>
    <row r="1033" spans="1:13" x14ac:dyDescent="0.25">
      <c r="A1033" s="29" t="s">
        <v>0</v>
      </c>
      <c r="B1033" s="29"/>
      <c r="C1033" s="29"/>
      <c r="D1033" s="29"/>
      <c r="E1033" s="29"/>
      <c r="F1033" s="29"/>
      <c r="G1033" s="28"/>
      <c r="H1033" s="28"/>
      <c r="I1033" s="28"/>
      <c r="J1033" s="28"/>
      <c r="K1033" s="28"/>
      <c r="L1033" s="28"/>
    </row>
    <row r="1034" spans="1:13" ht="30" x14ac:dyDescent="0.25">
      <c r="A1034" t="s">
        <v>6</v>
      </c>
      <c r="E1034" t="s">
        <v>7</v>
      </c>
      <c r="F1034" s="3" t="s">
        <v>1</v>
      </c>
      <c r="G1034" s="3" t="s">
        <v>60</v>
      </c>
      <c r="H1034" s="3" t="s">
        <v>37</v>
      </c>
      <c r="I1034" s="3" t="s">
        <v>40</v>
      </c>
      <c r="J1034" s="3" t="s">
        <v>91</v>
      </c>
      <c r="K1034" t="s">
        <v>72</v>
      </c>
      <c r="L1034" s="3" t="s">
        <v>69</v>
      </c>
    </row>
    <row r="1035" spans="1:13" ht="30" x14ac:dyDescent="0.25">
      <c r="F1035" s="3" t="s">
        <v>17</v>
      </c>
      <c r="G1035" s="3"/>
      <c r="H1035" s="3" t="s">
        <v>17</v>
      </c>
      <c r="I1035" s="3"/>
      <c r="J1035" s="3"/>
      <c r="L1035" s="3"/>
    </row>
    <row r="1036" spans="1:13" x14ac:dyDescent="0.25">
      <c r="F1036" s="3"/>
      <c r="G1036" s="3"/>
      <c r="H1036" s="3"/>
      <c r="I1036" s="3"/>
      <c r="J1036" s="3"/>
      <c r="K1036" s="8" t="str">
        <f>IF($D1036=K$284,$C1036,"")</f>
        <v/>
      </c>
      <c r="L1036" s="3"/>
    </row>
    <row r="1037" spans="1:13" x14ac:dyDescent="0.25">
      <c r="A1037" s="5">
        <v>0.33333333333333331</v>
      </c>
      <c r="B1037" s="5">
        <v>0.54166666666666663</v>
      </c>
      <c r="C1037" s="6">
        <f t="shared" ref="C1037:C1040" si="514">SUM(B1037-A1037)</f>
        <v>0.20833333333333331</v>
      </c>
      <c r="D1037" s="6" t="s">
        <v>71</v>
      </c>
      <c r="E1037" t="s">
        <v>209</v>
      </c>
      <c r="F1037" s="8">
        <f>IF($D1037="#CA",$C1037,"")</f>
        <v>0.20833333333333331</v>
      </c>
      <c r="G1037" s="8" t="str">
        <f>IF($D1037=G$303,$C1037,"")</f>
        <v/>
      </c>
      <c r="H1037" s="8" t="str">
        <f>IF(NOT(ISERROR(FIND("#GEICO-Overhead",$D1037))),$C1037,"")</f>
        <v/>
      </c>
      <c r="I1037" s="8" t="str">
        <f>IF(NOT(ISERROR(FIND("#Mgt-Tactical",$D1037))),$C1037,"")</f>
        <v/>
      </c>
      <c r="J1037" s="8" t="str">
        <f>IF($D1037=J$284,$C1037,"")</f>
        <v/>
      </c>
      <c r="K1037" s="8" t="str">
        <f t="shared" ref="K1037:K1040" si="515">IF($D1037=K$284,$C1037,"")</f>
        <v/>
      </c>
      <c r="L1037" s="8" t="str">
        <f>IF($D1037=L$216,$C1037,"")</f>
        <v/>
      </c>
    </row>
    <row r="1038" spans="1:13" x14ac:dyDescent="0.25">
      <c r="A1038" s="5">
        <f>B1037</f>
        <v>0.54166666666666663</v>
      </c>
      <c r="B1038" s="5">
        <v>0.58333333333333337</v>
      </c>
      <c r="C1038" s="6">
        <f t="shared" si="514"/>
        <v>4.1666666666666741E-2</v>
      </c>
      <c r="D1038" s="6"/>
      <c r="E1038" t="s">
        <v>228</v>
      </c>
      <c r="F1038" s="8" t="str">
        <f t="shared" ref="F1038:F1040" si="516">IF(D1038="#CA",C1038,"")</f>
        <v/>
      </c>
      <c r="G1038" s="8" t="str">
        <f t="shared" ref="G1038:G1040" si="517">IF($D1038=G$303,$C1038,"")</f>
        <v/>
      </c>
      <c r="H1038" s="8" t="str">
        <f t="shared" ref="H1038:H1040" si="518">IF(NOT(ISERROR(FIND("#GEICO-Overhead",$D1038))),$C1038,"")</f>
        <v/>
      </c>
      <c r="I1038" s="8" t="str">
        <f t="shared" ref="I1038:I1040" si="519">IF(NOT(ISERROR(FIND("#Mgt-Tactical",$D1038))),$C1038,"")</f>
        <v/>
      </c>
      <c r="J1038" s="8" t="str">
        <f>IF($D1038=J$284,$C1038,"")</f>
        <v/>
      </c>
      <c r="K1038" s="8" t="str">
        <f t="shared" si="515"/>
        <v/>
      </c>
      <c r="L1038" s="8" t="str">
        <f t="shared" ref="L1038:L1040" si="520">IF($D1038=L$216,$C1038,"")</f>
        <v/>
      </c>
    </row>
    <row r="1039" spans="1:13" x14ac:dyDescent="0.25">
      <c r="A1039" s="5">
        <f t="shared" ref="A1039" si="521">B1038</f>
        <v>0.58333333333333337</v>
      </c>
      <c r="B1039" s="5">
        <v>0.64583333333333337</v>
      </c>
      <c r="C1039" s="6">
        <f t="shared" si="514"/>
        <v>6.25E-2</v>
      </c>
      <c r="D1039" s="6" t="s">
        <v>71</v>
      </c>
      <c r="E1039" t="s">
        <v>226</v>
      </c>
      <c r="F1039" s="8">
        <f t="shared" si="516"/>
        <v>6.25E-2</v>
      </c>
      <c r="G1039" s="8" t="str">
        <f t="shared" si="517"/>
        <v/>
      </c>
      <c r="H1039" s="8" t="str">
        <f t="shared" si="518"/>
        <v/>
      </c>
      <c r="I1039" s="8" t="str">
        <f t="shared" si="519"/>
        <v/>
      </c>
      <c r="J1039" s="8" t="str">
        <f t="shared" ref="J1039:J1040" si="522">IF($D1039=J$284,$C1039,"")</f>
        <v/>
      </c>
      <c r="K1039" s="8" t="str">
        <f t="shared" si="515"/>
        <v/>
      </c>
      <c r="L1039" s="8" t="str">
        <f t="shared" si="520"/>
        <v/>
      </c>
    </row>
    <row r="1040" spans="1:13" x14ac:dyDescent="0.25">
      <c r="A1040" s="5">
        <f>B1039</f>
        <v>0.64583333333333337</v>
      </c>
      <c r="B1040" s="5">
        <v>0.6875</v>
      </c>
      <c r="C1040" s="6">
        <f t="shared" si="514"/>
        <v>4.166666666666663E-2</v>
      </c>
      <c r="D1040" s="6" t="s">
        <v>40</v>
      </c>
      <c r="E1040" t="s">
        <v>229</v>
      </c>
      <c r="F1040" s="8" t="str">
        <f t="shared" si="516"/>
        <v/>
      </c>
      <c r="G1040" s="8" t="str">
        <f t="shared" si="517"/>
        <v/>
      </c>
      <c r="H1040" s="8" t="str">
        <f t="shared" si="518"/>
        <v/>
      </c>
      <c r="I1040" s="8">
        <f t="shared" si="519"/>
        <v>4.166666666666663E-2</v>
      </c>
      <c r="J1040" s="8" t="str">
        <f t="shared" si="522"/>
        <v/>
      </c>
      <c r="K1040" s="8" t="str">
        <f t="shared" si="515"/>
        <v/>
      </c>
      <c r="L1040" s="8" t="str">
        <f t="shared" si="520"/>
        <v/>
      </c>
    </row>
    <row r="1041" spans="1:13" x14ac:dyDescent="0.25">
      <c r="F1041" s="3"/>
      <c r="G1041" s="3"/>
      <c r="H1041" s="3"/>
      <c r="I1041" s="3"/>
      <c r="J1041" s="3"/>
    </row>
    <row r="1042" spans="1:13" x14ac:dyDescent="0.25">
      <c r="F1042" s="8">
        <f t="shared" ref="F1042:L1042" si="523">SUM(F1037:F1040)</f>
        <v>0.27083333333333331</v>
      </c>
      <c r="G1042" s="8">
        <f t="shared" si="523"/>
        <v>0</v>
      </c>
      <c r="H1042" s="8">
        <f t="shared" si="523"/>
        <v>0</v>
      </c>
      <c r="I1042" s="8">
        <f t="shared" si="523"/>
        <v>4.166666666666663E-2</v>
      </c>
      <c r="J1042" s="8">
        <f t="shared" si="523"/>
        <v>0</v>
      </c>
      <c r="K1042" s="8">
        <f t="shared" si="523"/>
        <v>0</v>
      </c>
      <c r="L1042" s="8">
        <f t="shared" si="523"/>
        <v>0</v>
      </c>
      <c r="M1042" s="9">
        <f>SUM(F1042:L1042)</f>
        <v>0.31249999999999994</v>
      </c>
    </row>
    <row r="1044" spans="1:13" x14ac:dyDescent="0.25">
      <c r="A1044" s="30">
        <v>41547</v>
      </c>
      <c r="B1044" s="30"/>
      <c r="C1044" s="30"/>
      <c r="D1044" s="30"/>
      <c r="E1044" s="30"/>
      <c r="F1044" s="30"/>
      <c r="G1044" s="30"/>
      <c r="H1044" s="30"/>
      <c r="I1044" s="30"/>
      <c r="J1044" s="30"/>
      <c r="K1044" s="1"/>
      <c r="L1044" s="1"/>
    </row>
    <row r="1045" spans="1:13" x14ac:dyDescent="0.25">
      <c r="A1045" s="29" t="s">
        <v>0</v>
      </c>
      <c r="B1045" s="29"/>
      <c r="C1045" s="29"/>
      <c r="D1045" s="29"/>
      <c r="E1045" s="29"/>
      <c r="F1045" s="29"/>
      <c r="G1045" s="28"/>
      <c r="H1045" s="28"/>
      <c r="I1045" s="28"/>
      <c r="J1045" s="28"/>
      <c r="K1045" s="28"/>
      <c r="L1045" s="28"/>
    </row>
    <row r="1046" spans="1:13" ht="30" x14ac:dyDescent="0.25">
      <c r="A1046" t="s">
        <v>6</v>
      </c>
      <c r="E1046" t="s">
        <v>7</v>
      </c>
      <c r="F1046" s="3" t="s">
        <v>1</v>
      </c>
      <c r="G1046" s="3" t="s">
        <v>60</v>
      </c>
      <c r="H1046" s="3" t="s">
        <v>37</v>
      </c>
      <c r="I1046" s="3" t="s">
        <v>40</v>
      </c>
      <c r="J1046" s="3" t="s">
        <v>91</v>
      </c>
      <c r="K1046" t="s">
        <v>72</v>
      </c>
      <c r="L1046" s="3" t="s">
        <v>69</v>
      </c>
    </row>
    <row r="1047" spans="1:13" ht="30" x14ac:dyDescent="0.25">
      <c r="F1047" s="3" t="s">
        <v>17</v>
      </c>
      <c r="G1047" s="3"/>
      <c r="H1047" s="3" t="s">
        <v>17</v>
      </c>
      <c r="I1047" s="3"/>
      <c r="J1047" s="3"/>
      <c r="L1047" s="3"/>
    </row>
    <row r="1048" spans="1:13" x14ac:dyDescent="0.25">
      <c r="F1048" s="3"/>
      <c r="G1048" s="3"/>
      <c r="H1048" s="3"/>
      <c r="I1048" s="3"/>
      <c r="J1048" s="3"/>
      <c r="K1048" s="8" t="str">
        <f>IF($D1048=K$284,$C1048,"")</f>
        <v/>
      </c>
      <c r="L1048" s="3"/>
    </row>
    <row r="1049" spans="1:13" x14ac:dyDescent="0.25">
      <c r="A1049" s="5">
        <v>0.3125</v>
      </c>
      <c r="B1049" s="5">
        <v>0.33333333333333331</v>
      </c>
      <c r="C1049" s="6">
        <f t="shared" ref="C1049:C1057" si="524">SUM(B1049-A1049)</f>
        <v>2.0833333333333315E-2</v>
      </c>
      <c r="D1049" s="6" t="s">
        <v>71</v>
      </c>
      <c r="E1049" t="s">
        <v>89</v>
      </c>
      <c r="F1049" s="8">
        <f>IF($D1049="#CA",$C1049,"")</f>
        <v>2.0833333333333315E-2</v>
      </c>
      <c r="G1049" s="8" t="str">
        <f>IF($D1049=G$303,$C1049,"")</f>
        <v/>
      </c>
      <c r="H1049" s="8" t="str">
        <f>IF(NOT(ISERROR(FIND("#GEICO-Overhead",$D1049))),$C1049,"")</f>
        <v/>
      </c>
      <c r="I1049" s="8" t="str">
        <f>IF(NOT(ISERROR(FIND("#Mgt-Tactical",$D1049))),$C1049,"")</f>
        <v/>
      </c>
      <c r="J1049" s="8" t="str">
        <f>IF($D1049=J$284,$C1049,"")</f>
        <v/>
      </c>
      <c r="K1049" s="8" t="str">
        <f t="shared" ref="K1049:K1057" si="525">IF($D1049=K$284,$C1049,"")</f>
        <v/>
      </c>
      <c r="L1049" s="8" t="str">
        <f>IF($D1049=L$216,$C1049,"")</f>
        <v/>
      </c>
    </row>
    <row r="1050" spans="1:13" x14ac:dyDescent="0.25">
      <c r="A1050" s="5">
        <f>B1049</f>
        <v>0.33333333333333331</v>
      </c>
      <c r="B1050" s="5">
        <v>0.54166666666666663</v>
      </c>
      <c r="C1050" s="6">
        <f t="shared" si="524"/>
        <v>0.20833333333333331</v>
      </c>
      <c r="D1050" s="6" t="s">
        <v>60</v>
      </c>
      <c r="E1050" t="s">
        <v>225</v>
      </c>
      <c r="F1050" s="8" t="str">
        <f t="shared" ref="F1050:F1057" si="526">IF(D1050="#CA",C1050,"")</f>
        <v/>
      </c>
      <c r="G1050" s="8">
        <f t="shared" ref="G1050:G1057" si="527">IF($D1050=G$303,$C1050,"")</f>
        <v>0.20833333333333331</v>
      </c>
      <c r="H1050" s="8" t="str">
        <f t="shared" ref="H1050:H1057" si="528">IF(NOT(ISERROR(FIND("#GEICO-Overhead",$D1050))),$C1050,"")</f>
        <v/>
      </c>
      <c r="I1050" s="8" t="str">
        <f t="shared" ref="I1050:I1057" si="529">IF(NOT(ISERROR(FIND("#Mgt-Tactical",$D1050))),$C1050,"")</f>
        <v/>
      </c>
      <c r="J1050" s="8" t="str">
        <f>IF($D1050=J$284,$C1050,"")</f>
        <v/>
      </c>
      <c r="K1050" s="8" t="str">
        <f t="shared" si="525"/>
        <v/>
      </c>
      <c r="L1050" s="8" t="str">
        <f t="shared" ref="L1050:L1057" si="530">IF($D1050=L$216,$C1050,"")</f>
        <v/>
      </c>
    </row>
    <row r="1051" spans="1:13" x14ac:dyDescent="0.25">
      <c r="A1051" s="5">
        <f t="shared" ref="A1051" si="531">B1050</f>
        <v>0.54166666666666663</v>
      </c>
      <c r="B1051" s="5">
        <v>0.58333333333333337</v>
      </c>
      <c r="C1051" s="6">
        <f t="shared" si="524"/>
        <v>4.1666666666666741E-2</v>
      </c>
      <c r="D1051" s="6" t="s">
        <v>71</v>
      </c>
      <c r="E1051" t="s">
        <v>226</v>
      </c>
      <c r="F1051" s="8">
        <f t="shared" si="526"/>
        <v>4.1666666666666741E-2</v>
      </c>
      <c r="G1051" s="8" t="str">
        <f t="shared" si="527"/>
        <v/>
      </c>
      <c r="H1051" s="8" t="str">
        <f t="shared" si="528"/>
        <v/>
      </c>
      <c r="I1051" s="8" t="str">
        <f t="shared" si="529"/>
        <v/>
      </c>
      <c r="J1051" s="8" t="str">
        <f t="shared" ref="J1051:J1057" si="532">IF($D1051=J$284,$C1051,"")</f>
        <v/>
      </c>
      <c r="K1051" s="8" t="str">
        <f t="shared" si="525"/>
        <v/>
      </c>
      <c r="L1051" s="8" t="str">
        <f t="shared" si="530"/>
        <v/>
      </c>
    </row>
    <row r="1052" spans="1:13" x14ac:dyDescent="0.25">
      <c r="A1052" s="5">
        <f>B1051</f>
        <v>0.58333333333333337</v>
      </c>
      <c r="B1052" s="5">
        <v>0.625</v>
      </c>
      <c r="C1052" s="6">
        <f t="shared" si="524"/>
        <v>4.166666666666663E-2</v>
      </c>
      <c r="D1052" s="6" t="s">
        <v>60</v>
      </c>
      <c r="E1052" t="s">
        <v>227</v>
      </c>
      <c r="F1052" s="8" t="str">
        <f t="shared" si="526"/>
        <v/>
      </c>
      <c r="G1052" s="8">
        <f t="shared" si="527"/>
        <v>4.166666666666663E-2</v>
      </c>
      <c r="H1052" s="8" t="str">
        <f t="shared" si="528"/>
        <v/>
      </c>
      <c r="I1052" s="8" t="str">
        <f t="shared" si="529"/>
        <v/>
      </c>
      <c r="J1052" s="8" t="str">
        <f t="shared" si="532"/>
        <v/>
      </c>
      <c r="K1052" s="8" t="str">
        <f t="shared" si="525"/>
        <v/>
      </c>
      <c r="L1052" s="8" t="str">
        <f t="shared" si="530"/>
        <v/>
      </c>
    </row>
    <row r="1053" spans="1:13" x14ac:dyDescent="0.25">
      <c r="A1053" s="5">
        <f>B1052</f>
        <v>0.625</v>
      </c>
      <c r="B1053" s="5">
        <v>0.70833333333333337</v>
      </c>
      <c r="C1053" s="6">
        <f t="shared" si="524"/>
        <v>8.333333333333337E-2</v>
      </c>
      <c r="D1053" s="6" t="s">
        <v>71</v>
      </c>
      <c r="E1053" t="s">
        <v>226</v>
      </c>
      <c r="F1053" s="8">
        <f t="shared" si="526"/>
        <v>8.333333333333337E-2</v>
      </c>
      <c r="G1053" s="8" t="str">
        <f t="shared" si="527"/>
        <v/>
      </c>
      <c r="H1053" s="8" t="str">
        <f t="shared" si="528"/>
        <v/>
      </c>
      <c r="I1053" s="8" t="str">
        <f t="shared" si="529"/>
        <v/>
      </c>
      <c r="J1053" s="8" t="str">
        <f t="shared" si="532"/>
        <v/>
      </c>
      <c r="K1053" s="8" t="str">
        <f t="shared" si="525"/>
        <v/>
      </c>
      <c r="L1053" s="8" t="str">
        <f t="shared" si="530"/>
        <v/>
      </c>
    </row>
    <row r="1054" spans="1:13" x14ac:dyDescent="0.25">
      <c r="A1054" s="5">
        <f t="shared" ref="A1054:A1056" si="533">B1053</f>
        <v>0.70833333333333337</v>
      </c>
      <c r="B1054" s="5">
        <v>0.52083333333333337</v>
      </c>
      <c r="C1054" s="6">
        <f t="shared" si="524"/>
        <v>-0.1875</v>
      </c>
      <c r="D1054" s="6" t="s">
        <v>71</v>
      </c>
      <c r="E1054" t="s">
        <v>223</v>
      </c>
      <c r="F1054" s="8">
        <f t="shared" si="526"/>
        <v>-0.1875</v>
      </c>
      <c r="G1054" s="8" t="str">
        <f t="shared" si="527"/>
        <v/>
      </c>
      <c r="H1054" s="8" t="str">
        <f t="shared" si="528"/>
        <v/>
      </c>
      <c r="I1054" s="8" t="str">
        <f t="shared" si="529"/>
        <v/>
      </c>
      <c r="J1054" s="8" t="str">
        <f t="shared" si="532"/>
        <v/>
      </c>
      <c r="K1054" s="8" t="str">
        <f t="shared" si="525"/>
        <v/>
      </c>
      <c r="L1054" s="8" t="str">
        <f t="shared" si="530"/>
        <v/>
      </c>
    </row>
    <row r="1055" spans="1:13" x14ac:dyDescent="0.25">
      <c r="A1055" s="5">
        <f t="shared" si="533"/>
        <v>0.52083333333333337</v>
      </c>
      <c r="B1055" s="5">
        <v>0.70833333333333337</v>
      </c>
      <c r="C1055" s="6">
        <f t="shared" si="524"/>
        <v>0.1875</v>
      </c>
      <c r="D1055" s="6" t="s">
        <v>71</v>
      </c>
      <c r="E1055" t="s">
        <v>224</v>
      </c>
      <c r="F1055" s="8">
        <f t="shared" si="526"/>
        <v>0.1875</v>
      </c>
      <c r="G1055" s="8" t="str">
        <f t="shared" si="527"/>
        <v/>
      </c>
      <c r="H1055" s="8" t="str">
        <f t="shared" si="528"/>
        <v/>
      </c>
      <c r="I1055" s="8" t="str">
        <f t="shared" si="529"/>
        <v/>
      </c>
      <c r="J1055" s="8" t="str">
        <f t="shared" si="532"/>
        <v/>
      </c>
      <c r="K1055" s="8" t="str">
        <f t="shared" si="525"/>
        <v/>
      </c>
      <c r="L1055" s="8" t="str">
        <f t="shared" si="530"/>
        <v/>
      </c>
    </row>
    <row r="1056" spans="1:13" x14ac:dyDescent="0.25">
      <c r="A1056" s="5">
        <f t="shared" si="533"/>
        <v>0.70833333333333337</v>
      </c>
      <c r="B1056" s="5">
        <v>0.6875</v>
      </c>
      <c r="C1056" s="6">
        <f t="shared" si="524"/>
        <v>-2.083333333333337E-2</v>
      </c>
      <c r="D1056" s="6"/>
      <c r="F1056" s="8" t="str">
        <f t="shared" si="526"/>
        <v/>
      </c>
      <c r="G1056" s="8" t="str">
        <f>IF($D1056=G$303,$C1056,"")</f>
        <v/>
      </c>
      <c r="H1056" s="8" t="str">
        <f t="shared" si="528"/>
        <v/>
      </c>
      <c r="I1056" s="8" t="str">
        <f t="shared" si="529"/>
        <v/>
      </c>
      <c r="J1056" s="8" t="str">
        <f t="shared" si="532"/>
        <v/>
      </c>
      <c r="K1056" s="8" t="str">
        <f t="shared" si="525"/>
        <v/>
      </c>
      <c r="L1056" s="8" t="str">
        <f t="shared" si="530"/>
        <v/>
      </c>
    </row>
    <row r="1057" spans="1:13" x14ac:dyDescent="0.25">
      <c r="A1057" s="5">
        <f>B1056</f>
        <v>0.6875</v>
      </c>
      <c r="B1057" s="5">
        <v>0.6875</v>
      </c>
      <c r="C1057" s="6">
        <f t="shared" si="524"/>
        <v>0</v>
      </c>
      <c r="D1057" s="6"/>
      <c r="F1057" s="8" t="str">
        <f t="shared" si="526"/>
        <v/>
      </c>
      <c r="G1057" s="8" t="str">
        <f t="shared" si="527"/>
        <v/>
      </c>
      <c r="H1057" s="8" t="str">
        <f t="shared" si="528"/>
        <v/>
      </c>
      <c r="I1057" s="8" t="str">
        <f t="shared" si="529"/>
        <v/>
      </c>
      <c r="J1057" s="8" t="str">
        <f t="shared" si="532"/>
        <v/>
      </c>
      <c r="K1057" s="8" t="str">
        <f t="shared" si="525"/>
        <v/>
      </c>
      <c r="L1057" s="8" t="str">
        <f t="shared" si="530"/>
        <v/>
      </c>
    </row>
    <row r="1058" spans="1:13" x14ac:dyDescent="0.25">
      <c r="F1058" s="3"/>
      <c r="G1058" s="3"/>
      <c r="H1058" s="3"/>
      <c r="I1058" s="3"/>
      <c r="J1058" s="3"/>
    </row>
    <row r="1059" spans="1:13" x14ac:dyDescent="0.25">
      <c r="F1059" s="8">
        <f t="shared" ref="F1059:L1059" si="534">SUM(F1049:F1057)</f>
        <v>0.14583333333333343</v>
      </c>
      <c r="G1059" s="8">
        <f t="shared" si="534"/>
        <v>0.24999999999999994</v>
      </c>
      <c r="H1059" s="8">
        <f t="shared" si="534"/>
        <v>0</v>
      </c>
      <c r="I1059" s="8">
        <f t="shared" si="534"/>
        <v>0</v>
      </c>
      <c r="J1059" s="8">
        <f t="shared" si="534"/>
        <v>0</v>
      </c>
      <c r="K1059" s="8">
        <f t="shared" si="534"/>
        <v>0</v>
      </c>
      <c r="L1059" s="8">
        <f t="shared" si="534"/>
        <v>0</v>
      </c>
      <c r="M1059" s="9">
        <f>SUM(F1059:L1059)</f>
        <v>0.39583333333333337</v>
      </c>
    </row>
  </sheetData>
  <mergeCells count="126">
    <mergeCell ref="A966:F966"/>
    <mergeCell ref="A974:J974"/>
    <mergeCell ref="A975:F975"/>
    <mergeCell ref="A984:J984"/>
    <mergeCell ref="A985:F985"/>
    <mergeCell ref="A902:J902"/>
    <mergeCell ref="A903:F903"/>
    <mergeCell ref="A920:J920"/>
    <mergeCell ref="A921:F921"/>
    <mergeCell ref="A938:J938"/>
    <mergeCell ref="A939:F939"/>
    <mergeCell ref="A950:J950"/>
    <mergeCell ref="A951:F951"/>
    <mergeCell ref="A965:J965"/>
    <mergeCell ref="A800:F800"/>
    <mergeCell ref="A465:F465"/>
    <mergeCell ref="A482:J482"/>
    <mergeCell ref="A483:F483"/>
    <mergeCell ref="A573:J573"/>
    <mergeCell ref="A574:F574"/>
    <mergeCell ref="A589:J589"/>
    <mergeCell ref="A590:F590"/>
    <mergeCell ref="A537:J537"/>
    <mergeCell ref="A538:F538"/>
    <mergeCell ref="A553:J553"/>
    <mergeCell ref="A554:F554"/>
    <mergeCell ref="A500:J500"/>
    <mergeCell ref="A464:J464"/>
    <mergeCell ref="A376:F376"/>
    <mergeCell ref="A395:J395"/>
    <mergeCell ref="A396:F396"/>
    <mergeCell ref="A413:J413"/>
    <mergeCell ref="A414:F414"/>
    <mergeCell ref="A781:J781"/>
    <mergeCell ref="A782:F782"/>
    <mergeCell ref="A799:J799"/>
    <mergeCell ref="A763:J763"/>
    <mergeCell ref="A764:F764"/>
    <mergeCell ref="A335:F335"/>
    <mergeCell ref="A334:J334"/>
    <mergeCell ref="A355:J355"/>
    <mergeCell ref="A356:F356"/>
    <mergeCell ref="A375:J375"/>
    <mergeCell ref="A431:J431"/>
    <mergeCell ref="A432:F432"/>
    <mergeCell ref="A448:J448"/>
    <mergeCell ref="A449:F449"/>
    <mergeCell ref="A302:F302"/>
    <mergeCell ref="A317:J317"/>
    <mergeCell ref="A318:F318"/>
    <mergeCell ref="A109:J109"/>
    <mergeCell ref="A110:F110"/>
    <mergeCell ref="A127:J127"/>
    <mergeCell ref="A128:F128"/>
    <mergeCell ref="A143:J143"/>
    <mergeCell ref="A175:J175"/>
    <mergeCell ref="A176:F176"/>
    <mergeCell ref="A194:J194"/>
    <mergeCell ref="A144:F144"/>
    <mergeCell ref="A160:J160"/>
    <mergeCell ref="A161:F161"/>
    <mergeCell ref="A195:F195"/>
    <mergeCell ref="A214:J214"/>
    <mergeCell ref="A215:F215"/>
    <mergeCell ref="A234:J234"/>
    <mergeCell ref="A235:F235"/>
    <mergeCell ref="A283:F283"/>
    <mergeCell ref="A255:J255"/>
    <mergeCell ref="A256:F256"/>
    <mergeCell ref="A265:J265"/>
    <mergeCell ref="A87:J87"/>
    <mergeCell ref="A88:F88"/>
    <mergeCell ref="A47:F47"/>
    <mergeCell ref="A66:J66"/>
    <mergeCell ref="A67:F67"/>
    <mergeCell ref="A6:J6"/>
    <mergeCell ref="A7:F7"/>
    <mergeCell ref="A26:J26"/>
    <mergeCell ref="A27:F27"/>
    <mergeCell ref="A46:J46"/>
    <mergeCell ref="A266:F266"/>
    <mergeCell ref="A282:J282"/>
    <mergeCell ref="A630:J630"/>
    <mergeCell ref="A631:F631"/>
    <mergeCell ref="A641:J641"/>
    <mergeCell ref="A745:J745"/>
    <mergeCell ref="A746:F746"/>
    <mergeCell ref="A501:F501"/>
    <mergeCell ref="A517:J517"/>
    <mergeCell ref="A518:F518"/>
    <mergeCell ref="A610:J610"/>
    <mergeCell ref="A611:F611"/>
    <mergeCell ref="A642:F642"/>
    <mergeCell ref="A718:J718"/>
    <mergeCell ref="A719:F719"/>
    <mergeCell ref="A662:F662"/>
    <mergeCell ref="A681:J681"/>
    <mergeCell ref="A682:F682"/>
    <mergeCell ref="A699:J699"/>
    <mergeCell ref="A700:F700"/>
    <mergeCell ref="A735:J735"/>
    <mergeCell ref="A736:F736"/>
    <mergeCell ref="A661:J661"/>
    <mergeCell ref="A301:J301"/>
    <mergeCell ref="A884:J884"/>
    <mergeCell ref="A885:F885"/>
    <mergeCell ref="A849:F849"/>
    <mergeCell ref="A857:J857"/>
    <mergeCell ref="A858:F858"/>
    <mergeCell ref="A874:J874"/>
    <mergeCell ref="A875:F875"/>
    <mergeCell ref="A817:J817"/>
    <mergeCell ref="A818:F818"/>
    <mergeCell ref="A830:J830"/>
    <mergeCell ref="A831:F831"/>
    <mergeCell ref="A848:J848"/>
    <mergeCell ref="A1033:F1033"/>
    <mergeCell ref="A1044:J1044"/>
    <mergeCell ref="A1045:F1045"/>
    <mergeCell ref="A994:J994"/>
    <mergeCell ref="A995:F995"/>
    <mergeCell ref="A1009:J1009"/>
    <mergeCell ref="A1010:F1010"/>
    <mergeCell ref="A1021:J1021"/>
    <mergeCell ref="A1022:F1022"/>
    <mergeCell ref="A1032:J1032"/>
  </mergeCells>
  <dataValidations count="1">
    <dataValidation type="list" allowBlank="1" showInputMessage="1" showErrorMessage="1" sqref="D239:D250 D219:D223 D225:D230 D260 D270:D277 D287:D296 D306:D312 D322:D330 D339:D350 D360:D371 D380:D391 D400:D408 D418:D426 D436:D443 D453:D460 D469:D477 D487:D495 D505:D512 D522:D533 D542:D549 D635:D637 D578:D585 D594:D605 D558:D569 D615:D626 D646:D657 D686:D694 D666:D677 D704:D713 D723:D731 D740 D750:D758 D768:D776 D786:D794 D804:D812 D822:D827 D879 D853:D854 D835:D845 D862:D870 D889:D897 D925:D933 D943:D945 D955:D961 D970 D907:D915 D979 D989 D999:D1005 D1049:D1057 D1026 D1037:D1040 D1014:D1018">
      <formula1>ValidChargeTypes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C17"/>
  <sheetViews>
    <sheetView workbookViewId="0">
      <selection activeCell="C17" sqref="C17"/>
    </sheetView>
  </sheetViews>
  <sheetFormatPr defaultRowHeight="15" x14ac:dyDescent="0.25"/>
  <cols>
    <col min="3" max="3" width="10" bestFit="1" customWidth="1"/>
  </cols>
  <sheetData>
    <row r="14" spans="3:3" x14ac:dyDescent="0.25">
      <c r="C14">
        <v>30000</v>
      </c>
    </row>
    <row r="15" spans="3:3" x14ac:dyDescent="0.25">
      <c r="C15">
        <v>60</v>
      </c>
    </row>
    <row r="16" spans="3:3" x14ac:dyDescent="0.25">
      <c r="C16">
        <f>SUM(C15*C14)</f>
        <v>1800000</v>
      </c>
    </row>
    <row r="17" spans="3:3" x14ac:dyDescent="0.25">
      <c r="C17">
        <f>SUM(C16*60)</f>
        <v>108000000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6" sqref="A6"/>
    </sheetView>
  </sheetViews>
  <sheetFormatPr defaultRowHeight="15" x14ac:dyDescent="0.25"/>
  <cols>
    <col min="1" max="1" width="35.42578125" customWidth="1"/>
  </cols>
  <sheetData>
    <row r="1" spans="1:1" x14ac:dyDescent="0.25">
      <c r="A1" t="s">
        <v>71</v>
      </c>
    </row>
    <row r="2" spans="1:1" x14ac:dyDescent="0.25">
      <c r="A2" t="s">
        <v>60</v>
      </c>
    </row>
    <row r="3" spans="1:1" ht="30" x14ac:dyDescent="0.25">
      <c r="A3" s="3" t="s">
        <v>69</v>
      </c>
    </row>
    <row r="4" spans="1:1" x14ac:dyDescent="0.25">
      <c r="A4" s="3" t="s">
        <v>55</v>
      </c>
    </row>
    <row r="5" spans="1:1" x14ac:dyDescent="0.25">
      <c r="A5" t="s">
        <v>40</v>
      </c>
    </row>
    <row r="6" spans="1:1" x14ac:dyDescent="0.25">
      <c r="A6" t="s">
        <v>72</v>
      </c>
    </row>
    <row r="7" spans="1:1" x14ac:dyDescent="0.25">
      <c r="A7" s="3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R16"/>
  <sheetViews>
    <sheetView workbookViewId="0">
      <selection activeCell="E17" sqref="E17"/>
    </sheetView>
  </sheetViews>
  <sheetFormatPr defaultRowHeight="15" x14ac:dyDescent="0.25"/>
  <cols>
    <col min="5" max="5" width="46.7109375" customWidth="1"/>
    <col min="16" max="16" width="29.28515625" customWidth="1"/>
  </cols>
  <sheetData>
    <row r="4" spans="5:18" x14ac:dyDescent="0.25">
      <c r="E4" t="s">
        <v>92</v>
      </c>
    </row>
    <row r="6" spans="5:18" x14ac:dyDescent="0.25">
      <c r="E6" t="s">
        <v>93</v>
      </c>
      <c r="F6">
        <v>30.65</v>
      </c>
    </row>
    <row r="7" spans="5:18" x14ac:dyDescent="0.25">
      <c r="E7" t="s">
        <v>132</v>
      </c>
      <c r="F7">
        <v>116.11</v>
      </c>
      <c r="J7" s="17" t="s">
        <v>102</v>
      </c>
      <c r="Q7" t="s">
        <v>103</v>
      </c>
      <c r="R7">
        <v>120</v>
      </c>
    </row>
    <row r="8" spans="5:18" x14ac:dyDescent="0.25">
      <c r="E8" t="s">
        <v>133</v>
      </c>
      <c r="F8">
        <v>11.99</v>
      </c>
      <c r="J8" s="17" t="s">
        <v>104</v>
      </c>
      <c r="Q8" t="s">
        <v>105</v>
      </c>
      <c r="R8">
        <v>51</v>
      </c>
    </row>
    <row r="9" spans="5:18" x14ac:dyDescent="0.25">
      <c r="E9" t="s">
        <v>133</v>
      </c>
      <c r="F9">
        <v>11.99</v>
      </c>
      <c r="Q9" t="s">
        <v>106</v>
      </c>
      <c r="R9">
        <v>51</v>
      </c>
    </row>
    <row r="10" spans="5:18" x14ac:dyDescent="0.25">
      <c r="E10" t="s">
        <v>134</v>
      </c>
      <c r="F10">
        <v>133.59</v>
      </c>
    </row>
    <row r="11" spans="5:18" x14ac:dyDescent="0.25">
      <c r="E11" t="s">
        <v>135</v>
      </c>
      <c r="F11">
        <v>33.380000000000003</v>
      </c>
    </row>
    <row r="12" spans="5:18" x14ac:dyDescent="0.25">
      <c r="E12" t="s">
        <v>136</v>
      </c>
      <c r="F12">
        <v>33.380000000000003</v>
      </c>
    </row>
    <row r="13" spans="5:18" x14ac:dyDescent="0.25">
      <c r="E13" t="s">
        <v>137</v>
      </c>
      <c r="F13">
        <v>7.48</v>
      </c>
    </row>
    <row r="14" spans="5:18" x14ac:dyDescent="0.25">
      <c r="E14" t="s">
        <v>138</v>
      </c>
      <c r="F14">
        <v>15.95</v>
      </c>
    </row>
    <row r="16" spans="5:18" x14ac:dyDescent="0.25">
      <c r="E16" t="s">
        <v>141</v>
      </c>
      <c r="F16">
        <f>SUM(F6:F14)</f>
        <v>394.52000000000004</v>
      </c>
    </row>
  </sheetData>
  <hyperlinks>
    <hyperlink ref="J7" r:id="rId1"/>
    <hyperlink ref="J8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M18"/>
  <sheetViews>
    <sheetView tabSelected="1" workbookViewId="0">
      <selection activeCell="M11" sqref="M11:M18"/>
    </sheetView>
  </sheetViews>
  <sheetFormatPr defaultRowHeight="15" x14ac:dyDescent="0.25"/>
  <cols>
    <col min="6" max="6" width="23.7109375" customWidth="1"/>
    <col min="13" max="13" width="47.5703125" customWidth="1"/>
  </cols>
  <sheetData>
    <row r="10" spans="5:13" x14ac:dyDescent="0.25">
      <c r="E10" t="s">
        <v>230</v>
      </c>
      <c r="G10">
        <v>29</v>
      </c>
    </row>
    <row r="11" spans="5:13" ht="25.5" x14ac:dyDescent="0.25">
      <c r="E11" t="s">
        <v>231</v>
      </c>
      <c r="G11">
        <v>20</v>
      </c>
      <c r="H11">
        <f>G10*G11</f>
        <v>580</v>
      </c>
      <c r="M11" s="31" t="s">
        <v>236</v>
      </c>
    </row>
    <row r="12" spans="5:13" ht="25.5" x14ac:dyDescent="0.25">
      <c r="E12" t="s">
        <v>232</v>
      </c>
      <c r="G12">
        <v>2</v>
      </c>
      <c r="H12">
        <f>G12*G10</f>
        <v>58</v>
      </c>
      <c r="M12" s="31" t="s">
        <v>237</v>
      </c>
    </row>
    <row r="13" spans="5:13" ht="25.5" x14ac:dyDescent="0.25">
      <c r="M13" s="31" t="s">
        <v>238</v>
      </c>
    </row>
    <row r="14" spans="5:13" x14ac:dyDescent="0.25">
      <c r="E14" t="s">
        <v>235</v>
      </c>
      <c r="G14">
        <v>30</v>
      </c>
      <c r="M14" s="31" t="s">
        <v>239</v>
      </c>
    </row>
    <row r="15" spans="5:13" x14ac:dyDescent="0.25">
      <c r="E15" t="s">
        <v>233</v>
      </c>
      <c r="G15">
        <v>4</v>
      </c>
      <c r="M15" s="31" t="s">
        <v>240</v>
      </c>
    </row>
    <row r="16" spans="5:13" x14ac:dyDescent="0.25">
      <c r="E16" t="s">
        <v>234</v>
      </c>
      <c r="G16">
        <v>34</v>
      </c>
      <c r="M16" s="31" t="s">
        <v>241</v>
      </c>
    </row>
    <row r="17" spans="13:13" x14ac:dyDescent="0.25">
      <c r="M17" s="31" t="s">
        <v>242</v>
      </c>
    </row>
    <row r="18" spans="13:13" x14ac:dyDescent="0.25">
      <c r="M18" s="31" t="s">
        <v>243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Sheet3</vt:lpstr>
      <vt:lpstr>Sheet2</vt:lpstr>
      <vt:lpstr>Poker</vt:lpstr>
      <vt:lpstr>Sheet4</vt:lpstr>
      <vt:lpstr>ValidChargeTypes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steven.suing</dc:creator>
  <cp:lastModifiedBy>Steven Suing</cp:lastModifiedBy>
  <dcterms:created xsi:type="dcterms:W3CDTF">2012-05-25T16:30:33Z</dcterms:created>
  <dcterms:modified xsi:type="dcterms:W3CDTF">2015-04-01T22:48:31Z</dcterms:modified>
</cp:coreProperties>
</file>