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6280a2f8e92fe779/Desktop/"/>
    </mc:Choice>
  </mc:AlternateContent>
  <xr:revisionPtr revIDLastSave="8" documentId="8_{B1C14AB4-19DE-43D0-BB13-7336916FC3ED}" xr6:coauthVersionLast="47" xr6:coauthVersionMax="47" xr10:uidLastSave="{B91DED79-9DBF-459B-BF98-1BB6A9183ACE}"/>
  <bookViews>
    <workbookView xWindow="-110" yWindow="-110" windowWidth="23260" windowHeight="14860" activeTab="2" xr2:uid="{61654EDB-9536-4D7D-B002-ED6A23E4A324}"/>
  </bookViews>
  <sheets>
    <sheet name="Mini 2 200" sheetId="5" r:id="rId1"/>
    <sheet name="Mini 2 300" sheetId="1" r:id="rId2"/>
    <sheet name="Mini 4 500" sheetId="6" r:id="rId3"/>
    <sheet name="Sheet1" sheetId="4" state="hidden" r:id="rId4"/>
    <sheet name="QTN" sheetId="3" state="hidden" r:id="rId5"/>
    <sheet name="Sheet2" sheetId="2" state="hidden" r:id="rId6"/>
  </sheets>
  <definedNames>
    <definedName name="MODEL_NO">Sheet2!$C$38:$C$43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171" i="6" l="1"/>
  <c r="C167" i="6"/>
  <c r="C153" i="6"/>
  <c r="C152" i="6"/>
  <c r="C151" i="6"/>
  <c r="C150" i="6"/>
  <c r="C148" i="6"/>
  <c r="C147" i="6"/>
  <c r="C146" i="6"/>
  <c r="C143" i="6"/>
  <c r="I183" i="5"/>
  <c r="C171" i="5"/>
  <c r="C167" i="5"/>
  <c r="C153" i="5"/>
  <c r="C152" i="5"/>
  <c r="C151" i="5"/>
  <c r="C150" i="5"/>
  <c r="C148" i="5"/>
  <c r="C147" i="5"/>
  <c r="C146" i="5"/>
  <c r="C143" i="5"/>
  <c r="C121" i="5"/>
  <c r="C171" i="1"/>
  <c r="C143" i="1"/>
  <c r="I177" i="3"/>
  <c r="I189" i="3"/>
  <c r="I190" i="3"/>
  <c r="I191" i="3"/>
  <c r="F59" i="2"/>
  <c r="C165" i="3"/>
  <c r="C148" i="3"/>
  <c r="C144" i="3"/>
  <c r="C167" i="1"/>
  <c r="C153" i="1"/>
  <c r="C152" i="1"/>
  <c r="C151" i="1"/>
  <c r="C150" i="1"/>
  <c r="C148" i="1"/>
  <c r="C147" i="1"/>
  <c r="C146" i="1"/>
  <c r="C121" i="1"/>
</calcChain>
</file>

<file path=xl/sharedStrings.xml><?xml version="1.0" encoding="utf-8"?>
<sst xmlns="http://schemas.openxmlformats.org/spreadsheetml/2006/main" count="883" uniqueCount="242">
  <si>
    <t>NEXT-GEN THERMODYNAMICS SOLAR HEAT PUMP</t>
  </si>
  <si>
    <t xml:space="preserve"> TECHNICAL SPECIFICATION</t>
  </si>
  <si>
    <t>Model</t>
  </si>
  <si>
    <t xml:space="preserve">  Thermodynamic Solar Panel</t>
  </si>
  <si>
    <t xml:space="preserve">  Material &amp; Finish</t>
  </si>
  <si>
    <t>Powder coated Anodised aluminium Alloy panel</t>
  </si>
  <si>
    <t xml:space="preserve">  Thickness</t>
  </si>
  <si>
    <t>L X W X T (mm)</t>
  </si>
  <si>
    <t>2mm aluminium for increased mechanical strength</t>
  </si>
  <si>
    <t xml:space="preserve">  Protection</t>
  </si>
  <si>
    <t>Corrosion resistant and adaptability to all weathers</t>
  </si>
  <si>
    <t xml:space="preserve">  Dimensions L X W X T</t>
  </si>
  <si>
    <t>mm</t>
  </si>
  <si>
    <t xml:space="preserve">2000 X 800 * 20 </t>
  </si>
  <si>
    <t xml:space="preserve">  Maximum working Pr.</t>
  </si>
  <si>
    <t>Bar</t>
  </si>
  <si>
    <t xml:space="preserve">  Test pressure</t>
  </si>
  <si>
    <t xml:space="preserve">  Maximum exposure temp.</t>
  </si>
  <si>
    <t xml:space="preserve">  Minimum running temp.</t>
  </si>
  <si>
    <t xml:space="preserve">  Qty</t>
  </si>
  <si>
    <t>Nos</t>
  </si>
  <si>
    <t xml:space="preserve">  Thermodynamic Box</t>
  </si>
  <si>
    <t xml:space="preserve">  Absorbed power (Average/Max)</t>
  </si>
  <si>
    <t xml:space="preserve">  Thermal power (Average/Max)</t>
  </si>
  <si>
    <t xml:space="preserve">  Electrical support power</t>
  </si>
  <si>
    <t xml:space="preserve">  Compressor Type</t>
  </si>
  <si>
    <t xml:space="preserve">  Compressor Noise Level</t>
  </si>
  <si>
    <t xml:space="preserve">  Circulation Pump</t>
  </si>
  <si>
    <t xml:space="preserve">  Net Weight</t>
  </si>
  <si>
    <t>Kg</t>
  </si>
  <si>
    <t xml:space="preserve">  Cabinet</t>
  </si>
  <si>
    <t>Type</t>
  </si>
  <si>
    <t xml:space="preserve">  Dimension</t>
  </si>
  <si>
    <t>LxWXH</t>
  </si>
  <si>
    <t xml:space="preserve">  Refrigerant </t>
  </si>
  <si>
    <t xml:space="preserve">  Cooling Fluid *</t>
  </si>
  <si>
    <t xml:space="preserve">  Piping Material</t>
  </si>
  <si>
    <t xml:space="preserve">  Line of liquid</t>
  </si>
  <si>
    <t xml:space="preserve">  Line of aspiration</t>
  </si>
  <si>
    <t xml:space="preserve">  Storage Water Heater</t>
  </si>
  <si>
    <t xml:space="preserve">  Volume</t>
  </si>
  <si>
    <t>Litres</t>
  </si>
  <si>
    <t xml:space="preserve">  Type of internal Tank</t>
  </si>
  <si>
    <t xml:space="preserve">  Hydraulic joints</t>
  </si>
  <si>
    <t xml:space="preserve">  Maximum pressure</t>
  </si>
  <si>
    <t xml:space="preserve">  Maximum water temp.</t>
  </si>
  <si>
    <t xml:space="preserve">  Water temperature</t>
  </si>
  <si>
    <t xml:space="preserve">  Power feed</t>
  </si>
  <si>
    <t xml:space="preserve">
Complete water Heating Solutions</t>
  </si>
  <si>
    <t>Domestic water heat pumps
Commercial Water Heat Pumps
Next Gen Thermodynamics Heat Pumps
Swimming pool heat pump</t>
  </si>
  <si>
    <t>MiNi1-200</t>
  </si>
  <si>
    <t>MiNi1-300</t>
  </si>
  <si>
    <t>MiNi2-300</t>
  </si>
  <si>
    <t>MiNi2-500</t>
  </si>
  <si>
    <t>MiNi4-500</t>
  </si>
  <si>
    <t>Rotary</t>
  </si>
  <si>
    <t>Builtin Hot water circualtor Pump</t>
  </si>
  <si>
    <t xml:space="preserve">Stainless Steel / Galvanised Steek </t>
  </si>
  <si>
    <t>500 X 450 X 375</t>
  </si>
  <si>
    <t xml:space="preserve">R134a </t>
  </si>
  <si>
    <t>Copper (DHP ISO1337)</t>
  </si>
  <si>
    <t>1/4”</t>
  </si>
  <si>
    <t>3/8"</t>
  </si>
  <si>
    <t>3/8”</t>
  </si>
  <si>
    <t>1/2"</t>
  </si>
  <si>
    <t xml:space="preserve">MS with Porcelain Blue Glass Lined </t>
  </si>
  <si>
    <t>3/4” Male | 3/4” Male 1/2 Female | 3/4” Female</t>
  </si>
  <si>
    <t>230 Single Phase / 50</t>
  </si>
  <si>
    <t>Next Gen PCB controller</t>
  </si>
  <si>
    <t>MODEL_NO</t>
  </si>
  <si>
    <t xml:space="preserve">        Technical Data Sheet - Domestic 
Thermodynamics Solar Heat Pump</t>
  </si>
  <si>
    <t xml:space="preserve">
NEXT-GEN THERMODYNAMICS SOLAR HEAT PUMP</t>
  </si>
  <si>
    <t>The Thermodynamic Solar technology offers high performance even at night, with rain, or on overcast days, this being an advantage over conventional solar panels whose performance is limited as they rely exclusively on direct solar radiation and a compulsory southward orientation (Northern Hemisphere).</t>
  </si>
  <si>
    <t>The Thermodynamic Solar System joins two incomplete technologies, the heat pump and the solar thermal collector. Heat pumps are quite efficient equipment but the heat they produce from their renewable component varies only according to changes in the temperature of the environment.
Thermal solar collectors are the best source of heat on hot and sunny days, but they are totally inefficient whenever there is no sun.
The thermodynamic Solar Technology manages to surpass the limitations of both the heat pump and solar collector. Through the cooling liquid (R134a or R407c ) which covers a closed circuit, the liquid goes into the solar panel and extract the thermal energy of sun , rain, wind, environment temperature and other climate factors . During this process the liquid gains heat in a more favorable way than a heat pump. after this stage , the heat it transferred to an exchanger with the help of a small compressor, which heats the water , The liquid cools down and the circuit is repeated.
As the fluid has a boiling temperature of approximately -30C , the system works even when there is no sun and it even works at night, hail, rain, wind or shine , unlike the traditional solar thermal system.
The energy consumption of the system is basically the same as fridge compressor that makes the liquid circulate. there are no ventilators that help the evaporation process, of defrost cycles, which imply unnecessary energy consumption, unlike what happened with heat pump</t>
  </si>
  <si>
    <t xml:space="preserve">  Controller</t>
  </si>
  <si>
    <t xml:space="preserve">   Model</t>
  </si>
  <si>
    <r>
      <rPr>
        <sz val="10"/>
        <color theme="1"/>
        <rFont val="Calibri"/>
        <family val="2"/>
      </rPr>
      <t>°</t>
    </r>
    <r>
      <rPr>
        <sz val="10"/>
        <color theme="1"/>
        <rFont val="Arial"/>
        <family val="2"/>
      </rPr>
      <t>C</t>
    </r>
  </si>
  <si>
    <t>2 mm aluminium for increased mechanical strength</t>
  </si>
  <si>
    <t>Testing condition : *   Heating: Ambient temp. (DB/WB): 20℃/15℃, water temp. (input/output): 15℃/55℃.  The above data is only for reference: specific data is subject to the product</t>
  </si>
  <si>
    <r>
      <rPr>
        <b/>
        <sz val="8"/>
        <color theme="0"/>
        <rFont val="Calibri"/>
        <family val="2"/>
        <scheme val="minor"/>
      </rPr>
      <t>Mechzephyr Engineering Pvt Ltd</t>
    </r>
    <r>
      <rPr>
        <sz val="8"/>
        <color theme="0"/>
        <rFont val="Calibri"/>
        <family val="2"/>
        <scheme val="minor"/>
      </rPr>
      <t xml:space="preserve">
Shed No A 70 , KSSIDC , Bommasandra Industrial Area, 
Bangalore – 560099  Mobile : 9900095490  |  Email: deepak@vindsol.in</t>
    </r>
  </si>
  <si>
    <r>
      <rPr>
        <b/>
        <sz val="10"/>
        <color theme="1"/>
        <rFont val="Arial Narrow"/>
        <family val="2"/>
      </rPr>
      <t xml:space="preserve">NEXT-GEN THERMODYNAMICS SOLAR PANEL COLLECTOR
</t>
    </r>
    <r>
      <rPr>
        <sz val="9"/>
        <color theme="1"/>
        <rFont val="Arial Narrow"/>
        <family val="2"/>
      </rPr>
      <t>Latest generation thermodynamic solar collector: it is a roll-bond panel with double channel through which the fluid refrigerant circulates, being able of providing high performance at night and in adverse climate conditions.
Life span of more than 10 years: the panel is made of anodized aluminum 30 micron, which ensures The following properties
•  Great toughness at high and low temperatures.
•  High surface hardness.
•  Resistance to abrasion and weakening.
•  High protection against dust and dampness.
•  Corrosion-resistant.
User-friendly transport and easy handling systems: small size 2 m x 0,8 m.
Versatility: easy integration on facades, roofs or any other surface. It is not necessary to reinforce structures as it is a lightweight panel, 8 kg.
Optimized solar catchment area: both sides of the panel, 3,20 sqm.
No need to be south orientated (Northern Hemisphere). Vindsol recommends to orientate the collector as much as possible to the sun and exposed to the elements, such as wind and rain.
Regular maintenance is not necessary.</t>
    </r>
  </si>
  <si>
    <t>TERMS &amp; CONDITIONS</t>
  </si>
  <si>
    <t>Packing and forwarding cost 2 % extra</t>
  </si>
  <si>
    <t>Receiving of material and handling of material at site will be in customer scope</t>
  </si>
  <si>
    <t>Commercial Offer</t>
  </si>
  <si>
    <t xml:space="preserve">Unit </t>
  </si>
  <si>
    <t>Qty</t>
  </si>
  <si>
    <t>Rate</t>
  </si>
  <si>
    <t>Amount</t>
  </si>
  <si>
    <t>Set</t>
  </si>
  <si>
    <t>Grand Total</t>
  </si>
  <si>
    <t>Vindsol Next Gen Themrodynamic solar heat pump with Single Panel and Control Unit with built in Circulation pump, Model : MiNi1-200, Heat Cap : 3.5Kw Input Power : 0.88Kw , Ref:R134a, 220V/1PH/ 50Hz</t>
  </si>
  <si>
    <t xml:space="preserve">MS with SPL EPOXY enamel Coated </t>
  </si>
  <si>
    <t>VTDHP 24MAX3000</t>
  </si>
  <si>
    <t xml:space="preserve">  Absorbed power KW (Average/Max)</t>
  </si>
  <si>
    <t>Exposed collecting surface</t>
  </si>
  <si>
    <t>m2</t>
  </si>
  <si>
    <t>700 X 700 X 1000</t>
  </si>
  <si>
    <t>200 Kg Apprx</t>
  </si>
  <si>
    <t>Additional</t>
  </si>
  <si>
    <t>Scroll - Copeland Emerson</t>
  </si>
  <si>
    <t xml:space="preserve">  Power   V/Ph/Hz</t>
  </si>
  <si>
    <t>55 Deg</t>
  </si>
  <si>
    <t>380 ～415V/3PH/ 50Hz</t>
  </si>
  <si>
    <t>High  efficiency tube in  tube heat  exchanger</t>
  </si>
  <si>
    <t>Intelligent PCB  &amp;  LCD</t>
  </si>
  <si>
    <t>(0℃~+45 ℃)</t>
  </si>
  <si>
    <t>Yes</t>
  </si>
  <si>
    <t>R407c</t>
  </si>
  <si>
    <t>50 dB</t>
  </si>
  <si>
    <t>25 NB</t>
  </si>
  <si>
    <t>4 M3/hr</t>
  </si>
  <si>
    <t xml:space="preserve">  Throttle Type </t>
  </si>
  <si>
    <t>Electronic  expansion  valve  (EEV)</t>
  </si>
  <si>
    <t xml:space="preserve">Insulation Materials  Rockwool  thickness 100 mm </t>
  </si>
  <si>
    <t>24 gauge Aluminum cladding.</t>
  </si>
  <si>
    <t>MS</t>
  </si>
  <si>
    <t xml:space="preserve">  Water tank volume lts</t>
  </si>
  <si>
    <t xml:space="preserve">  Insulation  material</t>
  </si>
  <si>
    <t xml:space="preserve">  Cladding  material</t>
  </si>
  <si>
    <t xml:space="preserve">  Inner tank coating</t>
  </si>
  <si>
    <t xml:space="preserve">  Inner tank material</t>
  </si>
  <si>
    <t xml:space="preserve">  Design working pressure</t>
  </si>
  <si>
    <t xml:space="preserve">  Testing pressure</t>
  </si>
  <si>
    <t xml:space="preserve">  Qty - Nos</t>
  </si>
  <si>
    <t xml:space="preserve">  Shell / Dish end  thickness</t>
  </si>
  <si>
    <t>5 / 5 mm</t>
  </si>
  <si>
    <t>Enamelled Anti corrosion Epoxy  coat</t>
  </si>
  <si>
    <t xml:space="preserve">One touch intelligent controller with Touch screen design, clear working condition displaying, and self-check function of error. </t>
  </si>
  <si>
    <t xml:space="preserve">  ELECTRIC BOARD - ONE TOUCH PCB CONTROLLER</t>
  </si>
  <si>
    <t>3/4"</t>
  </si>
  <si>
    <t>1-1/8"</t>
  </si>
  <si>
    <t xml:space="preserve">  Electrical backup Capac</t>
  </si>
  <si>
    <t>16 / 28 KW</t>
  </si>
  <si>
    <t>Prices applicable are Ex.Godown .F.O.R, Transportation charges extra at actual will be to dealer’s account.</t>
  </si>
  <si>
    <t>Payment to be made 50% as advance along with order against proforma.</t>
  </si>
  <si>
    <t>Safety Kit  Pack for Pressurised Tank</t>
  </si>
  <si>
    <t>Vacuum 
Relief Valve
GST @ 
18% extra</t>
  </si>
  <si>
    <t>WATTS imported 3/4 inch lead free Vacuum Relief Valve   automatically allows air to enter into the piping system to prevent vacuum conditions that could siphon water from the system and damage water equipment.</t>
  </si>
  <si>
    <t>Safety Pressure 
Relief Valve 
GST @ 
18% extra</t>
  </si>
  <si>
    <t xml:space="preserve">Safety Pressure Relief Valve 1/2″ 3 Bar , Protects hot water cylinders and heating components from high pressure </t>
  </si>
  <si>
    <t xml:space="preserve"> Automatic 
Air Vent valve 
GST @ 
18% extra</t>
  </si>
  <si>
    <t xml:space="preserve">Brass Automatic Air Vent valve   1/2'' BSP male thread. It automatically removes trapped air from a central heating installation. </t>
  </si>
  <si>
    <t xml:space="preserve"> Water Circualtion
 pumps
GST @ 
12% extra</t>
  </si>
  <si>
    <t xml:space="preserve">Mechlion Make 
Stainless steel Horizontal 
multistage pump 
Model : MHM 4-20 , 0.75 HP </t>
  </si>
  <si>
    <t>Fuly automatic 
control panel 
GST @ 
18% extra</t>
  </si>
  <si>
    <t xml:space="preserve">Fuly automatic 
control panel with timer function </t>
  </si>
  <si>
    <t>Electric Backup 
GST @ 
18% extra</t>
  </si>
  <si>
    <t>GST @ 18 %</t>
  </si>
  <si>
    <r>
      <t xml:space="preserve">  Rated</t>
    </r>
    <r>
      <rPr>
        <sz val="10"/>
        <rFont val="Aptos Narrow"/>
        <family val="2"/>
      </rPr>
      <t xml:space="preserve">  </t>
    </r>
    <r>
      <rPr>
        <sz val="10"/>
        <color indexed="8"/>
        <rFont val="Aptos Narrow"/>
        <family val="2"/>
      </rPr>
      <t>outlet</t>
    </r>
    <r>
      <rPr>
        <sz val="10"/>
        <rFont val="Aptos Narrow"/>
        <family val="2"/>
      </rPr>
      <t xml:space="preserve">  </t>
    </r>
    <r>
      <rPr>
        <sz val="10"/>
        <color indexed="8"/>
        <rFont val="Aptos Narrow"/>
        <family val="2"/>
      </rPr>
      <t>water</t>
    </r>
    <r>
      <rPr>
        <sz val="10"/>
        <rFont val="Aptos Narrow"/>
        <family val="2"/>
      </rPr>
      <t xml:space="preserve">  </t>
    </r>
    <r>
      <rPr>
        <sz val="10"/>
        <color indexed="8"/>
        <rFont val="Aptos Narrow"/>
        <family val="2"/>
      </rPr>
      <t>temp.</t>
    </r>
    <r>
      <rPr>
        <sz val="10"/>
        <color theme="1"/>
        <rFont val="Aptos Narrow"/>
        <family val="2"/>
      </rPr>
      <t>℃</t>
    </r>
  </si>
  <si>
    <r>
      <t xml:space="preserve">  Max</t>
    </r>
    <r>
      <rPr>
        <sz val="10"/>
        <rFont val="Aptos Narrow"/>
        <family val="2"/>
      </rPr>
      <t xml:space="preserve">  </t>
    </r>
    <r>
      <rPr>
        <sz val="10"/>
        <color indexed="8"/>
        <rFont val="Aptos Narrow"/>
        <family val="2"/>
      </rPr>
      <t>outlet</t>
    </r>
    <r>
      <rPr>
        <sz val="10"/>
        <rFont val="Aptos Narrow"/>
        <family val="2"/>
      </rPr>
      <t xml:space="preserve">  </t>
    </r>
    <r>
      <rPr>
        <sz val="10"/>
        <color indexed="8"/>
        <rFont val="Aptos Narrow"/>
        <family val="2"/>
      </rPr>
      <t>water</t>
    </r>
    <r>
      <rPr>
        <sz val="10"/>
        <rFont val="Aptos Narrow"/>
        <family val="2"/>
      </rPr>
      <t xml:space="preserve">  </t>
    </r>
    <r>
      <rPr>
        <sz val="10"/>
        <color indexed="8"/>
        <rFont val="Aptos Narrow"/>
        <family val="2"/>
      </rPr>
      <t>temp.</t>
    </r>
    <r>
      <rPr>
        <sz val="10"/>
        <color theme="1"/>
        <rFont val="Aptos Narrow"/>
        <family val="2"/>
      </rPr>
      <t>℃</t>
    </r>
  </si>
  <si>
    <r>
      <t xml:space="preserve">  Heat</t>
    </r>
    <r>
      <rPr>
        <sz val="10"/>
        <rFont val="Aptos Narrow"/>
        <family val="2"/>
      </rPr>
      <t xml:space="preserve">  </t>
    </r>
    <r>
      <rPr>
        <sz val="10"/>
        <color indexed="8"/>
        <rFont val="Aptos Narrow"/>
        <family val="2"/>
      </rPr>
      <t>exchanger</t>
    </r>
    <r>
      <rPr>
        <sz val="10"/>
        <rFont val="Aptos Narrow"/>
        <family val="2"/>
      </rPr>
      <t xml:space="preserve">  t</t>
    </r>
    <r>
      <rPr>
        <sz val="10"/>
        <color indexed="8"/>
        <rFont val="Aptos Narrow"/>
        <family val="2"/>
      </rPr>
      <t>ype</t>
    </r>
  </si>
  <si>
    <r>
      <t xml:space="preserve">  Heat</t>
    </r>
    <r>
      <rPr>
        <sz val="10"/>
        <rFont val="Aptos Narrow"/>
        <family val="2"/>
      </rPr>
      <t xml:space="preserve">  </t>
    </r>
    <r>
      <rPr>
        <sz val="10"/>
        <color indexed="8"/>
        <rFont val="Aptos Narrow"/>
        <family val="2"/>
      </rPr>
      <t>exchanger</t>
    </r>
    <r>
      <rPr>
        <sz val="10"/>
        <rFont val="Aptos Narrow"/>
        <family val="2"/>
      </rPr>
      <t xml:space="preserve">  </t>
    </r>
    <r>
      <rPr>
        <sz val="10"/>
        <color indexed="8"/>
        <rFont val="Aptos Narrow"/>
        <family val="2"/>
      </rPr>
      <t>No.</t>
    </r>
  </si>
  <si>
    <r>
      <t xml:space="preserve">  Controller</t>
    </r>
    <r>
      <rPr>
        <sz val="10"/>
        <rFont val="Aptos Narrow"/>
        <family val="2"/>
      </rPr>
      <t xml:space="preserve">  </t>
    </r>
    <r>
      <rPr>
        <sz val="10"/>
        <color indexed="8"/>
        <rFont val="Aptos Narrow"/>
        <family val="2"/>
      </rPr>
      <t>type</t>
    </r>
  </si>
  <si>
    <r>
      <t xml:space="preserve">  Ambient</t>
    </r>
    <r>
      <rPr>
        <sz val="10"/>
        <rFont val="Aptos Narrow"/>
        <family val="2"/>
      </rPr>
      <t xml:space="preserve">  </t>
    </r>
    <r>
      <rPr>
        <sz val="10"/>
        <color indexed="8"/>
        <rFont val="Aptos Narrow"/>
        <family val="2"/>
      </rPr>
      <t>Temperature</t>
    </r>
  </si>
  <si>
    <r>
      <t xml:space="preserve">  Low</t>
    </r>
    <r>
      <rPr>
        <sz val="10"/>
        <rFont val="Aptos Narrow"/>
        <family val="2"/>
      </rPr>
      <t xml:space="preserve"> </t>
    </r>
    <r>
      <rPr>
        <sz val="10"/>
        <color indexed="8"/>
        <rFont val="Aptos Narrow"/>
        <family val="2"/>
      </rPr>
      <t>pressure</t>
    </r>
    <r>
      <rPr>
        <sz val="10"/>
        <rFont val="Aptos Narrow"/>
        <family val="2"/>
      </rPr>
      <t xml:space="preserve">  </t>
    </r>
    <r>
      <rPr>
        <sz val="10"/>
        <color indexed="8"/>
        <rFont val="Aptos Narrow"/>
        <family val="2"/>
      </rPr>
      <t>protection</t>
    </r>
  </si>
  <si>
    <r>
      <t xml:space="preserve">  High</t>
    </r>
    <r>
      <rPr>
        <sz val="10"/>
        <rFont val="Aptos Narrow"/>
        <family val="2"/>
      </rPr>
      <t xml:space="preserve">  </t>
    </r>
    <r>
      <rPr>
        <sz val="10"/>
        <color indexed="8"/>
        <rFont val="Aptos Narrow"/>
        <family val="2"/>
      </rPr>
      <t>pressure</t>
    </r>
    <r>
      <rPr>
        <sz val="10"/>
        <rFont val="Aptos Narrow"/>
        <family val="2"/>
      </rPr>
      <t xml:space="preserve">  </t>
    </r>
    <r>
      <rPr>
        <sz val="10"/>
        <color indexed="8"/>
        <rFont val="Aptos Narrow"/>
        <family val="2"/>
      </rPr>
      <t>protection</t>
    </r>
  </si>
  <si>
    <r>
      <t xml:space="preserve">  Automatic</t>
    </r>
    <r>
      <rPr>
        <sz val="10"/>
        <rFont val="Aptos Narrow"/>
        <family val="2"/>
      </rPr>
      <t xml:space="preserve"> </t>
    </r>
    <r>
      <rPr>
        <sz val="10"/>
        <color indexed="8"/>
        <rFont val="Aptos Narrow"/>
        <family val="2"/>
      </rPr>
      <t>defroting</t>
    </r>
    <r>
      <rPr>
        <sz val="10"/>
        <rFont val="Aptos Narrow"/>
        <family val="2"/>
      </rPr>
      <t xml:space="preserve">  </t>
    </r>
    <r>
      <rPr>
        <sz val="10"/>
        <color indexed="8"/>
        <rFont val="Aptos Narrow"/>
        <family val="2"/>
      </rPr>
      <t>system</t>
    </r>
  </si>
  <si>
    <r>
      <t xml:space="preserve">  Overload</t>
    </r>
    <r>
      <rPr>
        <sz val="10"/>
        <rFont val="Aptos Narrow"/>
        <family val="2"/>
      </rPr>
      <t xml:space="preserve"> </t>
    </r>
    <r>
      <rPr>
        <sz val="10"/>
        <color indexed="8"/>
        <rFont val="Aptos Narrow"/>
        <family val="2"/>
      </rPr>
      <t>protection</t>
    </r>
  </si>
  <si>
    <r>
      <t xml:space="preserve">  Noise</t>
    </r>
    <r>
      <rPr>
        <sz val="10"/>
        <rFont val="Aptos Narrow"/>
        <family val="2"/>
      </rPr>
      <t xml:space="preserve">  </t>
    </r>
    <r>
      <rPr>
        <sz val="10"/>
        <color indexed="8"/>
        <rFont val="Aptos Narrow"/>
        <family val="2"/>
      </rPr>
      <t>in</t>
    </r>
    <r>
      <rPr>
        <sz val="10"/>
        <rFont val="Aptos Narrow"/>
        <family val="2"/>
      </rPr>
      <t xml:space="preserve">  </t>
    </r>
    <r>
      <rPr>
        <sz val="10"/>
        <color indexed="8"/>
        <rFont val="Aptos Narrow"/>
        <family val="2"/>
      </rPr>
      <t>1</t>
    </r>
    <r>
      <rPr>
        <sz val="10"/>
        <rFont val="Aptos Narrow"/>
        <family val="2"/>
      </rPr>
      <t xml:space="preserve">  </t>
    </r>
    <r>
      <rPr>
        <sz val="10"/>
        <color indexed="8"/>
        <rFont val="Aptos Narrow"/>
        <family val="2"/>
      </rPr>
      <t>meter</t>
    </r>
  </si>
  <si>
    <r>
      <t xml:space="preserve">  Water</t>
    </r>
    <r>
      <rPr>
        <sz val="10"/>
        <rFont val="Aptos Narrow"/>
        <family val="2"/>
      </rPr>
      <t xml:space="preserve">   </t>
    </r>
    <r>
      <rPr>
        <sz val="10"/>
        <color indexed="8"/>
        <rFont val="Aptos Narrow"/>
        <family val="2"/>
      </rPr>
      <t>pipe</t>
    </r>
    <r>
      <rPr>
        <sz val="10"/>
        <rFont val="Aptos Narrow"/>
        <family val="2"/>
      </rPr>
      <t xml:space="preserve">  </t>
    </r>
    <r>
      <rPr>
        <sz val="10"/>
        <color indexed="8"/>
        <rFont val="Aptos Narrow"/>
        <family val="2"/>
      </rPr>
      <t>size</t>
    </r>
  </si>
  <si>
    <r>
      <t xml:space="preserve">  Water</t>
    </r>
    <r>
      <rPr>
        <sz val="10"/>
        <rFont val="Aptos Narrow"/>
        <family val="2"/>
      </rPr>
      <t xml:space="preserve">   </t>
    </r>
    <r>
      <rPr>
        <sz val="10"/>
        <color indexed="8"/>
        <rFont val="Aptos Narrow"/>
        <family val="2"/>
      </rPr>
      <t>flow</t>
    </r>
    <r>
      <rPr>
        <sz val="10"/>
        <rFont val="Aptos Narrow"/>
        <family val="2"/>
      </rPr>
      <t xml:space="preserve"> </t>
    </r>
    <r>
      <rPr>
        <sz val="10"/>
        <color indexed="8"/>
        <rFont val="Aptos Narrow"/>
        <family val="2"/>
      </rPr>
      <t>volume</t>
    </r>
  </si>
  <si>
    <t>°C</t>
  </si>
  <si>
    <t>Electric Back up Heater with Heating element of 4 KW heating capacity , with Solid state relay and built in Themrostat</t>
  </si>
  <si>
    <t xml:space="preserve">Vindsol Make Next Gen Commercial  Thermodynamics solar heat pump for 3000 lts hot water cpacity ,  complete with heat pump +  24 nos Thermodynamics Panel + 3000 Lt sStorage Tank + fixing clamp  Accessories </t>
  </si>
  <si>
    <t>Note: The Complete System Includes the 1.  thermodynamic box 2.  Thermodynamic panels with clamps  and 3. Hot water Storage Tank of respective volume. Consumable like copper piping will required accessories and fittigs along with insulation will be in customers scope
Complete Plumbing with insulation will be in scope of customer</t>
  </si>
  <si>
    <t>Delivery : within 6-8 weeks</t>
  </si>
  <si>
    <r>
      <rPr>
        <b/>
        <sz val="9"/>
        <color theme="1"/>
        <rFont val="Aptos Narrow"/>
        <family val="2"/>
      </rPr>
      <t xml:space="preserve">NEXT-GEN THERMODYNAMICS SOLAR PANEL COLLECTOR
</t>
    </r>
    <r>
      <rPr>
        <sz val="9"/>
        <color theme="1"/>
        <rFont val="Aptos Narrow"/>
        <family val="2"/>
      </rPr>
      <t>Latest generation thermodynamic solar collector: it is a roll-bond panel with double channel through which the fluid refrigerant circulates, being able of providing high performance at night and in adverse climate conditions.
Life span of more than 10 years: the panel is made of anodized aluminum 30 micron, which ensures The following properties
•  Great toughness at high and low temperatures.
•  High surface hardness.
•  Resistance to abrasion and weakening.
•  High protection against dust and dampness.
•  Corrosion-resistant.
User-friendly transport and easy handling systems: small size 2 m x 0,8 m.
Versatility: easy integration on facades, roofs or any other surface. It is not necessary to reinforce structures as it is a lightweight panel, 8 kg.
Optimized solar catchment area: both sides of the panel, 3,20 sqm.
No need to be south orientated (Northern Hemisphere). Vindsol recommends to orientate the collector as much as possible to the sun and exposed to the elements, such as wind and rain. Regular maintenance is not necessary.</t>
    </r>
  </si>
  <si>
    <t>PANEL FITTING UNITS AND ACCESSORIES</t>
  </si>
  <si>
    <t xml:space="preserve">        Techno - Commercial Data Sheet - Domestic 
Thermodynamics Solar Heat Pump</t>
  </si>
  <si>
    <t>Panel Installtion Structure will be in customer scope</t>
  </si>
  <si>
    <t>During the Installation and commissioning customer will provide accomodation and food for 2-3 technician of ours</t>
  </si>
  <si>
    <t xml:space="preserve">Included </t>
  </si>
  <si>
    <t>Total</t>
  </si>
  <si>
    <t>GST @ 18 % Extra as indicated</t>
  </si>
  <si>
    <t xml:space="preserve">  Thermal Calorific power (Average/Max)</t>
  </si>
  <si>
    <t>4.2/6.25 KW</t>
  </si>
  <si>
    <t>4 KW X 3 Nos</t>
  </si>
  <si>
    <t>QuartzBlue Glass lining</t>
  </si>
  <si>
    <t>Cellipsoidal RC premium Steel</t>
  </si>
  <si>
    <t xml:space="preserve">  Inner Tank Dia</t>
  </si>
  <si>
    <t xml:space="preserve">  Outer tank dia</t>
  </si>
  <si>
    <t xml:space="preserve">  Coating of internal Tank</t>
  </si>
  <si>
    <t xml:space="preserve">  Tank Insualtion</t>
  </si>
  <si>
    <t>High density compressed PUF insualtion 50 mm</t>
  </si>
  <si>
    <t xml:space="preserve">  Working pressure</t>
  </si>
  <si>
    <t xml:space="preserve">  Water Inlet / Outlet </t>
  </si>
  <si>
    <t>In</t>
  </si>
  <si>
    <t xml:space="preserve">  Outer Shell material </t>
  </si>
  <si>
    <t>Pre Coated GI 0.5 mm</t>
  </si>
  <si>
    <t>50-55 Deg</t>
  </si>
  <si>
    <t>220V/1PH/ 50Hz</t>
  </si>
  <si>
    <t>2 M3/hr</t>
  </si>
  <si>
    <t>50 Kg Apprx</t>
  </si>
  <si>
    <t xml:space="preserve">  Circulation water inlet/outlet </t>
  </si>
  <si>
    <t>L X W X T 
(mm)</t>
  </si>
  <si>
    <t>Safety Kit  Pack for Pressurised Tank - Additional Required</t>
  </si>
  <si>
    <t xml:space="preserve"> - </t>
  </si>
  <si>
    <t xml:space="preserve">COPPER TUBING aand plumbing UNITS AND ACCESSORIES - To be arranged locally </t>
  </si>
  <si>
    <t>3.6 KW</t>
  </si>
  <si>
    <t>480 mm</t>
  </si>
  <si>
    <t>580 mm</t>
  </si>
  <si>
    <t xml:space="preserve">Prices applicable are Ex.Works , Bangalore </t>
  </si>
  <si>
    <t>Payment to be made 50% as advance along with order against proforma and balance priior to delivery</t>
  </si>
  <si>
    <t>Delivery : within 2-3 weeks</t>
  </si>
  <si>
    <t xml:space="preserve">Online Installation and commissioning Support will be provided </t>
  </si>
  <si>
    <t>Note: The Complete System Includes the 1.  thermodynamic box  2.  Thermodynamic panels with clamps  3. Hot water Storage Tank of respective volume. Consumable like copper piping will required accessories and fittigs along with insulation will be in customers scope
Complete Plumbing with insulation will be in scope of customer</t>
  </si>
  <si>
    <t xml:space="preserve">Rotary Type - Heat pump COmpressor </t>
  </si>
  <si>
    <t>included</t>
  </si>
  <si>
    <t>Consumable like copper piping will required accessories and fittigs along with insulation will be in customers scope as per site condition.
Complete Plumbing with insulation will be in scope of customer</t>
  </si>
  <si>
    <t>Thermodybamic Solar panel 2 NO s</t>
  </si>
  <si>
    <t xml:space="preserve">In plywood o rwooden case </t>
  </si>
  <si>
    <t>S.No</t>
  </si>
  <si>
    <t>Decsription</t>
  </si>
  <si>
    <t>Unit</t>
  </si>
  <si>
    <t>No</t>
  </si>
  <si>
    <t>2200 X 100 X 1200 mm Box APPRX, 50 Kg</t>
  </si>
  <si>
    <t>Thermodynamic BOX with accessories Packed in wooden case , Apppx Dimesnion : 800 X 500 X 600 , Appx 75 Kg</t>
  </si>
  <si>
    <t>GLASS Lined Hot water Storage Tank , 300 Lts , 0.82 CBM , Apprx 100 Kg with xtra wooden Packing</t>
  </si>
  <si>
    <t xml:space="preserve">Vindsol Make Next Gen Commercial  Thermodynamics solar heat pump for 200 lts hot water cpacity ,  complete with heat pump +  2 nos Thermodynamics Panel + 200 Lts Storage Tank + fixing clamp  Accessories </t>
  </si>
  <si>
    <t>200 Lts Imported Glass Lined</t>
  </si>
  <si>
    <t>2 Kw</t>
  </si>
  <si>
    <t>300 Lts Imported Glass Lined</t>
  </si>
  <si>
    <t>610 mm</t>
  </si>
  <si>
    <t>710 mm</t>
  </si>
  <si>
    <t>Delivery : within 3-4 weeks</t>
  </si>
  <si>
    <t xml:space="preserve">Mechlion Make Automatic ocntrol panel with digital timer for the return pump </t>
  </si>
  <si>
    <t xml:space="preserve">Mechlion Make 
Hot water circualor pump for return pump 
Model : HWS25-7 , 100 watts </t>
  </si>
  <si>
    <t xml:space="preserve">Mechlion make Single Pump Vfd booster  with Inetegrated  VFD ( Variable prequency drive) 
with 100 % Stainless  steel  Horizontal multistage Pump  with IE3 class motor , 3 phase and 8 litres of pressure tank along with  SS 5 way valve
Model No : 4-50 , 0.75 KW </t>
  </si>
  <si>
    <t xml:space="preserve">Mechlion make Single Pump 
Vfd booster  with Inetegrated  
VFD ( Variable prequency drive) </t>
  </si>
  <si>
    <t>Consumable like copper piping along with insualtion and required accessories is included 
2. Complete Plumbing with neceesary valve along with insulation will be in scope of customer</t>
  </si>
  <si>
    <t>INR : One Lakh forty Seventy two thousand only</t>
  </si>
  <si>
    <t>Packing and forwarding cost : Included</t>
  </si>
  <si>
    <t xml:space="preserve">Prices applicable are at Site in Vidyaranya pura , Bangalore </t>
  </si>
  <si>
    <t xml:space="preserve">WORLDS MOST ADVANCED SOLAR HEAT PUMP TECHNOLOGY </t>
  </si>
  <si>
    <t xml:space="preserve">INR : Two Lakh ninety eight thousand nine hundred only </t>
  </si>
  <si>
    <t xml:space="preserve">COPPER TUBING aand plumbing UNITS AND ACCESSORIES </t>
  </si>
  <si>
    <t>“Consumables such as copper piping, including necessary accessories, fittings, and insulation, are considered for a standard length of 5 meters. Any additional requirement beyond this will be under the customer’s scope, depending on site conditions. The complete plumbing work, including insulation for the distribution line, shall also fall within the customer’s scope.”</t>
  </si>
  <si>
    <t>0.72 KW</t>
  </si>
  <si>
    <t>3.55/7.16 KW</t>
  </si>
  <si>
    <t>0.9/1.78 KW</t>
  </si>
  <si>
    <t>500 Lts  Glass Lined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</si>
</sst>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4009]\ * #,##0.00_ ;_ [$₹-4009]\ * \-#,##0.00_ ;_ [$₹-4009]\ * &quot;-&quot;??_ ;_ @_ "/>
    <numFmt numFmtId="165" formatCode="_ [$₹-4009]\ * #,##0_ ;_ [$₹-4009]\ * \-#,##0_ ;_ [$₹-4009]\ * &quot;-&quot;??_ ;_ @_ "/>
    <numFmt numFmtId="166" formatCode="0.0"/>
  </numFmts>
  <fonts count="35" x14ac:knownFonts="1">
    <font>
      <sz val="11"/>
      <color theme="1"/>
      <name val="Calibri"/>
      <family val="2"/>
      <scheme val="minor"/>
    </font>
    <font>
      <sz val="11"/>
      <color theme="1"/>
      <name val="Calibri"/>
      <family val="2"/>
      <scheme val="minor"/>
    </font>
    <font>
      <b/>
      <sz val="16"/>
      <color rgb="FF008000"/>
      <name val="Arial"/>
      <family val="2"/>
    </font>
    <font>
      <b/>
      <sz val="11"/>
      <color theme="1"/>
      <name val="Calibri"/>
      <family val="2"/>
      <scheme val="minor"/>
    </font>
    <font>
      <b/>
      <sz val="10"/>
      <color theme="0"/>
      <name val="Arial"/>
      <family val="2"/>
    </font>
    <font>
      <b/>
      <sz val="11"/>
      <color theme="0"/>
      <name val="Arial"/>
      <family val="2"/>
    </font>
    <font>
      <sz val="10"/>
      <color theme="1"/>
      <name val="Arial"/>
      <family val="2"/>
    </font>
    <font>
      <sz val="9"/>
      <color theme="1"/>
      <name val="Calibri"/>
      <family val="2"/>
      <scheme val="minor"/>
    </font>
    <font>
      <sz val="10"/>
      <color theme="0"/>
      <name val="Arial"/>
      <family val="2"/>
    </font>
    <font>
      <sz val="7"/>
      <color theme="1"/>
      <name val="Calibri"/>
      <family val="2"/>
      <scheme val="minor"/>
    </font>
    <font>
      <sz val="8"/>
      <color theme="0"/>
      <name val="Arial"/>
      <family val="2"/>
    </font>
    <font>
      <sz val="11"/>
      <name val="Calibri"/>
      <family val="2"/>
      <scheme val="minor"/>
    </font>
    <font>
      <sz val="14"/>
      <color rgb="FF026736"/>
      <name val="Impact"/>
      <family val="2"/>
    </font>
    <font>
      <sz val="11"/>
      <name val="Calibri"/>
      <family val="2"/>
    </font>
    <font>
      <sz val="10"/>
      <color theme="1"/>
      <name val="Arial Narrow"/>
      <family val="2"/>
    </font>
    <font>
      <sz val="22"/>
      <color rgb="FF008000"/>
      <name val="Franklin Gothic Medium Cond"/>
      <family val="2"/>
    </font>
    <font>
      <sz val="9"/>
      <color theme="1"/>
      <name val="Arial Narrow"/>
      <family val="2"/>
    </font>
    <font>
      <sz val="10"/>
      <color theme="1"/>
      <name val="Calibri"/>
      <family val="2"/>
    </font>
    <font>
      <b/>
      <sz val="10"/>
      <color theme="1"/>
      <name val="Arial Narrow"/>
      <family val="2"/>
    </font>
    <font>
      <sz val="8"/>
      <color theme="0"/>
      <name val="Calibri"/>
      <family val="2"/>
      <scheme val="minor"/>
    </font>
    <font>
      <b/>
      <sz val="8"/>
      <color theme="0"/>
      <name val="Calibri"/>
      <family val="2"/>
      <scheme val="minor"/>
    </font>
    <font>
      <sz val="10"/>
      <color theme="1"/>
      <name val="Calibri"/>
      <family val="2"/>
      <scheme val="minor"/>
    </font>
    <font>
      <b/>
      <sz val="10"/>
      <color theme="1"/>
      <name val="Calibri"/>
      <family val="2"/>
      <scheme val="minor"/>
    </font>
    <font>
      <b/>
      <sz val="11"/>
      <color theme="1"/>
      <name val="Aptos Narrow"/>
      <family val="2"/>
    </font>
    <font>
      <sz val="10"/>
      <color theme="1"/>
      <name val="Aptos Narrow"/>
      <family val="2"/>
    </font>
    <font>
      <b/>
      <sz val="12"/>
      <color theme="1"/>
      <name val="Calibri"/>
      <family val="2"/>
      <scheme val="minor"/>
    </font>
    <font>
      <sz val="9"/>
      <color theme="1"/>
      <name val="Aptos Narrow"/>
      <family val="2"/>
    </font>
    <font>
      <sz val="10"/>
      <name val="Aptos Narrow"/>
      <family val="2"/>
    </font>
    <font>
      <sz val="10"/>
      <color indexed="8"/>
      <name val="Aptos Narrow"/>
      <family val="2"/>
    </font>
    <font>
      <b/>
      <sz val="9"/>
      <color theme="1"/>
      <name val="Aptos Narrow"/>
      <family val="2"/>
    </font>
    <font>
      <sz val="20"/>
      <color rgb="FF008000"/>
      <name val="Franklin Gothic Medium Cond"/>
      <family val="2"/>
    </font>
    <font>
      <sz val="7.5"/>
      <color theme="1"/>
      <name val="Aptos Narrow"/>
      <family val="2"/>
    </font>
    <font>
      <b/>
      <sz val="9"/>
      <color theme="0"/>
      <name val="Arial"/>
      <family val="2"/>
    </font>
    <font>
      <sz val="20"/>
      <color rgb="FF008000"/>
      <name val="Franklin Gothic Demi Cond"/>
      <family val="2"/>
    </font>
    <font>
      <sz val="20"/>
      <color theme="1"/>
      <name val="Calibri"/>
      <family val="2"/>
      <scheme val="minor"/>
    </font>
  </fonts>
  <fills count="6">
    <fill>
      <patternFill patternType="none"/>
    </fill>
    <fill>
      <patternFill patternType="gray125"/>
    </fill>
    <fill>
      <patternFill patternType="solid">
        <fgColor rgb="FF008000"/>
        <bgColor indexed="64"/>
      </patternFill>
    </fill>
    <fill>
      <patternFill patternType="solid">
        <fgColor rgb="FFFFFFFF"/>
        <bgColor indexed="64"/>
      </patternFill>
    </fill>
    <fill>
      <patternFill patternType="solid">
        <fgColor rgb="FF008E40"/>
        <bgColor indexed="64"/>
      </patternFill>
    </fill>
    <fill>
      <patternFill patternType="solid">
        <fgColor rgb="FFFFFF00"/>
        <bgColor indexed="64"/>
      </patternFill>
    </fill>
  </fills>
  <borders count="18">
    <border>
      <left/>
      <right/>
      <top/>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style="hair">
        <color rgb="FF008000"/>
      </right>
      <top/>
      <bottom/>
      <diagonal/>
    </border>
    <border>
      <left style="hair">
        <color rgb="FF008000"/>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right style="hair">
        <color auto="1"/>
      </right>
      <top/>
      <bottom style="hair">
        <color auto="1"/>
      </bottom>
      <diagonal/>
    </border>
    <border>
      <left style="hair">
        <color auto="1"/>
      </left>
      <right/>
      <top/>
      <bottom style="hair">
        <color auto="1"/>
      </bottom>
      <diagonal/>
    </border>
    <border>
      <left style="hair">
        <color rgb="FF008000"/>
      </left>
      <right style="hair">
        <color rgb="FF008000"/>
      </right>
      <top/>
      <bottom style="hair">
        <color rgb="FF008000"/>
      </bottom>
      <diagonal/>
    </border>
    <border>
      <left style="hair">
        <color auto="1"/>
      </left>
      <right/>
      <top/>
      <bottom/>
      <diagonal/>
    </border>
    <border>
      <left/>
      <right style="hair">
        <color auto="1"/>
      </right>
      <top/>
      <bottom/>
      <diagonal/>
    </border>
    <border>
      <left/>
      <right/>
      <top/>
      <bottom style="hair">
        <color auto="1"/>
      </bottom>
      <diagonal/>
    </border>
    <border>
      <left style="hair">
        <color auto="1"/>
      </left>
      <right/>
      <top style="hair">
        <color auto="1"/>
      </top>
      <bottom/>
      <diagonal/>
    </border>
    <border>
      <left/>
      <right style="hair">
        <color auto="1"/>
      </right>
      <top style="hair">
        <color auto="1"/>
      </top>
      <bottom/>
      <diagonal/>
    </border>
    <border>
      <left/>
      <right/>
      <top style="hair">
        <color auto="1"/>
      </top>
      <bottom/>
      <diagonal/>
    </border>
  </borders>
  <cellStyleXfs count="2">
    <xf numFmtId="0" fontId="0" fillId="0" borderId="0"/>
    <xf numFmtId="0" fontId="1" fillId="0" borderId="0"/>
  </cellStyleXfs>
  <cellXfs count="175">
    <xf numFmtId="0" fontId="0" fillId="0" borderId="0" xfId="0"/>
    <xf numFmtId="0" fontId="1" fillId="0" borderId="0" xfId="1"/>
    <xf numFmtId="0" fontId="7" fillId="0" borderId="0" xfId="1" applyFont="1" applyAlignment="1">
      <alignment vertical="center"/>
    </xf>
    <xf numFmtId="0" fontId="11" fillId="0" borderId="6" xfId="0" applyFont="1" applyBorder="1"/>
    <xf numFmtId="0" fontId="12" fillId="3" borderId="6" xfId="0" applyFont="1" applyFill="1" applyBorder="1" applyAlignment="1">
      <alignment horizontal="center" vertical="center"/>
    </xf>
    <xf numFmtId="0" fontId="6" fillId="0" borderId="6" xfId="0" applyFont="1" applyBorder="1" applyAlignment="1">
      <alignment vertical="center" wrapText="1"/>
    </xf>
    <xf numFmtId="1" fontId="6" fillId="0" borderId="6" xfId="1" applyNumberFormat="1" applyFont="1" applyBorder="1" applyAlignment="1" applyProtection="1">
      <alignment horizontal="center" vertical="center"/>
      <protection hidden="1"/>
    </xf>
    <xf numFmtId="0" fontId="6" fillId="0" borderId="6" xfId="0" applyFont="1" applyBorder="1" applyAlignment="1">
      <alignment horizontal="left" vertical="center" wrapText="1"/>
    </xf>
    <xf numFmtId="0" fontId="6" fillId="0" borderId="6" xfId="1" applyFont="1" applyBorder="1" applyAlignment="1" applyProtection="1">
      <alignment horizontal="center" vertical="center"/>
      <protection hidden="1"/>
    </xf>
    <xf numFmtId="0" fontId="13" fillId="0" borderId="6" xfId="0" applyFont="1" applyBorder="1" applyAlignment="1">
      <alignment horizontal="center" vertical="center" wrapText="1" readingOrder="1"/>
    </xf>
    <xf numFmtId="0" fontId="6" fillId="0" borderId="6" xfId="0" applyFont="1" applyBorder="1" applyAlignment="1">
      <alignment vertical="center"/>
    </xf>
    <xf numFmtId="0" fontId="13" fillId="0" borderId="6" xfId="0" applyFont="1" applyBorder="1" applyAlignment="1">
      <alignment vertical="center" wrapText="1" readingOrder="1"/>
    </xf>
    <xf numFmtId="0" fontId="6" fillId="0" borderId="6" xfId="0" applyFont="1" applyBorder="1" applyAlignment="1">
      <alignment horizontal="left" vertical="center"/>
    </xf>
    <xf numFmtId="0" fontId="11" fillId="0" borderId="6" xfId="0" applyFont="1" applyBorder="1" applyAlignment="1">
      <alignment horizontal="center" vertical="center"/>
    </xf>
    <xf numFmtId="0" fontId="0" fillId="0" borderId="6" xfId="0" applyBorder="1"/>
    <xf numFmtId="0" fontId="22" fillId="0" borderId="7" xfId="1" applyFont="1" applyBorder="1" applyAlignment="1">
      <alignment horizontal="center" vertical="center" wrapText="1"/>
    </xf>
    <xf numFmtId="0" fontId="10" fillId="2" borderId="11" xfId="1" applyFont="1" applyFill="1" applyBorder="1" applyAlignment="1">
      <alignment wrapText="1"/>
    </xf>
    <xf numFmtId="0" fontId="9" fillId="0" borderId="13" xfId="1" applyFont="1" applyBorder="1" applyAlignment="1">
      <alignment horizontal="left" vertical="center" wrapText="1"/>
    </xf>
    <xf numFmtId="0" fontId="9" fillId="0" borderId="10" xfId="1" applyFont="1" applyBorder="1" applyAlignment="1">
      <alignment horizontal="left" vertical="center" wrapText="1"/>
    </xf>
    <xf numFmtId="0" fontId="9" fillId="0" borderId="14" xfId="1" applyFont="1" applyBorder="1" applyAlignment="1">
      <alignment horizontal="left" vertical="center" wrapText="1"/>
    </xf>
    <xf numFmtId="0" fontId="9" fillId="0" borderId="9" xfId="1" applyFont="1" applyBorder="1" applyAlignment="1">
      <alignment horizontal="left" vertical="center" wrapText="1"/>
    </xf>
    <xf numFmtId="0" fontId="0" fillId="0" borderId="0" xfId="0" applyAlignment="1">
      <alignment horizontal="left"/>
    </xf>
    <xf numFmtId="0" fontId="9" fillId="0" borderId="0" xfId="1" applyFont="1" applyAlignment="1">
      <alignment horizontal="left" vertical="center" wrapText="1"/>
    </xf>
    <xf numFmtId="0" fontId="1" fillId="0" borderId="0" xfId="1" applyAlignment="1">
      <alignment horizontal="center" vertical="center"/>
    </xf>
    <xf numFmtId="164" fontId="1" fillId="0" borderId="0" xfId="1" applyNumberFormat="1"/>
    <xf numFmtId="0" fontId="7" fillId="0" borderId="7" xfId="0" applyFont="1" applyBorder="1" applyAlignment="1">
      <alignment horizontal="center" vertical="center"/>
    </xf>
    <xf numFmtId="0" fontId="25" fillId="0" borderId="13" xfId="1" applyFont="1" applyBorder="1" applyAlignment="1">
      <alignment horizontal="left" vertical="center" wrapText="1"/>
    </xf>
    <xf numFmtId="0" fontId="23" fillId="0" borderId="15" xfId="0" applyFont="1" applyBorder="1" applyAlignment="1">
      <alignment vertical="center"/>
    </xf>
    <xf numFmtId="0" fontId="1" fillId="0" borderId="17" xfId="1" applyBorder="1" applyAlignment="1">
      <alignment horizontal="center" vertical="center"/>
    </xf>
    <xf numFmtId="164" fontId="1" fillId="0" borderId="17" xfId="1" applyNumberFormat="1" applyBorder="1"/>
    <xf numFmtId="0" fontId="25" fillId="0" borderId="16" xfId="1" applyFont="1" applyBorder="1" applyAlignment="1">
      <alignment horizontal="left" vertical="center" wrapText="1"/>
    </xf>
    <xf numFmtId="0" fontId="23" fillId="0" borderId="12" xfId="0" applyFont="1" applyBorder="1" applyAlignment="1">
      <alignment vertical="center"/>
    </xf>
    <xf numFmtId="0" fontId="24" fillId="0" borderId="12" xfId="0" applyFont="1" applyBorder="1" applyAlignment="1">
      <alignment vertical="center"/>
    </xf>
    <xf numFmtId="0" fontId="0" fillId="0" borderId="0" xfId="1" applyFont="1"/>
    <xf numFmtId="0" fontId="24" fillId="0" borderId="7" xfId="0" applyFont="1" applyBorder="1" applyAlignment="1">
      <alignment horizontal="left" vertical="center" wrapText="1"/>
    </xf>
    <xf numFmtId="0" fontId="24" fillId="0" borderId="7" xfId="0" applyFont="1" applyBorder="1" applyAlignment="1">
      <alignment horizontal="left" vertical="center"/>
    </xf>
    <xf numFmtId="0" fontId="24" fillId="0" borderId="7" xfId="0" applyFont="1" applyBorder="1" applyAlignment="1" applyProtection="1">
      <alignment horizontal="center" vertical="center"/>
      <protection hidden="1"/>
    </xf>
    <xf numFmtId="0" fontId="24" fillId="0" borderId="7" xfId="0" applyFont="1" applyBorder="1" applyAlignment="1">
      <alignment horizontal="center" vertical="center" wrapText="1"/>
    </xf>
    <xf numFmtId="0" fontId="24" fillId="0" borderId="7" xfId="0" applyFont="1" applyBorder="1" applyAlignment="1">
      <alignment horizontal="center" vertical="center"/>
    </xf>
    <xf numFmtId="0" fontId="32" fillId="4" borderId="7" xfId="1" applyFont="1" applyFill="1" applyBorder="1" applyAlignment="1">
      <alignment horizontal="center" vertical="center"/>
    </xf>
    <xf numFmtId="0" fontId="25" fillId="5" borderId="13" xfId="1" applyFont="1" applyFill="1" applyBorder="1" applyAlignment="1">
      <alignment horizontal="center" vertical="center" wrapText="1"/>
    </xf>
    <xf numFmtId="0" fontId="24" fillId="0" borderId="7" xfId="0" applyFont="1" applyBorder="1" applyAlignment="1" applyProtection="1">
      <alignment horizontal="center" vertical="center" wrapText="1"/>
      <protection hidden="1"/>
    </xf>
    <xf numFmtId="0" fontId="25" fillId="0" borderId="13" xfId="1" applyFont="1" applyBorder="1" applyAlignment="1">
      <alignment horizontal="center" vertical="center" wrapText="1"/>
    </xf>
    <xf numFmtId="0" fontId="0" fillId="0" borderId="6" xfId="0" applyBorder="1" applyAlignment="1">
      <alignment vertical="center"/>
    </xf>
    <xf numFmtId="0" fontId="0" fillId="0" borderId="6" xfId="0" applyBorder="1" applyAlignment="1">
      <alignment horizontal="center" wrapText="1"/>
    </xf>
    <xf numFmtId="0" fontId="0" fillId="0" borderId="6" xfId="0" applyBorder="1" applyAlignment="1">
      <alignment horizontal="center" vertical="center" wrapText="1"/>
    </xf>
    <xf numFmtId="0" fontId="3" fillId="5" borderId="6" xfId="0" applyFont="1" applyFill="1" applyBorder="1"/>
    <xf numFmtId="0" fontId="0" fillId="5" borderId="6" xfId="0" applyFill="1" applyBorder="1"/>
    <xf numFmtId="165" fontId="3" fillId="5" borderId="16" xfId="1" applyNumberFormat="1" applyFont="1" applyFill="1" applyBorder="1" applyAlignment="1">
      <alignment horizontal="left" vertical="center" wrapText="1"/>
    </xf>
    <xf numFmtId="165" fontId="3" fillId="5" borderId="7" xfId="1" applyNumberFormat="1" applyFont="1" applyFill="1" applyBorder="1" applyAlignment="1">
      <alignment horizontal="left" vertical="center" wrapText="1"/>
    </xf>
    <xf numFmtId="0" fontId="14" fillId="0" borderId="1" xfId="0" applyFont="1" applyBorder="1" applyAlignment="1">
      <alignment horizontal="left" vertical="center" wrapText="1"/>
    </xf>
    <xf numFmtId="0" fontId="14" fillId="0" borderId="2" xfId="0" applyFont="1" applyBorder="1" applyAlignment="1">
      <alignment horizontal="left" vertical="center" wrapText="1"/>
    </xf>
    <xf numFmtId="0" fontId="0" fillId="0" borderId="2" xfId="0" applyBorder="1" applyAlignment="1">
      <alignment horizontal="center"/>
    </xf>
    <xf numFmtId="0" fontId="0" fillId="0" borderId="3" xfId="0" applyBorder="1" applyAlignment="1">
      <alignment horizontal="center"/>
    </xf>
    <xf numFmtId="0" fontId="16" fillId="0" borderId="1" xfId="0" applyFont="1" applyBorder="1" applyAlignment="1">
      <alignment horizontal="left" vertical="center" wrapText="1"/>
    </xf>
    <xf numFmtId="0" fontId="16" fillId="0" borderId="2" xfId="0" applyFont="1" applyBorder="1" applyAlignment="1">
      <alignment horizontal="left" vertical="center"/>
    </xf>
    <xf numFmtId="0" fontId="16" fillId="0" borderId="1" xfId="0" applyFont="1" applyBorder="1" applyAlignment="1">
      <alignment horizontal="left" vertical="center"/>
    </xf>
    <xf numFmtId="0" fontId="16" fillId="0" borderId="2" xfId="0" applyFont="1" applyBorder="1" applyAlignment="1">
      <alignment horizontal="left" wrapText="1"/>
    </xf>
    <xf numFmtId="0" fontId="16" fillId="0" borderId="3" xfId="0" applyFont="1" applyBorder="1" applyAlignment="1">
      <alignment horizontal="left" wrapText="1"/>
    </xf>
    <xf numFmtId="0" fontId="15" fillId="0" borderId="7" xfId="0" applyFont="1" applyBorder="1" applyAlignment="1">
      <alignment horizontal="center" vertical="center"/>
    </xf>
    <xf numFmtId="0" fontId="4" fillId="2" borderId="7" xfId="1" applyFont="1" applyFill="1" applyBorder="1" applyAlignment="1">
      <alignment horizontal="center" vertical="center"/>
    </xf>
    <xf numFmtId="0" fontId="2" fillId="0" borderId="7" xfId="1" applyFont="1" applyBorder="1" applyAlignment="1">
      <alignment horizontal="right" vertical="center" wrapText="1"/>
    </xf>
    <xf numFmtId="0" fontId="3" fillId="0" borderId="1" xfId="0" applyFont="1" applyBorder="1" applyAlignment="1">
      <alignment horizontal="center" vertical="top" wrapText="1"/>
    </xf>
    <xf numFmtId="0" fontId="3" fillId="0" borderId="2" xfId="0" applyFont="1" applyBorder="1" applyAlignment="1">
      <alignment horizontal="center" vertical="top"/>
    </xf>
    <xf numFmtId="0" fontId="3" fillId="0" borderId="1" xfId="0" applyFont="1" applyBorder="1" applyAlignment="1">
      <alignment horizontal="center" vertical="top"/>
    </xf>
    <xf numFmtId="0" fontId="14" fillId="0" borderId="3" xfId="0" applyFont="1" applyBorder="1" applyAlignment="1">
      <alignment horizontal="left" vertical="center" wrapText="1"/>
    </xf>
    <xf numFmtId="0" fontId="33" fillId="0" borderId="15" xfId="0" applyFont="1" applyBorder="1" applyAlignment="1">
      <alignment horizontal="center" vertical="center"/>
    </xf>
    <xf numFmtId="0" fontId="34" fillId="0" borderId="17" xfId="0" applyFont="1" applyBorder="1" applyAlignment="1">
      <alignment horizontal="center" vertical="center"/>
    </xf>
    <xf numFmtId="0" fontId="34" fillId="0" borderId="16" xfId="0" applyFont="1" applyBorder="1" applyAlignment="1">
      <alignment horizontal="center" vertical="center"/>
    </xf>
    <xf numFmtId="0" fontId="34" fillId="0" borderId="12" xfId="0" applyFont="1" applyBorder="1" applyAlignment="1">
      <alignment horizontal="center" vertical="center"/>
    </xf>
    <xf numFmtId="0" fontId="34" fillId="0" borderId="0" xfId="0" applyFont="1" applyAlignment="1">
      <alignment horizontal="center" vertical="center"/>
    </xf>
    <xf numFmtId="0" fontId="34" fillId="0" borderId="13" xfId="0" applyFont="1" applyBorder="1" applyAlignment="1">
      <alignment horizontal="center" vertical="center"/>
    </xf>
    <xf numFmtId="0" fontId="34" fillId="0" borderId="10" xfId="0" applyFont="1" applyBorder="1" applyAlignment="1">
      <alignment horizontal="center" vertical="center"/>
    </xf>
    <xf numFmtId="0" fontId="34" fillId="0" borderId="14" xfId="0" applyFont="1" applyBorder="1" applyAlignment="1">
      <alignment horizontal="center" vertical="center"/>
    </xf>
    <xf numFmtId="0" fontId="34" fillId="0" borderId="9" xfId="0" applyFont="1"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16" xfId="0" applyBorder="1" applyAlignment="1">
      <alignment horizontal="center"/>
    </xf>
    <xf numFmtId="0" fontId="0" fillId="0" borderId="12" xfId="0" applyBorder="1" applyAlignment="1">
      <alignment horizontal="center"/>
    </xf>
    <xf numFmtId="0" fontId="0" fillId="0" borderId="0" xfId="0" applyAlignment="1">
      <alignment horizontal="center"/>
    </xf>
    <xf numFmtId="0" fontId="0" fillId="0" borderId="13" xfId="0" applyBorder="1" applyAlignment="1">
      <alignment horizontal="center"/>
    </xf>
    <xf numFmtId="0" fontId="0" fillId="0" borderId="10" xfId="0" applyBorder="1" applyAlignment="1">
      <alignment horizontal="center"/>
    </xf>
    <xf numFmtId="0" fontId="0" fillId="0" borderId="14" xfId="0" applyBorder="1" applyAlignment="1">
      <alignment horizontal="center"/>
    </xf>
    <xf numFmtId="0" fontId="0" fillId="0" borderId="9" xfId="0" applyBorder="1" applyAlignment="1">
      <alignment horizontal="center"/>
    </xf>
    <xf numFmtId="0" fontId="24" fillId="0" borderId="1" xfId="1" applyFont="1" applyBorder="1" applyAlignment="1" applyProtection="1">
      <alignment horizontal="center" vertical="center"/>
      <protection hidden="1"/>
    </xf>
    <xf numFmtId="0" fontId="24" fillId="0" borderId="2" xfId="1" applyFont="1" applyBorder="1" applyAlignment="1" applyProtection="1">
      <alignment horizontal="center" vertical="center"/>
      <protection hidden="1"/>
    </xf>
    <xf numFmtId="0" fontId="24" fillId="0" borderId="3" xfId="1" applyFont="1" applyBorder="1" applyAlignment="1" applyProtection="1">
      <alignment horizontal="center" vertical="center"/>
      <protection hidden="1"/>
    </xf>
    <xf numFmtId="0" fontId="5" fillId="2" borderId="7" xfId="1" applyFont="1" applyFill="1" applyBorder="1" applyAlignment="1">
      <alignment horizontal="center" vertical="center"/>
    </xf>
    <xf numFmtId="0" fontId="4" fillId="0" borderId="7" xfId="1" applyFont="1" applyBorder="1" applyAlignment="1">
      <alignment horizontal="center" vertical="center"/>
    </xf>
    <xf numFmtId="0" fontId="4" fillId="2" borderId="7" xfId="0" applyFont="1" applyFill="1" applyBorder="1" applyAlignment="1">
      <alignment horizontal="center" vertical="center"/>
    </xf>
    <xf numFmtId="0" fontId="24" fillId="0" borderId="7" xfId="0" applyFont="1" applyBorder="1" applyAlignment="1">
      <alignment horizontal="left" vertical="center"/>
    </xf>
    <xf numFmtId="0" fontId="7" fillId="0" borderId="7" xfId="1" applyFont="1" applyBorder="1" applyAlignment="1">
      <alignment horizontal="center" vertical="center"/>
    </xf>
    <xf numFmtId="0" fontId="24" fillId="0" borderId="7" xfId="0" applyFont="1" applyBorder="1" applyAlignment="1">
      <alignment horizontal="left" vertical="center" wrapText="1"/>
    </xf>
    <xf numFmtId="0" fontId="24" fillId="0" borderId="1" xfId="0" applyFont="1" applyBorder="1" applyAlignment="1">
      <alignment horizontal="left" vertical="center"/>
    </xf>
    <xf numFmtId="0" fontId="24" fillId="0" borderId="3" xfId="0" applyFont="1" applyBorder="1" applyAlignment="1">
      <alignment horizontal="left" vertical="center"/>
    </xf>
    <xf numFmtId="0" fontId="24" fillId="0" borderId="1" xfId="0" applyFont="1" applyBorder="1" applyAlignment="1" applyProtection="1">
      <alignment horizontal="center" vertical="center"/>
      <protection hidden="1"/>
    </xf>
    <xf numFmtId="0" fontId="24" fillId="0" borderId="2" xfId="0" applyFont="1" applyBorder="1" applyAlignment="1" applyProtection="1">
      <alignment horizontal="center" vertical="center"/>
      <protection hidden="1"/>
    </xf>
    <xf numFmtId="0" fontId="24" fillId="0" borderId="3" xfId="0" applyFont="1" applyBorder="1" applyAlignment="1" applyProtection="1">
      <alignment horizontal="center" vertical="center"/>
      <protection hidden="1"/>
    </xf>
    <xf numFmtId="0" fontId="8" fillId="2" borderId="7" xfId="0" applyFont="1" applyFill="1" applyBorder="1" applyAlignment="1">
      <alignment horizontal="center" vertical="center"/>
    </xf>
    <xf numFmtId="0" fontId="1" fillId="0" borderId="7" xfId="1" applyBorder="1" applyAlignment="1">
      <alignment horizontal="center"/>
    </xf>
    <xf numFmtId="0" fontId="24" fillId="0" borderId="1" xfId="1" applyFont="1" applyBorder="1" applyAlignment="1">
      <alignment horizontal="left" vertical="center" wrapText="1"/>
    </xf>
    <xf numFmtId="0" fontId="24" fillId="0" borderId="2" xfId="1" applyFont="1" applyBorder="1" applyAlignment="1">
      <alignment horizontal="left" vertical="center" wrapText="1"/>
    </xf>
    <xf numFmtId="0" fontId="24" fillId="0" borderId="3" xfId="1" applyFont="1" applyBorder="1" applyAlignment="1">
      <alignment horizontal="left" vertical="center" wrapText="1"/>
    </xf>
    <xf numFmtId="0" fontId="6" fillId="0" borderId="15" xfId="1" applyFont="1" applyBorder="1" applyAlignment="1">
      <alignment horizontal="center" vertical="center" wrapText="1"/>
    </xf>
    <xf numFmtId="0" fontId="6" fillId="0" borderId="17" xfId="1" applyFont="1" applyBorder="1" applyAlignment="1">
      <alignment horizontal="center" vertical="center" wrapText="1"/>
    </xf>
    <xf numFmtId="0" fontId="6" fillId="0" borderId="16" xfId="1" applyFont="1" applyBorder="1" applyAlignment="1">
      <alignment horizontal="center" vertical="center" wrapText="1"/>
    </xf>
    <xf numFmtId="0" fontId="6" fillId="0" borderId="12" xfId="1" applyFont="1" applyBorder="1" applyAlignment="1">
      <alignment horizontal="center" vertical="center" wrapText="1"/>
    </xf>
    <xf numFmtId="0" fontId="6" fillId="0" borderId="0" xfId="1" applyFont="1" applyAlignment="1">
      <alignment horizontal="center" vertical="center" wrapText="1"/>
    </xf>
    <xf numFmtId="0" fontId="6" fillId="0" borderId="13" xfId="1" applyFont="1" applyBorder="1" applyAlignment="1">
      <alignment horizontal="center" vertical="center" wrapText="1"/>
    </xf>
    <xf numFmtId="0" fontId="6" fillId="0" borderId="10" xfId="1" applyFont="1" applyBorder="1" applyAlignment="1">
      <alignment horizontal="center" vertical="center" wrapText="1"/>
    </xf>
    <xf numFmtId="0" fontId="6" fillId="0" borderId="14" xfId="1" applyFont="1" applyBorder="1" applyAlignment="1">
      <alignment horizontal="center" vertical="center" wrapText="1"/>
    </xf>
    <xf numFmtId="0" fontId="6" fillId="0" borderId="9" xfId="1" applyFont="1" applyBorder="1" applyAlignment="1">
      <alignment horizontal="center" vertical="center" wrapText="1"/>
    </xf>
    <xf numFmtId="0" fontId="24" fillId="0" borderId="1" xfId="0" applyFont="1" applyBorder="1" applyAlignment="1" applyProtection="1">
      <alignment horizontal="center" vertical="center" wrapText="1"/>
      <protection hidden="1"/>
    </xf>
    <xf numFmtId="0" fontId="24" fillId="0" borderId="2" xfId="0" applyFont="1" applyBorder="1" applyAlignment="1" applyProtection="1">
      <alignment horizontal="center" vertical="center" wrapText="1"/>
      <protection hidden="1"/>
    </xf>
    <xf numFmtId="0" fontId="24" fillId="0" borderId="3" xfId="0" applyFont="1" applyBorder="1" applyAlignment="1" applyProtection="1">
      <alignment horizontal="center" vertical="center" wrapText="1"/>
      <protection hidden="1"/>
    </xf>
    <xf numFmtId="0" fontId="31" fillId="0" borderId="7" xfId="1" applyFont="1" applyBorder="1" applyAlignment="1">
      <alignment horizontal="left" vertical="center" wrapText="1"/>
    </xf>
    <xf numFmtId="0" fontId="8" fillId="2" borderId="8" xfId="0" applyFont="1" applyFill="1" applyBorder="1" applyAlignment="1">
      <alignment horizontal="center" vertical="center"/>
    </xf>
    <xf numFmtId="0" fontId="24" fillId="0" borderId="7" xfId="1" applyFont="1" applyBorder="1" applyAlignment="1">
      <alignment horizontal="left" vertical="center" wrapText="1"/>
    </xf>
    <xf numFmtId="0" fontId="7" fillId="0" borderId="7" xfId="1" applyFont="1" applyBorder="1" applyAlignment="1">
      <alignment horizontal="center" vertical="center" wrapText="1"/>
    </xf>
    <xf numFmtId="0" fontId="21" fillId="0" borderId="7" xfId="1" applyFont="1" applyBorder="1" applyAlignment="1">
      <alignment horizontal="center" vertical="center" wrapText="1"/>
    </xf>
    <xf numFmtId="165" fontId="21" fillId="0" borderId="7" xfId="1" applyNumberFormat="1" applyFont="1" applyBorder="1" applyAlignment="1">
      <alignment horizontal="center" vertical="center" wrapText="1"/>
    </xf>
    <xf numFmtId="0" fontId="32" fillId="4" borderId="1" xfId="1" applyFont="1" applyFill="1" applyBorder="1" applyAlignment="1">
      <alignment horizontal="center" vertical="center"/>
    </xf>
    <xf numFmtId="0" fontId="32" fillId="4" borderId="2" xfId="1" applyFont="1" applyFill="1" applyBorder="1" applyAlignment="1">
      <alignment horizontal="center" vertical="center"/>
    </xf>
    <xf numFmtId="0" fontId="32" fillId="4" borderId="3" xfId="1" applyFont="1" applyFill="1" applyBorder="1" applyAlignment="1">
      <alignment horizontal="center" vertical="center"/>
    </xf>
    <xf numFmtId="0" fontId="26" fillId="0" borderId="7" xfId="1" applyFont="1" applyBorder="1" applyAlignment="1">
      <alignment horizontal="right" vertical="center" wrapText="1"/>
    </xf>
    <xf numFmtId="0" fontId="26" fillId="0" borderId="7" xfId="0" applyFont="1" applyBorder="1" applyAlignment="1">
      <alignment horizontal="center" vertical="center" wrapText="1"/>
    </xf>
    <xf numFmtId="0" fontId="7" fillId="0" borderId="7" xfId="0" applyFont="1" applyBorder="1" applyAlignment="1">
      <alignment horizontal="center" vertical="center"/>
    </xf>
    <xf numFmtId="0" fontId="26" fillId="0" borderId="12" xfId="1" applyFont="1" applyBorder="1" applyAlignment="1">
      <alignment horizontal="left" vertical="center" wrapText="1"/>
    </xf>
    <xf numFmtId="0" fontId="26" fillId="0" borderId="0" xfId="1" applyFont="1" applyAlignment="1">
      <alignment horizontal="left" vertical="center" wrapText="1"/>
    </xf>
    <xf numFmtId="0" fontId="26" fillId="0" borderId="13" xfId="1" applyFont="1" applyBorder="1" applyAlignment="1">
      <alignment horizontal="left" vertical="center" wrapText="1"/>
    </xf>
    <xf numFmtId="0" fontId="19" fillId="2" borderId="5" xfId="1" applyFont="1" applyFill="1" applyBorder="1" applyAlignment="1">
      <alignment horizontal="center" vertical="center" wrapText="1"/>
    </xf>
    <xf numFmtId="0" fontId="19" fillId="2" borderId="0" xfId="1" applyFont="1" applyFill="1" applyAlignment="1">
      <alignment horizontal="center" vertical="center" wrapText="1"/>
    </xf>
    <xf numFmtId="0" fontId="19" fillId="2" borderId="4" xfId="1" applyFont="1" applyFill="1" applyBorder="1" applyAlignment="1">
      <alignment horizontal="center" vertical="center" wrapText="1"/>
    </xf>
    <xf numFmtId="164" fontId="3" fillId="5" borderId="17" xfId="1" applyNumberFormat="1" applyFont="1" applyFill="1" applyBorder="1" applyAlignment="1">
      <alignment horizontal="center"/>
    </xf>
    <xf numFmtId="164" fontId="3" fillId="0" borderId="0" xfId="1" applyNumberFormat="1" applyFont="1" applyAlignment="1">
      <alignment horizontal="center"/>
    </xf>
    <xf numFmtId="164" fontId="3" fillId="0" borderId="0" xfId="1" applyNumberFormat="1" applyFont="1" applyAlignment="1">
      <alignment horizontal="center" vertical="center"/>
    </xf>
    <xf numFmtId="0" fontId="0" fillId="0" borderId="7" xfId="0" applyBorder="1" applyAlignment="1">
      <alignment horizontal="center"/>
    </xf>
    <xf numFmtId="164" fontId="3" fillId="5" borderId="7" xfId="1" applyNumberFormat="1" applyFont="1" applyFill="1" applyBorder="1" applyAlignment="1">
      <alignment horizontal="center"/>
    </xf>
    <xf numFmtId="0" fontId="26" fillId="0" borderId="1" xfId="0" applyFont="1" applyBorder="1" applyAlignment="1">
      <alignment horizontal="center" vertical="center" wrapText="1"/>
    </xf>
    <xf numFmtId="0" fontId="26" fillId="0" borderId="1" xfId="1" applyFont="1" applyBorder="1" applyAlignment="1">
      <alignment horizontal="right" wrapText="1"/>
    </xf>
    <xf numFmtId="0" fontId="26" fillId="0" borderId="2" xfId="1" applyFont="1" applyBorder="1" applyAlignment="1">
      <alignment horizontal="right" wrapText="1"/>
    </xf>
    <xf numFmtId="0" fontId="26" fillId="0" borderId="1" xfId="1" applyFont="1" applyBorder="1" applyAlignment="1">
      <alignment horizontal="center" vertical="center" wrapText="1"/>
    </xf>
    <xf numFmtId="0" fontId="26" fillId="0" borderId="2" xfId="1" applyFont="1" applyBorder="1" applyAlignment="1">
      <alignment horizontal="center" vertical="center" wrapText="1"/>
    </xf>
    <xf numFmtId="0" fontId="26" fillId="0" borderId="3" xfId="1" applyFont="1" applyBorder="1" applyAlignment="1">
      <alignment horizontal="center" vertical="center" wrapText="1"/>
    </xf>
    <xf numFmtId="166" fontId="24" fillId="0" borderId="1" xfId="1" applyNumberFormat="1" applyFont="1" applyBorder="1" applyAlignment="1" applyProtection="1">
      <alignment horizontal="center" vertical="center"/>
      <protection hidden="1"/>
    </xf>
    <xf numFmtId="166" fontId="24" fillId="0" borderId="2" xfId="1" applyNumberFormat="1" applyFont="1" applyBorder="1" applyAlignment="1" applyProtection="1">
      <alignment horizontal="center" vertical="center"/>
      <protection hidden="1"/>
    </xf>
    <xf numFmtId="166" fontId="24" fillId="0" borderId="3" xfId="1" applyNumberFormat="1" applyFont="1" applyBorder="1" applyAlignment="1" applyProtection="1">
      <alignment horizontal="center" vertical="center"/>
      <protection hidden="1"/>
    </xf>
    <xf numFmtId="0" fontId="26" fillId="0" borderId="12" xfId="1" applyFont="1" applyBorder="1" applyAlignment="1">
      <alignment horizontal="left" wrapText="1"/>
    </xf>
    <xf numFmtId="0" fontId="26" fillId="0" borderId="0" xfId="1" applyFont="1" applyAlignment="1">
      <alignment horizontal="left" wrapText="1"/>
    </xf>
    <xf numFmtId="0" fontId="26" fillId="0" borderId="13" xfId="1" applyFont="1" applyBorder="1" applyAlignment="1">
      <alignment horizontal="left" wrapText="1"/>
    </xf>
    <xf numFmtId="0" fontId="0" fillId="0" borderId="6" xfId="0" applyBorder="1" applyAlignment="1">
      <alignment horizontal="center" vertical="center"/>
    </xf>
    <xf numFmtId="0" fontId="0" fillId="0" borderId="6" xfId="0" applyBorder="1" applyAlignment="1">
      <alignment horizontal="center"/>
    </xf>
    <xf numFmtId="0" fontId="32" fillId="4" borderId="7" xfId="1" applyFont="1" applyFill="1" applyBorder="1" applyAlignment="1">
      <alignment horizontal="center" vertical="center"/>
    </xf>
    <xf numFmtId="164" fontId="3" fillId="5" borderId="0" xfId="1" applyNumberFormat="1" applyFont="1" applyFill="1" applyAlignment="1">
      <alignment horizontal="center" vertical="center"/>
    </xf>
    <xf numFmtId="164" fontId="3" fillId="0" borderId="17" xfId="1" applyNumberFormat="1" applyFont="1" applyBorder="1" applyAlignment="1">
      <alignment horizontal="center"/>
    </xf>
    <xf numFmtId="0" fontId="24" fillId="0" borderId="7" xfId="0" applyFont="1" applyBorder="1" applyAlignment="1" applyProtection="1">
      <alignment horizontal="center" vertical="center"/>
      <protection hidden="1"/>
    </xf>
    <xf numFmtId="0" fontId="24" fillId="0" borderId="7" xfId="0" applyFont="1" applyBorder="1" applyAlignment="1" applyProtection="1">
      <alignment horizontal="center" vertical="center" wrapText="1"/>
      <protection hidden="1"/>
    </xf>
    <xf numFmtId="1" fontId="24" fillId="0" borderId="7" xfId="1" applyNumberFormat="1" applyFont="1" applyBorder="1" applyAlignment="1" applyProtection="1">
      <alignment horizontal="center" vertical="center"/>
      <protection hidden="1"/>
    </xf>
    <xf numFmtId="0" fontId="24" fillId="0" borderId="7" xfId="1" applyFont="1" applyBorder="1" applyAlignment="1" applyProtection="1">
      <alignment horizontal="center" vertical="center"/>
      <protection hidden="1"/>
    </xf>
    <xf numFmtId="0" fontId="7" fillId="0" borderId="15" xfId="1" applyFont="1" applyBorder="1" applyAlignment="1">
      <alignment horizontal="center" vertical="center"/>
    </xf>
    <xf numFmtId="0" fontId="7" fillId="0" borderId="16" xfId="1" applyFont="1" applyBorder="1" applyAlignment="1">
      <alignment horizontal="center" vertical="center"/>
    </xf>
    <xf numFmtId="0" fontId="7" fillId="0" borderId="12" xfId="1" applyFont="1" applyBorder="1" applyAlignment="1">
      <alignment horizontal="center" vertical="center"/>
    </xf>
    <xf numFmtId="0" fontId="7" fillId="0" borderId="13" xfId="1" applyFont="1" applyBorder="1" applyAlignment="1">
      <alignment horizontal="center" vertical="center"/>
    </xf>
    <xf numFmtId="0" fontId="7" fillId="0" borderId="10" xfId="1" applyFont="1" applyBorder="1" applyAlignment="1">
      <alignment horizontal="center" vertical="center"/>
    </xf>
    <xf numFmtId="0" fontId="7" fillId="0" borderId="9" xfId="1" applyFont="1" applyBorder="1" applyAlignment="1">
      <alignment horizontal="center" vertical="center"/>
    </xf>
    <xf numFmtId="0" fontId="30" fillId="0" borderId="7" xfId="0" applyFont="1" applyBorder="1" applyAlignment="1">
      <alignment horizontal="center" vertical="center"/>
    </xf>
    <xf numFmtId="0" fontId="26" fillId="0" borderId="2" xfId="0" applyFont="1" applyBorder="1" applyAlignment="1">
      <alignment horizontal="left" vertical="center" wrapText="1"/>
    </xf>
    <xf numFmtId="0" fontId="26" fillId="0" borderId="3" xfId="0" applyFont="1" applyBorder="1" applyAlignment="1">
      <alignment horizontal="left" vertical="center" wrapText="1"/>
    </xf>
    <xf numFmtId="0" fontId="26" fillId="0" borderId="1" xfId="0" applyFont="1" applyBorder="1" applyAlignment="1">
      <alignment horizontal="left" vertical="center" wrapText="1"/>
    </xf>
    <xf numFmtId="0" fontId="26" fillId="0" borderId="2" xfId="0" applyFont="1" applyBorder="1" applyAlignment="1">
      <alignment horizontal="left" vertical="center"/>
    </xf>
    <xf numFmtId="0" fontId="26" fillId="0" borderId="1" xfId="0" applyFont="1" applyBorder="1" applyAlignment="1">
      <alignment horizontal="left" vertical="center"/>
    </xf>
    <xf numFmtId="0" fontId="7" fillId="0" borderId="17" xfId="1" applyFont="1" applyBorder="1" applyAlignment="1">
      <alignment horizontal="center" vertical="center"/>
    </xf>
    <xf numFmtId="0" fontId="7" fillId="0" borderId="0" xfId="1" applyFont="1" applyAlignment="1">
      <alignment horizontal="center" vertical="center"/>
    </xf>
    <xf numFmtId="0" fontId="7" fillId="0" borderId="14" xfId="1" applyFont="1" applyBorder="1" applyAlignment="1">
      <alignment horizontal="center" vertical="center"/>
    </xf>
    <xf numFmtId="0" fontId="0" fillId="0" borderId="0" xfId="0" applyAlignment="1">
      <alignment horizontal="center" vertical="center" wrapText="1"/>
    </xf>
  </cellXfs>
  <cellStyles count="2">
    <cellStyle name="Normal" xfId="0" builtinId="0"/>
    <cellStyle name="Normal 2" xfId="1" xr:uid="{6CA5480B-028A-470F-AE0B-787D1CF37B31}"/>
  </cellStyles>
  <dxfs count="0"/>
  <tableStyles count="0" defaultTableStyle="TableStyleMedium2" defaultPivotStyle="PivotStyleLight16"/>
  <colors>
    <mruColors>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jpeg"/><Relationship Id="rId18" Type="http://schemas.openxmlformats.org/officeDocument/2006/relationships/image" Target="../media/image18.jpeg"/><Relationship Id="rId3" Type="http://schemas.openxmlformats.org/officeDocument/2006/relationships/image" Target="../media/image3.png"/><Relationship Id="rId21" Type="http://schemas.openxmlformats.org/officeDocument/2006/relationships/image" Target="../media/image21.jpe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jpeg"/><Relationship Id="rId20" Type="http://schemas.openxmlformats.org/officeDocument/2006/relationships/image" Target="../media/image20.jpe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jpeg"/><Relationship Id="rId5" Type="http://schemas.openxmlformats.org/officeDocument/2006/relationships/image" Target="../media/image5.png"/><Relationship Id="rId15" Type="http://schemas.openxmlformats.org/officeDocument/2006/relationships/image" Target="../media/image15.jpe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jpeg"/><Relationship Id="rId4" Type="http://schemas.openxmlformats.org/officeDocument/2006/relationships/image" Target="../media/image4.png"/><Relationship Id="rId9" Type="http://schemas.openxmlformats.org/officeDocument/2006/relationships/image" Target="../media/image9.jpeg"/><Relationship Id="rId14" Type="http://schemas.openxmlformats.org/officeDocument/2006/relationships/image" Target="../media/image14.png"/><Relationship Id="rId22" Type="http://schemas.openxmlformats.org/officeDocument/2006/relationships/image" Target="../media/image22.pn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jpe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jpeg"/><Relationship Id="rId2" Type="http://schemas.openxmlformats.org/officeDocument/2006/relationships/image" Target="../media/image2.png"/><Relationship Id="rId16" Type="http://schemas.openxmlformats.org/officeDocument/2006/relationships/image" Target="../media/image16.jpeg"/><Relationship Id="rId20" Type="http://schemas.openxmlformats.org/officeDocument/2006/relationships/image" Target="../media/image20.jpe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jpeg"/><Relationship Id="rId5" Type="http://schemas.openxmlformats.org/officeDocument/2006/relationships/image" Target="../media/image5.png"/><Relationship Id="rId15" Type="http://schemas.openxmlformats.org/officeDocument/2006/relationships/image" Target="../media/image15.jpe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jpeg"/><Relationship Id="rId4" Type="http://schemas.openxmlformats.org/officeDocument/2006/relationships/image" Target="../media/image4.png"/><Relationship Id="rId9" Type="http://schemas.openxmlformats.org/officeDocument/2006/relationships/image" Target="../media/image9.jpe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jpeg"/><Relationship Id="rId18" Type="http://schemas.openxmlformats.org/officeDocument/2006/relationships/image" Target="../media/image28.jpe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jpe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jpe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jpeg"/><Relationship Id="rId14" Type="http://schemas.openxmlformats.org/officeDocument/2006/relationships/image" Target="../media/image14.pn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29.png"/><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8.jpeg"/><Relationship Id="rId18" Type="http://schemas.openxmlformats.org/officeDocument/2006/relationships/image" Target="../media/image37.jpeg"/><Relationship Id="rId3" Type="http://schemas.openxmlformats.org/officeDocument/2006/relationships/image" Target="../media/image4.png"/><Relationship Id="rId21" Type="http://schemas.openxmlformats.org/officeDocument/2006/relationships/image" Target="../media/image38.png"/><Relationship Id="rId7" Type="http://schemas.openxmlformats.org/officeDocument/2006/relationships/image" Target="../media/image30.png"/><Relationship Id="rId12" Type="http://schemas.openxmlformats.org/officeDocument/2006/relationships/image" Target="../media/image14.png"/><Relationship Id="rId17" Type="http://schemas.openxmlformats.org/officeDocument/2006/relationships/image" Target="../media/image36.png"/><Relationship Id="rId25" Type="http://schemas.openxmlformats.org/officeDocument/2006/relationships/image" Target="../media/image42.jpeg"/><Relationship Id="rId2" Type="http://schemas.openxmlformats.org/officeDocument/2006/relationships/image" Target="../media/image3.png"/><Relationship Id="rId16" Type="http://schemas.openxmlformats.org/officeDocument/2006/relationships/image" Target="../media/image35.png"/><Relationship Id="rId20" Type="http://schemas.openxmlformats.org/officeDocument/2006/relationships/image" Target="../media/image21.jpeg"/><Relationship Id="rId1" Type="http://schemas.openxmlformats.org/officeDocument/2006/relationships/image" Target="../media/image1.png"/><Relationship Id="rId6" Type="http://schemas.openxmlformats.org/officeDocument/2006/relationships/image" Target="../media/image22.png"/><Relationship Id="rId11" Type="http://schemas.openxmlformats.org/officeDocument/2006/relationships/image" Target="../media/image32.jpeg"/><Relationship Id="rId24" Type="http://schemas.openxmlformats.org/officeDocument/2006/relationships/image" Target="../media/image41.png"/><Relationship Id="rId5" Type="http://schemas.openxmlformats.org/officeDocument/2006/relationships/image" Target="../media/image6.png"/><Relationship Id="rId15" Type="http://schemas.openxmlformats.org/officeDocument/2006/relationships/image" Target="../media/image34.jpeg"/><Relationship Id="rId23" Type="http://schemas.openxmlformats.org/officeDocument/2006/relationships/image" Target="../media/image40.emf"/><Relationship Id="rId10" Type="http://schemas.openxmlformats.org/officeDocument/2006/relationships/image" Target="../media/image10.png"/><Relationship Id="rId19" Type="http://schemas.openxmlformats.org/officeDocument/2006/relationships/image" Target="../media/image20.jpeg"/><Relationship Id="rId4" Type="http://schemas.openxmlformats.org/officeDocument/2006/relationships/image" Target="../media/image5.png"/><Relationship Id="rId9" Type="http://schemas.openxmlformats.org/officeDocument/2006/relationships/image" Target="../media/image31.jpeg"/><Relationship Id="rId14" Type="http://schemas.openxmlformats.org/officeDocument/2006/relationships/image" Target="../media/image33.jpeg"/><Relationship Id="rId22" Type="http://schemas.openxmlformats.org/officeDocument/2006/relationships/image" Target="../media/image39.png"/></Relationships>
</file>

<file path=xl/drawings/drawing1.xml><?xml version="1.0" encoding="utf-8"?>
<xdr:wsDr xmlns:xdr="http://schemas.openxmlformats.org/drawingml/2006/spreadsheetDrawing" xmlns:a="http://schemas.openxmlformats.org/drawingml/2006/main">
  <xdr:twoCellAnchor editAs="oneCell">
    <xdr:from>
      <xdr:col>0</xdr:col>
      <xdr:colOff>196850</xdr:colOff>
      <xdr:row>0</xdr:row>
      <xdr:rowOff>107950</xdr:rowOff>
    </xdr:from>
    <xdr:to>
      <xdr:col>2</xdr:col>
      <xdr:colOff>29079</xdr:colOff>
      <xdr:row>3</xdr:row>
      <xdr:rowOff>56762</xdr:rowOff>
    </xdr:to>
    <xdr:pic>
      <xdr:nvPicPr>
        <xdr:cNvPr id="2" name="Picture 1">
          <a:extLst>
            <a:ext uri="{FF2B5EF4-FFF2-40B4-BE49-F238E27FC236}">
              <a16:creationId xmlns:a16="http://schemas.microsoft.com/office/drawing/2014/main" id="{8D3CCF6E-67C1-4D44-990B-AF72C00C4D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6850" y="107950"/>
          <a:ext cx="2029329" cy="571112"/>
        </a:xfrm>
        <a:prstGeom prst="rect">
          <a:avLst/>
        </a:prstGeom>
      </xdr:spPr>
    </xdr:pic>
    <xdr:clientData/>
  </xdr:twoCellAnchor>
  <xdr:twoCellAnchor editAs="oneCell">
    <xdr:from>
      <xdr:col>0</xdr:col>
      <xdr:colOff>219182</xdr:colOff>
      <xdr:row>5</xdr:row>
      <xdr:rowOff>144081</xdr:rowOff>
    </xdr:from>
    <xdr:to>
      <xdr:col>0</xdr:col>
      <xdr:colOff>1513216</xdr:colOff>
      <xdr:row>8</xdr:row>
      <xdr:rowOff>141118</xdr:rowOff>
    </xdr:to>
    <xdr:pic>
      <xdr:nvPicPr>
        <xdr:cNvPr id="3" name="Picture 2">
          <a:extLst>
            <a:ext uri="{FF2B5EF4-FFF2-40B4-BE49-F238E27FC236}">
              <a16:creationId xmlns:a16="http://schemas.microsoft.com/office/drawing/2014/main" id="{D3C6DAD5-B593-4E67-A80D-8A721EC10D9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19182" y="1134681"/>
          <a:ext cx="1294034" cy="549487"/>
        </a:xfrm>
        <a:prstGeom prst="rect">
          <a:avLst/>
        </a:prstGeom>
      </xdr:spPr>
    </xdr:pic>
    <xdr:clientData/>
  </xdr:twoCellAnchor>
  <xdr:twoCellAnchor editAs="oneCell">
    <xdr:from>
      <xdr:col>0</xdr:col>
      <xdr:colOff>1548024</xdr:colOff>
      <xdr:row>7</xdr:row>
      <xdr:rowOff>35600</xdr:rowOff>
    </xdr:from>
    <xdr:to>
      <xdr:col>2</xdr:col>
      <xdr:colOff>389882</xdr:colOff>
      <xdr:row>8</xdr:row>
      <xdr:rowOff>139699</xdr:rowOff>
    </xdr:to>
    <xdr:pic>
      <xdr:nvPicPr>
        <xdr:cNvPr id="4" name="Picture 3">
          <a:extLst>
            <a:ext uri="{FF2B5EF4-FFF2-40B4-BE49-F238E27FC236}">
              <a16:creationId xmlns:a16="http://schemas.microsoft.com/office/drawing/2014/main" id="{87123523-19C9-411C-BCEE-D68DA26AD14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48024" y="1394500"/>
          <a:ext cx="1038958" cy="288249"/>
        </a:xfrm>
        <a:prstGeom prst="rect">
          <a:avLst/>
        </a:prstGeom>
      </xdr:spPr>
    </xdr:pic>
    <xdr:clientData/>
  </xdr:twoCellAnchor>
  <xdr:twoCellAnchor editAs="oneCell">
    <xdr:from>
      <xdr:col>1</xdr:col>
      <xdr:colOff>103951</xdr:colOff>
      <xdr:row>9</xdr:row>
      <xdr:rowOff>124607</xdr:rowOff>
    </xdr:from>
    <xdr:to>
      <xdr:col>6</xdr:col>
      <xdr:colOff>197206</xdr:colOff>
      <xdr:row>43</xdr:row>
      <xdr:rowOff>62243</xdr:rowOff>
    </xdr:to>
    <xdr:pic>
      <xdr:nvPicPr>
        <xdr:cNvPr id="5" name="Picture 4">
          <a:extLst>
            <a:ext uri="{FF2B5EF4-FFF2-40B4-BE49-F238E27FC236}">
              <a16:creationId xmlns:a16="http://schemas.microsoft.com/office/drawing/2014/main" id="{CAF87267-D6BE-4BC9-9FE9-F6E8327544C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685101" y="1851807"/>
          <a:ext cx="3401605" cy="6198736"/>
        </a:xfrm>
        <a:prstGeom prst="rect">
          <a:avLst/>
        </a:prstGeom>
      </xdr:spPr>
    </xdr:pic>
    <xdr:clientData/>
  </xdr:twoCellAnchor>
  <xdr:twoCellAnchor editAs="oneCell">
    <xdr:from>
      <xdr:col>0</xdr:col>
      <xdr:colOff>1309181</xdr:colOff>
      <xdr:row>46</xdr:row>
      <xdr:rowOff>85677</xdr:rowOff>
    </xdr:from>
    <xdr:to>
      <xdr:col>6</xdr:col>
      <xdr:colOff>414567</xdr:colOff>
      <xdr:row>50</xdr:row>
      <xdr:rowOff>32220</xdr:rowOff>
    </xdr:to>
    <xdr:pic>
      <xdr:nvPicPr>
        <xdr:cNvPr id="6" name="Picture 5">
          <a:extLst>
            <a:ext uri="{FF2B5EF4-FFF2-40B4-BE49-F238E27FC236}">
              <a16:creationId xmlns:a16="http://schemas.microsoft.com/office/drawing/2014/main" id="{F643B297-A2A0-4573-B008-B788ECAD7D3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09181" y="8626427"/>
          <a:ext cx="3994886" cy="683143"/>
        </a:xfrm>
        <a:prstGeom prst="rect">
          <a:avLst/>
        </a:prstGeom>
      </xdr:spPr>
    </xdr:pic>
    <xdr:clientData/>
  </xdr:twoCellAnchor>
  <xdr:twoCellAnchor editAs="oneCell">
    <xdr:from>
      <xdr:col>5</xdr:col>
      <xdr:colOff>450850</xdr:colOff>
      <xdr:row>4</xdr:row>
      <xdr:rowOff>127909</xdr:rowOff>
    </xdr:from>
    <xdr:to>
      <xdr:col>8</xdr:col>
      <xdr:colOff>532047</xdr:colOff>
      <xdr:row>9</xdr:row>
      <xdr:rowOff>81603</xdr:rowOff>
    </xdr:to>
    <xdr:pic>
      <xdr:nvPicPr>
        <xdr:cNvPr id="7" name="Picture 6">
          <a:extLst>
            <a:ext uri="{FF2B5EF4-FFF2-40B4-BE49-F238E27FC236}">
              <a16:creationId xmlns:a16="http://schemas.microsoft.com/office/drawing/2014/main" id="{52F81EF7-FA15-4E68-9BF7-8AF24F32725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667250" y="934359"/>
          <a:ext cx="2087797" cy="874444"/>
        </a:xfrm>
        <a:prstGeom prst="rect">
          <a:avLst/>
        </a:prstGeom>
      </xdr:spPr>
    </xdr:pic>
    <xdr:clientData/>
  </xdr:twoCellAnchor>
  <xdr:twoCellAnchor editAs="oneCell">
    <xdr:from>
      <xdr:col>0</xdr:col>
      <xdr:colOff>183323</xdr:colOff>
      <xdr:row>61</xdr:row>
      <xdr:rowOff>178216</xdr:rowOff>
    </xdr:from>
    <xdr:to>
      <xdr:col>3</xdr:col>
      <xdr:colOff>542279</xdr:colOff>
      <xdr:row>77</xdr:row>
      <xdr:rowOff>138044</xdr:rowOff>
    </xdr:to>
    <xdr:pic>
      <xdr:nvPicPr>
        <xdr:cNvPr id="8" name="Picture 7">
          <a:extLst>
            <a:ext uri="{FF2B5EF4-FFF2-40B4-BE49-F238E27FC236}">
              <a16:creationId xmlns:a16="http://schemas.microsoft.com/office/drawing/2014/main" id="{D2099768-1B7A-4274-8B48-49D9EA9252F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83323" y="11551066"/>
          <a:ext cx="3229156" cy="2906228"/>
        </a:xfrm>
        <a:prstGeom prst="rect">
          <a:avLst/>
        </a:prstGeom>
      </xdr:spPr>
    </xdr:pic>
    <xdr:clientData/>
  </xdr:twoCellAnchor>
  <xdr:twoCellAnchor editAs="oneCell">
    <xdr:from>
      <xdr:col>2</xdr:col>
      <xdr:colOff>298174</xdr:colOff>
      <xdr:row>81</xdr:row>
      <xdr:rowOff>133611</xdr:rowOff>
    </xdr:from>
    <xdr:to>
      <xdr:col>8</xdr:col>
      <xdr:colOff>567042</xdr:colOff>
      <xdr:row>89</xdr:row>
      <xdr:rowOff>81194</xdr:rowOff>
    </xdr:to>
    <xdr:pic>
      <xdr:nvPicPr>
        <xdr:cNvPr id="9" name="Picture 8">
          <a:extLst>
            <a:ext uri="{FF2B5EF4-FFF2-40B4-BE49-F238E27FC236}">
              <a16:creationId xmlns:a16="http://schemas.microsoft.com/office/drawing/2014/main" id="{9A465725-1A02-4849-B4F7-2EE6DC71627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495274" y="15189461"/>
          <a:ext cx="4294768" cy="1420783"/>
        </a:xfrm>
        <a:prstGeom prst="rect">
          <a:avLst/>
        </a:prstGeom>
      </xdr:spPr>
    </xdr:pic>
    <xdr:clientData/>
  </xdr:twoCellAnchor>
  <xdr:twoCellAnchor editAs="oneCell">
    <xdr:from>
      <xdr:col>5</xdr:col>
      <xdr:colOff>49698</xdr:colOff>
      <xdr:row>98</xdr:row>
      <xdr:rowOff>110984</xdr:rowOff>
    </xdr:from>
    <xdr:to>
      <xdr:col>8</xdr:col>
      <xdr:colOff>639077</xdr:colOff>
      <xdr:row>105</xdr:row>
      <xdr:rowOff>30355</xdr:rowOff>
    </xdr:to>
    <xdr:pic>
      <xdr:nvPicPr>
        <xdr:cNvPr id="10" name="Picture 9">
          <a:extLst>
            <a:ext uri="{FF2B5EF4-FFF2-40B4-BE49-F238E27FC236}">
              <a16:creationId xmlns:a16="http://schemas.microsoft.com/office/drawing/2014/main" id="{D4CCD12D-D863-479C-9941-EEED4E1CC8A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266098" y="18297384"/>
          <a:ext cx="2595979" cy="1208421"/>
        </a:xfrm>
        <a:prstGeom prst="rect">
          <a:avLst/>
        </a:prstGeom>
      </xdr:spPr>
    </xdr:pic>
    <xdr:clientData/>
  </xdr:twoCellAnchor>
  <xdr:twoCellAnchor editAs="oneCell">
    <xdr:from>
      <xdr:col>7</xdr:col>
      <xdr:colOff>233754</xdr:colOff>
      <xdr:row>112</xdr:row>
      <xdr:rowOff>138042</xdr:rowOff>
    </xdr:from>
    <xdr:to>
      <xdr:col>8</xdr:col>
      <xdr:colOff>436054</xdr:colOff>
      <xdr:row>120</xdr:row>
      <xdr:rowOff>227781</xdr:rowOff>
    </xdr:to>
    <xdr:pic>
      <xdr:nvPicPr>
        <xdr:cNvPr id="11" name="Picture 10">
          <a:extLst>
            <a:ext uri="{FF2B5EF4-FFF2-40B4-BE49-F238E27FC236}">
              <a16:creationId xmlns:a16="http://schemas.microsoft.com/office/drawing/2014/main" id="{9AFB755C-FB5B-4567-935B-D821A3E5C8F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796354" y="21105742"/>
          <a:ext cx="862700" cy="2172539"/>
        </a:xfrm>
        <a:prstGeom prst="rect">
          <a:avLst/>
        </a:prstGeom>
      </xdr:spPr>
    </xdr:pic>
    <xdr:clientData/>
  </xdr:twoCellAnchor>
  <xdr:twoCellAnchor editAs="oneCell">
    <xdr:from>
      <xdr:col>6</xdr:col>
      <xdr:colOff>298325</xdr:colOff>
      <xdr:row>123</xdr:row>
      <xdr:rowOff>120650</xdr:rowOff>
    </xdr:from>
    <xdr:to>
      <xdr:col>8</xdr:col>
      <xdr:colOff>393960</xdr:colOff>
      <xdr:row>131</xdr:row>
      <xdr:rowOff>31077</xdr:rowOff>
    </xdr:to>
    <xdr:pic>
      <xdr:nvPicPr>
        <xdr:cNvPr id="12" name="Picture 11" descr="A picture containing sitting, parking, green, table&#10;&#10;Description automatically generated">
          <a:extLst>
            <a:ext uri="{FF2B5EF4-FFF2-40B4-BE49-F238E27FC236}">
              <a16:creationId xmlns:a16="http://schemas.microsoft.com/office/drawing/2014/main" id="{7488D9DD-D943-4612-A1A6-37EA92BB156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187825" y="23907750"/>
          <a:ext cx="1429135" cy="1891627"/>
        </a:xfrm>
        <a:prstGeom prst="rect">
          <a:avLst/>
        </a:prstGeom>
      </xdr:spPr>
    </xdr:pic>
    <xdr:clientData/>
  </xdr:twoCellAnchor>
  <xdr:twoCellAnchor editAs="oneCell">
    <xdr:from>
      <xdr:col>6</xdr:col>
      <xdr:colOff>261497</xdr:colOff>
      <xdr:row>154</xdr:row>
      <xdr:rowOff>54389</xdr:rowOff>
    </xdr:from>
    <xdr:to>
      <xdr:col>8</xdr:col>
      <xdr:colOff>455709</xdr:colOff>
      <xdr:row>166</xdr:row>
      <xdr:rowOff>209550</xdr:rowOff>
    </xdr:to>
    <xdr:pic>
      <xdr:nvPicPr>
        <xdr:cNvPr id="13" name="Picture 12">
          <a:extLst>
            <a:ext uri="{FF2B5EF4-FFF2-40B4-BE49-F238E27FC236}">
              <a16:creationId xmlns:a16="http://schemas.microsoft.com/office/drawing/2014/main" id="{0DA2207D-7047-479A-8911-ECD07EB7B5C9}"/>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150997" y="31404339"/>
          <a:ext cx="1527712" cy="2923761"/>
        </a:xfrm>
        <a:prstGeom prst="rect">
          <a:avLst/>
        </a:prstGeom>
      </xdr:spPr>
    </xdr:pic>
    <xdr:clientData/>
  </xdr:twoCellAnchor>
  <xdr:twoCellAnchor editAs="oneCell">
    <xdr:from>
      <xdr:col>6</xdr:col>
      <xdr:colOff>541566</xdr:colOff>
      <xdr:row>149</xdr:row>
      <xdr:rowOff>51894</xdr:rowOff>
    </xdr:from>
    <xdr:to>
      <xdr:col>8</xdr:col>
      <xdr:colOff>29265</xdr:colOff>
      <xdr:row>152</xdr:row>
      <xdr:rowOff>190776</xdr:rowOff>
    </xdr:to>
    <xdr:pic>
      <xdr:nvPicPr>
        <xdr:cNvPr id="14" name="Picture 13" descr="See the source image">
          <a:extLst>
            <a:ext uri="{FF2B5EF4-FFF2-40B4-BE49-F238E27FC236}">
              <a16:creationId xmlns:a16="http://schemas.microsoft.com/office/drawing/2014/main" id="{90C09D24-3D4D-4F72-8A9F-B49E7958E397}"/>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5431066" y="30258844"/>
          <a:ext cx="821199" cy="8246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196850</xdr:colOff>
      <xdr:row>54</xdr:row>
      <xdr:rowOff>107950</xdr:rowOff>
    </xdr:from>
    <xdr:ext cx="2018838" cy="567247"/>
    <xdr:pic>
      <xdr:nvPicPr>
        <xdr:cNvPr id="15" name="Picture 14">
          <a:extLst>
            <a:ext uri="{FF2B5EF4-FFF2-40B4-BE49-F238E27FC236}">
              <a16:creationId xmlns:a16="http://schemas.microsoft.com/office/drawing/2014/main" id="{CDBB5036-42E9-4EB7-A002-003C05412D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6850" y="10121900"/>
          <a:ext cx="2018838" cy="567247"/>
        </a:xfrm>
        <a:prstGeom prst="rect">
          <a:avLst/>
        </a:prstGeom>
      </xdr:spPr>
    </xdr:pic>
    <xdr:clientData/>
  </xdr:oneCellAnchor>
  <xdr:twoCellAnchor editAs="oneCell">
    <xdr:from>
      <xdr:col>6</xdr:col>
      <xdr:colOff>360753</xdr:colOff>
      <xdr:row>90</xdr:row>
      <xdr:rowOff>125961</xdr:rowOff>
    </xdr:from>
    <xdr:to>
      <xdr:col>8</xdr:col>
      <xdr:colOff>112091</xdr:colOff>
      <xdr:row>105</xdr:row>
      <xdr:rowOff>117349</xdr:rowOff>
    </xdr:to>
    <xdr:pic>
      <xdr:nvPicPr>
        <xdr:cNvPr id="16" name="Picture 15">
          <a:extLst>
            <a:ext uri="{FF2B5EF4-FFF2-40B4-BE49-F238E27FC236}">
              <a16:creationId xmlns:a16="http://schemas.microsoft.com/office/drawing/2014/main" id="{609BBE45-D4D3-4BAF-A72B-EA4D57A56AE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250253" y="16839161"/>
          <a:ext cx="1084838" cy="2753638"/>
        </a:xfrm>
        <a:prstGeom prst="rect">
          <a:avLst/>
        </a:prstGeom>
      </xdr:spPr>
    </xdr:pic>
    <xdr:clientData/>
  </xdr:twoCellAnchor>
  <xdr:twoCellAnchor editAs="oneCell">
    <xdr:from>
      <xdr:col>6</xdr:col>
      <xdr:colOff>146712</xdr:colOff>
      <xdr:row>168</xdr:row>
      <xdr:rowOff>80536</xdr:rowOff>
    </xdr:from>
    <xdr:to>
      <xdr:col>7</xdr:col>
      <xdr:colOff>320709</xdr:colOff>
      <xdr:row>170</xdr:row>
      <xdr:rowOff>155557</xdr:rowOff>
    </xdr:to>
    <xdr:pic>
      <xdr:nvPicPr>
        <xdr:cNvPr id="17" name="Picture 16" descr="Arctic Titanium Heat Pump for Swimming Pools and Spas - Heats &amp; Chills ...">
          <a:extLst>
            <a:ext uri="{FF2B5EF4-FFF2-40B4-BE49-F238E27FC236}">
              <a16:creationId xmlns:a16="http://schemas.microsoft.com/office/drawing/2014/main" id="{5BE9CFBA-3B23-4747-A061-E27EF48FA86B}"/>
            </a:ext>
          </a:extLst>
        </xdr:cNvPr>
        <xdr:cNvPicPr>
          <a:picLocks noChangeAspect="1" noChangeArrowheads="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2644" t="14047" r="-2644" b="9676"/>
        <a:stretch/>
      </xdr:blipFill>
      <xdr:spPr bwMode="auto">
        <a:xfrm>
          <a:off x="5036212" y="34656286"/>
          <a:ext cx="847097" cy="6528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374650</xdr:colOff>
      <xdr:row>168</xdr:row>
      <xdr:rowOff>79375</xdr:rowOff>
    </xdr:from>
    <xdr:to>
      <xdr:col>8</xdr:col>
      <xdr:colOff>524473</xdr:colOff>
      <xdr:row>170</xdr:row>
      <xdr:rowOff>139700</xdr:rowOff>
    </xdr:to>
    <xdr:pic>
      <xdr:nvPicPr>
        <xdr:cNvPr id="18" name="Picture 17" descr="i-Vu® Open WSHP Controller OPN-WSHPM">
          <a:extLst>
            <a:ext uri="{FF2B5EF4-FFF2-40B4-BE49-F238E27FC236}">
              <a16:creationId xmlns:a16="http://schemas.microsoft.com/office/drawing/2014/main" id="{139CEED4-F3DE-4087-A7D8-F93227633BF5}"/>
            </a:ext>
          </a:extLst>
        </xdr:cNvPr>
        <xdr:cNvPicPr>
          <a:picLocks noChangeAspect="1" noChangeArrowheads="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t="9832" b="9832"/>
        <a:stretch/>
      </xdr:blipFill>
      <xdr:spPr bwMode="auto">
        <a:xfrm>
          <a:off x="5937250" y="34655125"/>
          <a:ext cx="810223" cy="638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143933</xdr:colOff>
      <xdr:row>133</xdr:row>
      <xdr:rowOff>18153</xdr:rowOff>
    </xdr:from>
    <xdr:to>
      <xdr:col>8</xdr:col>
      <xdr:colOff>533400</xdr:colOff>
      <xdr:row>145</xdr:row>
      <xdr:rowOff>227617</xdr:rowOff>
    </xdr:to>
    <xdr:pic>
      <xdr:nvPicPr>
        <xdr:cNvPr id="19" name="Picture 18">
          <a:extLst>
            <a:ext uri="{FF2B5EF4-FFF2-40B4-BE49-F238E27FC236}">
              <a16:creationId xmlns:a16="http://schemas.microsoft.com/office/drawing/2014/main" id="{EF16D764-F5AB-48BE-8866-8462116B92A5}"/>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5033433" y="26281753"/>
          <a:ext cx="1722967" cy="3181264"/>
        </a:xfrm>
        <a:prstGeom prst="rect">
          <a:avLst/>
        </a:prstGeom>
      </xdr:spPr>
    </xdr:pic>
    <xdr:clientData/>
  </xdr:twoCellAnchor>
  <xdr:twoCellAnchor editAs="oneCell">
    <xdr:from>
      <xdr:col>2</xdr:col>
      <xdr:colOff>152400</xdr:colOff>
      <xdr:row>181</xdr:row>
      <xdr:rowOff>209549</xdr:rowOff>
    </xdr:from>
    <xdr:to>
      <xdr:col>4</xdr:col>
      <xdr:colOff>614978</xdr:colOff>
      <xdr:row>186</xdr:row>
      <xdr:rowOff>112184</xdr:rowOff>
    </xdr:to>
    <xdr:pic>
      <xdr:nvPicPr>
        <xdr:cNvPr id="20" name="Picture 19">
          <a:extLst>
            <a:ext uri="{FF2B5EF4-FFF2-40B4-BE49-F238E27FC236}">
              <a16:creationId xmlns:a16="http://schemas.microsoft.com/office/drawing/2014/main" id="{C0F07D3C-589A-4E55-A4AF-EB0630B9A775}"/>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349500" y="38360349"/>
          <a:ext cx="1808778" cy="1045635"/>
        </a:xfrm>
        <a:prstGeom prst="rect">
          <a:avLst/>
        </a:prstGeom>
      </xdr:spPr>
    </xdr:pic>
    <xdr:clientData/>
  </xdr:twoCellAnchor>
  <xdr:twoCellAnchor editAs="oneCell">
    <xdr:from>
      <xdr:col>0</xdr:col>
      <xdr:colOff>139700</xdr:colOff>
      <xdr:row>188</xdr:row>
      <xdr:rowOff>50800</xdr:rowOff>
    </xdr:from>
    <xdr:to>
      <xdr:col>0</xdr:col>
      <xdr:colOff>660400</xdr:colOff>
      <xdr:row>188</xdr:row>
      <xdr:rowOff>473263</xdr:rowOff>
    </xdr:to>
    <xdr:pic>
      <xdr:nvPicPr>
        <xdr:cNvPr id="21" name="Picture 16" descr="See the source image">
          <a:extLst>
            <a:ext uri="{FF2B5EF4-FFF2-40B4-BE49-F238E27FC236}">
              <a16:creationId xmlns:a16="http://schemas.microsoft.com/office/drawing/2014/main" id="{5A055AE5-D180-4F2F-9955-1249344232C1}"/>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139700" y="39852600"/>
          <a:ext cx="520700" cy="4224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190</xdr:row>
      <xdr:rowOff>50801</xdr:rowOff>
    </xdr:from>
    <xdr:to>
      <xdr:col>0</xdr:col>
      <xdr:colOff>546100</xdr:colOff>
      <xdr:row>190</xdr:row>
      <xdr:rowOff>431800</xdr:rowOff>
    </xdr:to>
    <xdr:pic>
      <xdr:nvPicPr>
        <xdr:cNvPr id="22" name="Picture 17" descr="See the source image">
          <a:extLst>
            <a:ext uri="{FF2B5EF4-FFF2-40B4-BE49-F238E27FC236}">
              <a16:creationId xmlns:a16="http://schemas.microsoft.com/office/drawing/2014/main" id="{8B60122A-953A-4DE8-A620-4ADE6708F606}"/>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l="14499" r="14499"/>
        <a:stretch>
          <a:fillRect/>
        </a:stretch>
      </xdr:blipFill>
      <xdr:spPr bwMode="auto">
        <a:xfrm>
          <a:off x="190500" y="41186101"/>
          <a:ext cx="355600" cy="380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228600</xdr:colOff>
      <xdr:row>189</xdr:row>
      <xdr:rowOff>69851</xdr:rowOff>
    </xdr:from>
    <xdr:to>
      <xdr:col>0</xdr:col>
      <xdr:colOff>533400</xdr:colOff>
      <xdr:row>189</xdr:row>
      <xdr:rowOff>460335</xdr:rowOff>
    </xdr:to>
    <xdr:pic>
      <xdr:nvPicPr>
        <xdr:cNvPr id="23" name="Picture 12" descr="Caleffi - Safety Pressure Relief Valve 1/2&quot; 6 Bar 312460">
          <a:extLst>
            <a:ext uri="{FF2B5EF4-FFF2-40B4-BE49-F238E27FC236}">
              <a16:creationId xmlns:a16="http://schemas.microsoft.com/office/drawing/2014/main" id="{C45E45F8-B308-4E31-9479-C53B741B1CE7}"/>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l="16853" r="16853"/>
        <a:stretch>
          <a:fillRect/>
        </a:stretch>
      </xdr:blipFill>
      <xdr:spPr bwMode="auto">
        <a:xfrm>
          <a:off x="228600" y="40538401"/>
          <a:ext cx="304800" cy="3904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104500</xdr:colOff>
      <xdr:row>202</xdr:row>
      <xdr:rowOff>93317</xdr:rowOff>
    </xdr:from>
    <xdr:to>
      <xdr:col>0</xdr:col>
      <xdr:colOff>1514200</xdr:colOff>
      <xdr:row>202</xdr:row>
      <xdr:rowOff>309217</xdr:rowOff>
    </xdr:to>
    <xdr:pic>
      <xdr:nvPicPr>
        <xdr:cNvPr id="24" name="Picture 23">
          <a:extLst>
            <a:ext uri="{FF2B5EF4-FFF2-40B4-BE49-F238E27FC236}">
              <a16:creationId xmlns:a16="http://schemas.microsoft.com/office/drawing/2014/main" id="{0FCC85BF-2513-459F-8B16-EF3A6EDFF71D}"/>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104500" y="44765567"/>
          <a:ext cx="1409700" cy="21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165100</xdr:colOff>
      <xdr:row>173</xdr:row>
      <xdr:rowOff>88900</xdr:rowOff>
    </xdr:from>
    <xdr:to>
      <xdr:col>5</xdr:col>
      <xdr:colOff>6350</xdr:colOff>
      <xdr:row>179</xdr:row>
      <xdr:rowOff>138332</xdr:rowOff>
    </xdr:to>
    <xdr:pic>
      <xdr:nvPicPr>
        <xdr:cNvPr id="25" name="Picture 24">
          <a:extLst>
            <a:ext uri="{FF2B5EF4-FFF2-40B4-BE49-F238E27FC236}">
              <a16:creationId xmlns:a16="http://schemas.microsoft.com/office/drawing/2014/main" id="{E790D3D2-2816-40C4-92D7-D4B4BE71C2C1}"/>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165100" y="35966400"/>
          <a:ext cx="4057650" cy="1878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196850</xdr:colOff>
      <xdr:row>191</xdr:row>
      <xdr:rowOff>87104</xdr:rowOff>
    </xdr:from>
    <xdr:to>
      <xdr:col>0</xdr:col>
      <xdr:colOff>622300</xdr:colOff>
      <xdr:row>191</xdr:row>
      <xdr:rowOff>517179</xdr:rowOff>
    </xdr:to>
    <xdr:pic>
      <xdr:nvPicPr>
        <xdr:cNvPr id="26" name="Picture 25" descr="Image result for hot water circulation pump">
          <a:extLst>
            <a:ext uri="{FF2B5EF4-FFF2-40B4-BE49-F238E27FC236}">
              <a16:creationId xmlns:a16="http://schemas.microsoft.com/office/drawing/2014/main" id="{55A9123C-5BFE-48D0-8A76-DCA5FE0259E3}"/>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196850" y="41889154"/>
          <a:ext cx="425450" cy="43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196850</xdr:colOff>
      <xdr:row>0</xdr:row>
      <xdr:rowOff>107950</xdr:rowOff>
    </xdr:from>
    <xdr:to>
      <xdr:col>2</xdr:col>
      <xdr:colOff>29079</xdr:colOff>
      <xdr:row>3</xdr:row>
      <xdr:rowOff>56762</xdr:rowOff>
    </xdr:to>
    <xdr:pic>
      <xdr:nvPicPr>
        <xdr:cNvPr id="3" name="Picture 2">
          <a:extLst>
            <a:ext uri="{FF2B5EF4-FFF2-40B4-BE49-F238E27FC236}">
              <a16:creationId xmlns:a16="http://schemas.microsoft.com/office/drawing/2014/main" id="{DBFF5B74-2D39-4FB9-BEC4-A56D2633A7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6850" y="107950"/>
          <a:ext cx="2022979" cy="501262"/>
        </a:xfrm>
        <a:prstGeom prst="rect">
          <a:avLst/>
        </a:prstGeom>
      </xdr:spPr>
    </xdr:pic>
    <xdr:clientData/>
  </xdr:twoCellAnchor>
  <xdr:twoCellAnchor editAs="oneCell">
    <xdr:from>
      <xdr:col>0</xdr:col>
      <xdr:colOff>219182</xdr:colOff>
      <xdr:row>5</xdr:row>
      <xdr:rowOff>144081</xdr:rowOff>
    </xdr:from>
    <xdr:to>
      <xdr:col>0</xdr:col>
      <xdr:colOff>1513216</xdr:colOff>
      <xdr:row>8</xdr:row>
      <xdr:rowOff>141118</xdr:rowOff>
    </xdr:to>
    <xdr:pic>
      <xdr:nvPicPr>
        <xdr:cNvPr id="4" name="Picture 3">
          <a:extLst>
            <a:ext uri="{FF2B5EF4-FFF2-40B4-BE49-F238E27FC236}">
              <a16:creationId xmlns:a16="http://schemas.microsoft.com/office/drawing/2014/main" id="{36161C25-9482-4CF3-A3B8-BDA6BF86A4D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19182" y="1134681"/>
          <a:ext cx="1294034" cy="549487"/>
        </a:xfrm>
        <a:prstGeom prst="rect">
          <a:avLst/>
        </a:prstGeom>
      </xdr:spPr>
    </xdr:pic>
    <xdr:clientData/>
  </xdr:twoCellAnchor>
  <xdr:twoCellAnchor editAs="oneCell">
    <xdr:from>
      <xdr:col>0</xdr:col>
      <xdr:colOff>1548024</xdr:colOff>
      <xdr:row>7</xdr:row>
      <xdr:rowOff>35600</xdr:rowOff>
    </xdr:from>
    <xdr:to>
      <xdr:col>2</xdr:col>
      <xdr:colOff>389882</xdr:colOff>
      <xdr:row>8</xdr:row>
      <xdr:rowOff>139699</xdr:rowOff>
    </xdr:to>
    <xdr:pic>
      <xdr:nvPicPr>
        <xdr:cNvPr id="5" name="Picture 4">
          <a:extLst>
            <a:ext uri="{FF2B5EF4-FFF2-40B4-BE49-F238E27FC236}">
              <a16:creationId xmlns:a16="http://schemas.microsoft.com/office/drawing/2014/main" id="{692D8C36-B4FA-4318-A55E-5FAA0176FC0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48024" y="1394500"/>
          <a:ext cx="1032608" cy="288249"/>
        </a:xfrm>
        <a:prstGeom prst="rect">
          <a:avLst/>
        </a:prstGeom>
      </xdr:spPr>
    </xdr:pic>
    <xdr:clientData/>
  </xdr:twoCellAnchor>
  <xdr:twoCellAnchor editAs="oneCell">
    <xdr:from>
      <xdr:col>1</xdr:col>
      <xdr:colOff>103951</xdr:colOff>
      <xdr:row>10</xdr:row>
      <xdr:rowOff>48407</xdr:rowOff>
    </xdr:from>
    <xdr:to>
      <xdr:col>6</xdr:col>
      <xdr:colOff>197206</xdr:colOff>
      <xdr:row>43</xdr:row>
      <xdr:rowOff>170193</xdr:rowOff>
    </xdr:to>
    <xdr:pic>
      <xdr:nvPicPr>
        <xdr:cNvPr id="6" name="Picture 5">
          <a:extLst>
            <a:ext uri="{FF2B5EF4-FFF2-40B4-BE49-F238E27FC236}">
              <a16:creationId xmlns:a16="http://schemas.microsoft.com/office/drawing/2014/main" id="{C1ED5740-D65D-40DA-81EC-6D1088A4F84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683168" y="1942364"/>
          <a:ext cx="3395255" cy="6134959"/>
        </a:xfrm>
        <a:prstGeom prst="rect">
          <a:avLst/>
        </a:prstGeom>
      </xdr:spPr>
    </xdr:pic>
    <xdr:clientData/>
  </xdr:twoCellAnchor>
  <xdr:twoCellAnchor editAs="oneCell">
    <xdr:from>
      <xdr:col>0</xdr:col>
      <xdr:colOff>1309181</xdr:colOff>
      <xdr:row>46</xdr:row>
      <xdr:rowOff>85677</xdr:rowOff>
    </xdr:from>
    <xdr:to>
      <xdr:col>6</xdr:col>
      <xdr:colOff>414567</xdr:colOff>
      <xdr:row>50</xdr:row>
      <xdr:rowOff>32220</xdr:rowOff>
    </xdr:to>
    <xdr:pic>
      <xdr:nvPicPr>
        <xdr:cNvPr id="7" name="Picture 6">
          <a:extLst>
            <a:ext uri="{FF2B5EF4-FFF2-40B4-BE49-F238E27FC236}">
              <a16:creationId xmlns:a16="http://schemas.microsoft.com/office/drawing/2014/main" id="{8DF5D9EA-ACB9-4CD2-9146-6C91A54834B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09181" y="8744089"/>
          <a:ext cx="3991151" cy="693602"/>
        </a:xfrm>
        <a:prstGeom prst="rect">
          <a:avLst/>
        </a:prstGeom>
      </xdr:spPr>
    </xdr:pic>
    <xdr:clientData/>
  </xdr:twoCellAnchor>
  <xdr:twoCellAnchor editAs="oneCell">
    <xdr:from>
      <xdr:col>5</xdr:col>
      <xdr:colOff>450850</xdr:colOff>
      <xdr:row>4</xdr:row>
      <xdr:rowOff>127909</xdr:rowOff>
    </xdr:from>
    <xdr:to>
      <xdr:col>8</xdr:col>
      <xdr:colOff>532047</xdr:colOff>
      <xdr:row>9</xdr:row>
      <xdr:rowOff>81603</xdr:rowOff>
    </xdr:to>
    <xdr:pic>
      <xdr:nvPicPr>
        <xdr:cNvPr id="8" name="Picture 7">
          <a:extLst>
            <a:ext uri="{FF2B5EF4-FFF2-40B4-BE49-F238E27FC236}">
              <a16:creationId xmlns:a16="http://schemas.microsoft.com/office/drawing/2014/main" id="{0E46CF80-28DE-42E6-8898-70F6B250B3D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650921" y="926195"/>
          <a:ext cx="2082355" cy="860837"/>
        </a:xfrm>
        <a:prstGeom prst="rect">
          <a:avLst/>
        </a:prstGeom>
      </xdr:spPr>
    </xdr:pic>
    <xdr:clientData/>
  </xdr:twoCellAnchor>
  <xdr:twoCellAnchor editAs="oneCell">
    <xdr:from>
      <xdr:col>0</xdr:col>
      <xdr:colOff>183323</xdr:colOff>
      <xdr:row>61</xdr:row>
      <xdr:rowOff>178216</xdr:rowOff>
    </xdr:from>
    <xdr:to>
      <xdr:col>3</xdr:col>
      <xdr:colOff>542279</xdr:colOff>
      <xdr:row>77</xdr:row>
      <xdr:rowOff>138044</xdr:rowOff>
    </xdr:to>
    <xdr:pic>
      <xdr:nvPicPr>
        <xdr:cNvPr id="20" name="Picture 19">
          <a:extLst>
            <a:ext uri="{FF2B5EF4-FFF2-40B4-BE49-F238E27FC236}">
              <a16:creationId xmlns:a16="http://schemas.microsoft.com/office/drawing/2014/main" id="{73146B68-9A2B-49CD-8B56-0C8228050D8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83323" y="11437042"/>
          <a:ext cx="3219217" cy="2875306"/>
        </a:xfrm>
        <a:prstGeom prst="rect">
          <a:avLst/>
        </a:prstGeom>
      </xdr:spPr>
    </xdr:pic>
    <xdr:clientData/>
  </xdr:twoCellAnchor>
  <xdr:twoCellAnchor editAs="oneCell">
    <xdr:from>
      <xdr:col>2</xdr:col>
      <xdr:colOff>298174</xdr:colOff>
      <xdr:row>81</xdr:row>
      <xdr:rowOff>133611</xdr:rowOff>
    </xdr:from>
    <xdr:to>
      <xdr:col>8</xdr:col>
      <xdr:colOff>567042</xdr:colOff>
      <xdr:row>89</xdr:row>
      <xdr:rowOff>81194</xdr:rowOff>
    </xdr:to>
    <xdr:pic>
      <xdr:nvPicPr>
        <xdr:cNvPr id="23" name="Picture 22">
          <a:extLst>
            <a:ext uri="{FF2B5EF4-FFF2-40B4-BE49-F238E27FC236}">
              <a16:creationId xmlns:a16="http://schemas.microsoft.com/office/drawing/2014/main" id="{0618790D-E746-4D0E-8DE3-3437FBCD043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484783" y="15036785"/>
          <a:ext cx="4298081" cy="1405322"/>
        </a:xfrm>
        <a:prstGeom prst="rect">
          <a:avLst/>
        </a:prstGeom>
      </xdr:spPr>
    </xdr:pic>
    <xdr:clientData/>
  </xdr:twoCellAnchor>
  <xdr:twoCellAnchor editAs="oneCell">
    <xdr:from>
      <xdr:col>5</xdr:col>
      <xdr:colOff>49698</xdr:colOff>
      <xdr:row>98</xdr:row>
      <xdr:rowOff>110984</xdr:rowOff>
    </xdr:from>
    <xdr:to>
      <xdr:col>8</xdr:col>
      <xdr:colOff>639077</xdr:colOff>
      <xdr:row>105</xdr:row>
      <xdr:rowOff>30355</xdr:rowOff>
    </xdr:to>
    <xdr:pic>
      <xdr:nvPicPr>
        <xdr:cNvPr id="29" name="Picture 28">
          <a:extLst>
            <a:ext uri="{FF2B5EF4-FFF2-40B4-BE49-F238E27FC236}">
              <a16:creationId xmlns:a16="http://schemas.microsoft.com/office/drawing/2014/main" id="{AAE16D22-435E-4F70-9CEF-07F442F4FDD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257263" y="18111854"/>
          <a:ext cx="2597636" cy="1194892"/>
        </a:xfrm>
        <a:prstGeom prst="rect">
          <a:avLst/>
        </a:prstGeom>
      </xdr:spPr>
    </xdr:pic>
    <xdr:clientData/>
  </xdr:twoCellAnchor>
  <xdr:twoCellAnchor editAs="oneCell">
    <xdr:from>
      <xdr:col>7</xdr:col>
      <xdr:colOff>233754</xdr:colOff>
      <xdr:row>112</xdr:row>
      <xdr:rowOff>138042</xdr:rowOff>
    </xdr:from>
    <xdr:to>
      <xdr:col>8</xdr:col>
      <xdr:colOff>436054</xdr:colOff>
      <xdr:row>120</xdr:row>
      <xdr:rowOff>227781</xdr:rowOff>
    </xdr:to>
    <xdr:pic>
      <xdr:nvPicPr>
        <xdr:cNvPr id="30" name="Picture 29">
          <a:extLst>
            <a:ext uri="{FF2B5EF4-FFF2-40B4-BE49-F238E27FC236}">
              <a16:creationId xmlns:a16="http://schemas.microsoft.com/office/drawing/2014/main" id="{2809AD08-0332-4F90-882E-6F22DCA99FF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788624" y="20899781"/>
          <a:ext cx="863252" cy="2165913"/>
        </a:xfrm>
        <a:prstGeom prst="rect">
          <a:avLst/>
        </a:prstGeom>
      </xdr:spPr>
    </xdr:pic>
    <xdr:clientData/>
  </xdr:twoCellAnchor>
  <xdr:twoCellAnchor editAs="oneCell">
    <xdr:from>
      <xdr:col>6</xdr:col>
      <xdr:colOff>298325</xdr:colOff>
      <xdr:row>123</xdr:row>
      <xdr:rowOff>120650</xdr:rowOff>
    </xdr:from>
    <xdr:to>
      <xdr:col>8</xdr:col>
      <xdr:colOff>393960</xdr:colOff>
      <xdr:row>131</xdr:row>
      <xdr:rowOff>31077</xdr:rowOff>
    </xdr:to>
    <xdr:pic>
      <xdr:nvPicPr>
        <xdr:cNvPr id="31" name="Picture 30" descr="A picture containing sitting, parking, green, table&#10;&#10;Description automatically generated">
          <a:extLst>
            <a:ext uri="{FF2B5EF4-FFF2-40B4-BE49-F238E27FC236}">
              <a16:creationId xmlns:a16="http://schemas.microsoft.com/office/drawing/2014/main" id="{B669ACCA-0853-4900-BC99-C0805FC9EBF2}"/>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187825" y="23920450"/>
          <a:ext cx="1429135" cy="1891627"/>
        </a:xfrm>
        <a:prstGeom prst="rect">
          <a:avLst/>
        </a:prstGeom>
      </xdr:spPr>
    </xdr:pic>
    <xdr:clientData/>
  </xdr:twoCellAnchor>
  <xdr:twoCellAnchor editAs="oneCell">
    <xdr:from>
      <xdr:col>6</xdr:col>
      <xdr:colOff>261497</xdr:colOff>
      <xdr:row>154</xdr:row>
      <xdr:rowOff>54389</xdr:rowOff>
    </xdr:from>
    <xdr:to>
      <xdr:col>8</xdr:col>
      <xdr:colOff>455709</xdr:colOff>
      <xdr:row>166</xdr:row>
      <xdr:rowOff>209550</xdr:rowOff>
    </xdr:to>
    <xdr:pic>
      <xdr:nvPicPr>
        <xdr:cNvPr id="32" name="Picture 31">
          <a:extLst>
            <a:ext uri="{FF2B5EF4-FFF2-40B4-BE49-F238E27FC236}">
              <a16:creationId xmlns:a16="http://schemas.microsoft.com/office/drawing/2014/main" id="{7396308D-9847-4B43-906E-6AF26BB595E1}"/>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150997" y="30940789"/>
          <a:ext cx="1527712" cy="2923761"/>
        </a:xfrm>
        <a:prstGeom prst="rect">
          <a:avLst/>
        </a:prstGeom>
      </xdr:spPr>
    </xdr:pic>
    <xdr:clientData/>
  </xdr:twoCellAnchor>
  <xdr:twoCellAnchor editAs="oneCell">
    <xdr:from>
      <xdr:col>6</xdr:col>
      <xdr:colOff>541566</xdr:colOff>
      <xdr:row>149</xdr:row>
      <xdr:rowOff>51894</xdr:rowOff>
    </xdr:from>
    <xdr:to>
      <xdr:col>8</xdr:col>
      <xdr:colOff>29265</xdr:colOff>
      <xdr:row>152</xdr:row>
      <xdr:rowOff>190776</xdr:rowOff>
    </xdr:to>
    <xdr:pic>
      <xdr:nvPicPr>
        <xdr:cNvPr id="33" name="Picture 32" descr="See the source image">
          <a:extLst>
            <a:ext uri="{FF2B5EF4-FFF2-40B4-BE49-F238E27FC236}">
              <a16:creationId xmlns:a16="http://schemas.microsoft.com/office/drawing/2014/main" id="{D0A355D6-C916-5D80-4A5C-B31681CC44E7}"/>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5422783" y="25639633"/>
          <a:ext cx="822304" cy="8180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196850</xdr:colOff>
      <xdr:row>54</xdr:row>
      <xdr:rowOff>107950</xdr:rowOff>
    </xdr:from>
    <xdr:ext cx="2018838" cy="567247"/>
    <xdr:pic>
      <xdr:nvPicPr>
        <xdr:cNvPr id="34" name="Picture 33">
          <a:extLst>
            <a:ext uri="{FF2B5EF4-FFF2-40B4-BE49-F238E27FC236}">
              <a16:creationId xmlns:a16="http://schemas.microsoft.com/office/drawing/2014/main" id="{F36A9C7D-01F2-417C-88A5-8A916AEE7B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6850" y="107950"/>
          <a:ext cx="2018838" cy="567247"/>
        </a:xfrm>
        <a:prstGeom prst="rect">
          <a:avLst/>
        </a:prstGeom>
      </xdr:spPr>
    </xdr:pic>
    <xdr:clientData/>
  </xdr:oneCellAnchor>
  <xdr:twoCellAnchor editAs="oneCell">
    <xdr:from>
      <xdr:col>6</xdr:col>
      <xdr:colOff>360753</xdr:colOff>
      <xdr:row>90</xdr:row>
      <xdr:rowOff>125961</xdr:rowOff>
    </xdr:from>
    <xdr:to>
      <xdr:col>8</xdr:col>
      <xdr:colOff>112091</xdr:colOff>
      <xdr:row>105</xdr:row>
      <xdr:rowOff>117349</xdr:rowOff>
    </xdr:to>
    <xdr:pic>
      <xdr:nvPicPr>
        <xdr:cNvPr id="36" name="Picture 35">
          <a:extLst>
            <a:ext uri="{FF2B5EF4-FFF2-40B4-BE49-F238E27FC236}">
              <a16:creationId xmlns:a16="http://schemas.microsoft.com/office/drawing/2014/main" id="{DAA63521-22B2-D846-7C10-C921B396ECEA}"/>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241970" y="16669091"/>
          <a:ext cx="1085943" cy="2724649"/>
        </a:xfrm>
        <a:prstGeom prst="rect">
          <a:avLst/>
        </a:prstGeom>
      </xdr:spPr>
    </xdr:pic>
    <xdr:clientData/>
  </xdr:twoCellAnchor>
  <xdr:twoCellAnchor editAs="oneCell">
    <xdr:from>
      <xdr:col>6</xdr:col>
      <xdr:colOff>146712</xdr:colOff>
      <xdr:row>168</xdr:row>
      <xdr:rowOff>80536</xdr:rowOff>
    </xdr:from>
    <xdr:to>
      <xdr:col>7</xdr:col>
      <xdr:colOff>320709</xdr:colOff>
      <xdr:row>170</xdr:row>
      <xdr:rowOff>155557</xdr:rowOff>
    </xdr:to>
    <xdr:pic>
      <xdr:nvPicPr>
        <xdr:cNvPr id="2" name="Picture 1" descr="Arctic Titanium Heat Pump for Swimming Pools and Spas - Heats &amp; Chills ...">
          <a:extLst>
            <a:ext uri="{FF2B5EF4-FFF2-40B4-BE49-F238E27FC236}">
              <a16:creationId xmlns:a16="http://schemas.microsoft.com/office/drawing/2014/main" id="{CD76B1C6-5CEE-40C1-9B79-5F3A40FE67E9}"/>
            </a:ext>
          </a:extLst>
        </xdr:cNvPr>
        <xdr:cNvPicPr>
          <a:picLocks noChangeAspect="1" noChangeArrowheads="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2644" t="14047" r="-2644" b="9676"/>
        <a:stretch/>
      </xdr:blipFill>
      <xdr:spPr bwMode="auto">
        <a:xfrm>
          <a:off x="5036212" y="34192736"/>
          <a:ext cx="847097" cy="6528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374650</xdr:colOff>
      <xdr:row>168</xdr:row>
      <xdr:rowOff>79375</xdr:rowOff>
    </xdr:from>
    <xdr:to>
      <xdr:col>8</xdr:col>
      <xdr:colOff>524473</xdr:colOff>
      <xdr:row>170</xdr:row>
      <xdr:rowOff>139700</xdr:rowOff>
    </xdr:to>
    <xdr:pic>
      <xdr:nvPicPr>
        <xdr:cNvPr id="9" name="Picture 8" descr="i-Vu® Open WSHP Controller OPN-WSHPM">
          <a:extLst>
            <a:ext uri="{FF2B5EF4-FFF2-40B4-BE49-F238E27FC236}">
              <a16:creationId xmlns:a16="http://schemas.microsoft.com/office/drawing/2014/main" id="{22D85846-993F-4164-B77E-8324FE9FD52F}"/>
            </a:ext>
          </a:extLst>
        </xdr:cNvPr>
        <xdr:cNvPicPr>
          <a:picLocks noChangeAspect="1" noChangeArrowheads="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t="9832" b="9832"/>
        <a:stretch/>
      </xdr:blipFill>
      <xdr:spPr bwMode="auto">
        <a:xfrm>
          <a:off x="5937250" y="34191575"/>
          <a:ext cx="810223" cy="638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143933</xdr:colOff>
      <xdr:row>133</xdr:row>
      <xdr:rowOff>18153</xdr:rowOff>
    </xdr:from>
    <xdr:to>
      <xdr:col>8</xdr:col>
      <xdr:colOff>533400</xdr:colOff>
      <xdr:row>145</xdr:row>
      <xdr:rowOff>227617</xdr:rowOff>
    </xdr:to>
    <xdr:pic>
      <xdr:nvPicPr>
        <xdr:cNvPr id="10" name="Picture 9">
          <a:extLst>
            <a:ext uri="{FF2B5EF4-FFF2-40B4-BE49-F238E27FC236}">
              <a16:creationId xmlns:a16="http://schemas.microsoft.com/office/drawing/2014/main" id="{91DCA3A7-35B3-4090-B7D7-23227AA377F5}"/>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5033433" y="26103953"/>
          <a:ext cx="1722967" cy="3181264"/>
        </a:xfrm>
        <a:prstGeom prst="rect">
          <a:avLst/>
        </a:prstGeom>
      </xdr:spPr>
    </xdr:pic>
    <xdr:clientData/>
  </xdr:twoCellAnchor>
  <xdr:twoCellAnchor editAs="oneCell">
    <xdr:from>
      <xdr:col>2</xdr:col>
      <xdr:colOff>152400</xdr:colOff>
      <xdr:row>181</xdr:row>
      <xdr:rowOff>209549</xdr:rowOff>
    </xdr:from>
    <xdr:to>
      <xdr:col>4</xdr:col>
      <xdr:colOff>614978</xdr:colOff>
      <xdr:row>186</xdr:row>
      <xdr:rowOff>112184</xdr:rowOff>
    </xdr:to>
    <xdr:pic>
      <xdr:nvPicPr>
        <xdr:cNvPr id="11" name="Picture 10">
          <a:extLst>
            <a:ext uri="{FF2B5EF4-FFF2-40B4-BE49-F238E27FC236}">
              <a16:creationId xmlns:a16="http://schemas.microsoft.com/office/drawing/2014/main" id="{5EF0BBA7-7F6C-41F5-AADB-FB8F223F5F54}"/>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349500" y="36709349"/>
          <a:ext cx="1808778" cy="848785"/>
        </a:xfrm>
        <a:prstGeom prst="rect">
          <a:avLst/>
        </a:prstGeom>
      </xdr:spPr>
    </xdr:pic>
    <xdr:clientData/>
  </xdr:twoCellAnchor>
  <xdr:twoCellAnchor editAs="oneCell">
    <xdr:from>
      <xdr:col>0</xdr:col>
      <xdr:colOff>139700</xdr:colOff>
      <xdr:row>188</xdr:row>
      <xdr:rowOff>50800</xdr:rowOff>
    </xdr:from>
    <xdr:to>
      <xdr:col>0</xdr:col>
      <xdr:colOff>660400</xdr:colOff>
      <xdr:row>188</xdr:row>
      <xdr:rowOff>473263</xdr:rowOff>
    </xdr:to>
    <xdr:pic>
      <xdr:nvPicPr>
        <xdr:cNvPr id="12" name="Picture 16" descr="See the source image">
          <a:extLst>
            <a:ext uri="{FF2B5EF4-FFF2-40B4-BE49-F238E27FC236}">
              <a16:creationId xmlns:a16="http://schemas.microsoft.com/office/drawing/2014/main" id="{5AA0F5E6-3492-4469-ADC7-76B3557A4827}"/>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139700" y="39255700"/>
          <a:ext cx="520700" cy="4224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190</xdr:row>
      <xdr:rowOff>50801</xdr:rowOff>
    </xdr:from>
    <xdr:to>
      <xdr:col>0</xdr:col>
      <xdr:colOff>546100</xdr:colOff>
      <xdr:row>190</xdr:row>
      <xdr:rowOff>431800</xdr:rowOff>
    </xdr:to>
    <xdr:pic>
      <xdr:nvPicPr>
        <xdr:cNvPr id="13" name="Picture 17" descr="See the source image">
          <a:extLst>
            <a:ext uri="{FF2B5EF4-FFF2-40B4-BE49-F238E27FC236}">
              <a16:creationId xmlns:a16="http://schemas.microsoft.com/office/drawing/2014/main" id="{F44E9558-64B3-4DF5-9277-7DB78D6989C1}"/>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l="14499" r="14499"/>
        <a:stretch>
          <a:fillRect/>
        </a:stretch>
      </xdr:blipFill>
      <xdr:spPr bwMode="auto">
        <a:xfrm>
          <a:off x="190500" y="40474901"/>
          <a:ext cx="355600" cy="380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228600</xdr:colOff>
      <xdr:row>189</xdr:row>
      <xdr:rowOff>69851</xdr:rowOff>
    </xdr:from>
    <xdr:to>
      <xdr:col>0</xdr:col>
      <xdr:colOff>533400</xdr:colOff>
      <xdr:row>189</xdr:row>
      <xdr:rowOff>460335</xdr:rowOff>
    </xdr:to>
    <xdr:pic>
      <xdr:nvPicPr>
        <xdr:cNvPr id="14" name="Picture 12" descr="Caleffi - Safety Pressure Relief Valve 1/2&quot; 6 Bar 312460">
          <a:extLst>
            <a:ext uri="{FF2B5EF4-FFF2-40B4-BE49-F238E27FC236}">
              <a16:creationId xmlns:a16="http://schemas.microsoft.com/office/drawing/2014/main" id="{22F46A8C-49DB-492A-9906-A7945916D6EB}"/>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l="16853" r="16853"/>
        <a:stretch>
          <a:fillRect/>
        </a:stretch>
      </xdr:blipFill>
      <xdr:spPr bwMode="auto">
        <a:xfrm>
          <a:off x="228600" y="39884351"/>
          <a:ext cx="304800" cy="3904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104500</xdr:colOff>
      <xdr:row>205</xdr:row>
      <xdr:rowOff>93317</xdr:rowOff>
    </xdr:from>
    <xdr:to>
      <xdr:col>0</xdr:col>
      <xdr:colOff>1514200</xdr:colOff>
      <xdr:row>205</xdr:row>
      <xdr:rowOff>309217</xdr:rowOff>
    </xdr:to>
    <xdr:pic>
      <xdr:nvPicPr>
        <xdr:cNvPr id="21" name="Picture 20">
          <a:extLst>
            <a:ext uri="{FF2B5EF4-FFF2-40B4-BE49-F238E27FC236}">
              <a16:creationId xmlns:a16="http://schemas.microsoft.com/office/drawing/2014/main" id="{4AEE2912-78D3-46FC-A1E7-0A378BD43186}"/>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104500" y="44860817"/>
          <a:ext cx="1409700" cy="21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165100</xdr:colOff>
      <xdr:row>173</xdr:row>
      <xdr:rowOff>88900</xdr:rowOff>
    </xdr:from>
    <xdr:to>
      <xdr:col>5</xdr:col>
      <xdr:colOff>6350</xdr:colOff>
      <xdr:row>179</xdr:row>
      <xdr:rowOff>138332</xdr:rowOff>
    </xdr:to>
    <xdr:pic>
      <xdr:nvPicPr>
        <xdr:cNvPr id="25" name="Picture 24">
          <a:extLst>
            <a:ext uri="{FF2B5EF4-FFF2-40B4-BE49-F238E27FC236}">
              <a16:creationId xmlns:a16="http://schemas.microsoft.com/office/drawing/2014/main" id="{80697E42-4978-4CA5-A9C8-C41E75FAB45F}"/>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165100" y="35502850"/>
          <a:ext cx="4057650" cy="1878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196850</xdr:colOff>
      <xdr:row>192</xdr:row>
      <xdr:rowOff>87104</xdr:rowOff>
    </xdr:from>
    <xdr:ext cx="425450" cy="430075"/>
    <xdr:pic>
      <xdr:nvPicPr>
        <xdr:cNvPr id="15" name="Picture 14" descr="Image result for hot water circulation pump">
          <a:extLst>
            <a:ext uri="{FF2B5EF4-FFF2-40B4-BE49-F238E27FC236}">
              <a16:creationId xmlns:a16="http://schemas.microsoft.com/office/drawing/2014/main" id="{1C7C276C-3C2C-4732-9C8D-BAB62A9A6000}"/>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196850" y="42555904"/>
          <a:ext cx="425450" cy="430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88900</xdr:colOff>
      <xdr:row>193</xdr:row>
      <xdr:rowOff>76200</xdr:rowOff>
    </xdr:from>
    <xdr:to>
      <xdr:col>0</xdr:col>
      <xdr:colOff>581880</xdr:colOff>
      <xdr:row>193</xdr:row>
      <xdr:rowOff>577850</xdr:rowOff>
    </xdr:to>
    <xdr:pic>
      <xdr:nvPicPr>
        <xdr:cNvPr id="16" name="Picture 15" descr="Image result for control panel box">
          <a:extLst>
            <a:ext uri="{FF2B5EF4-FFF2-40B4-BE49-F238E27FC236}">
              <a16:creationId xmlns:a16="http://schemas.microsoft.com/office/drawing/2014/main" id="{0D30E39E-01BF-7DFD-3592-B552C9E407B6}"/>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88900" y="43211750"/>
          <a:ext cx="492980" cy="501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196850</xdr:colOff>
      <xdr:row>191</xdr:row>
      <xdr:rowOff>87104</xdr:rowOff>
    </xdr:from>
    <xdr:ext cx="425450" cy="430075"/>
    <xdr:pic>
      <xdr:nvPicPr>
        <xdr:cNvPr id="17" name="Picture 16" descr="Image result for hot water circulation pump">
          <a:extLst>
            <a:ext uri="{FF2B5EF4-FFF2-40B4-BE49-F238E27FC236}">
              <a16:creationId xmlns:a16="http://schemas.microsoft.com/office/drawing/2014/main" id="{ACA8EA2E-C890-4FBB-B4D3-624BDADAF78E}"/>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196850" y="42555904"/>
          <a:ext cx="425450" cy="430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95251</xdr:colOff>
      <xdr:row>194</xdr:row>
      <xdr:rowOff>58956</xdr:rowOff>
    </xdr:from>
    <xdr:to>
      <xdr:col>0</xdr:col>
      <xdr:colOff>825501</xdr:colOff>
      <xdr:row>194</xdr:row>
      <xdr:rowOff>1262396</xdr:rowOff>
    </xdr:to>
    <xdr:pic>
      <xdr:nvPicPr>
        <xdr:cNvPr id="18" name="Picture 17" descr="A close-up of a black and silver machine&#10;&#10;Description automatically generated">
          <a:extLst>
            <a:ext uri="{FF2B5EF4-FFF2-40B4-BE49-F238E27FC236}">
              <a16:creationId xmlns:a16="http://schemas.microsoft.com/office/drawing/2014/main" id="{9749FC9D-09AB-4E77-AAEC-ECBC88360376}"/>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95251" y="43861256"/>
          <a:ext cx="730250" cy="1203440"/>
        </a:xfrm>
        <a:prstGeom prst="rect">
          <a:avLst/>
        </a:prstGeom>
      </xdr:spPr>
    </xdr:pic>
    <xdr:clientData/>
  </xdr:twoCellAnchor>
  <xdr:twoCellAnchor editAs="oneCell">
    <xdr:from>
      <xdr:col>0</xdr:col>
      <xdr:colOff>1219201</xdr:colOff>
      <xdr:row>194</xdr:row>
      <xdr:rowOff>90706</xdr:rowOff>
    </xdr:from>
    <xdr:to>
      <xdr:col>1</xdr:col>
      <xdr:colOff>51633</xdr:colOff>
      <xdr:row>194</xdr:row>
      <xdr:rowOff>501531</xdr:rowOff>
    </xdr:to>
    <xdr:pic>
      <xdr:nvPicPr>
        <xdr:cNvPr id="19" name="Picture 18" descr="A black circle with white text&#10;&#10;Description automatically generated">
          <a:extLst>
            <a:ext uri="{FF2B5EF4-FFF2-40B4-BE49-F238E27FC236}">
              <a16:creationId xmlns:a16="http://schemas.microsoft.com/office/drawing/2014/main" id="{B3AAFD15-70E8-4B84-81A8-1F91C7D5ECCF}"/>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1219201" y="43893006"/>
          <a:ext cx="413582" cy="4108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196850</xdr:colOff>
      <xdr:row>0</xdr:row>
      <xdr:rowOff>107950</xdr:rowOff>
    </xdr:from>
    <xdr:to>
      <xdr:col>2</xdr:col>
      <xdr:colOff>29079</xdr:colOff>
      <xdr:row>3</xdr:row>
      <xdr:rowOff>56762</xdr:rowOff>
    </xdr:to>
    <xdr:pic>
      <xdr:nvPicPr>
        <xdr:cNvPr id="2" name="Picture 1">
          <a:extLst>
            <a:ext uri="{FF2B5EF4-FFF2-40B4-BE49-F238E27FC236}">
              <a16:creationId xmlns:a16="http://schemas.microsoft.com/office/drawing/2014/main" id="{342BEF10-A805-4C07-ABD5-25A74B85F4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6850" y="107950"/>
          <a:ext cx="2029329" cy="571112"/>
        </a:xfrm>
        <a:prstGeom prst="rect">
          <a:avLst/>
        </a:prstGeom>
      </xdr:spPr>
    </xdr:pic>
    <xdr:clientData/>
  </xdr:twoCellAnchor>
  <xdr:twoCellAnchor editAs="oneCell">
    <xdr:from>
      <xdr:col>0</xdr:col>
      <xdr:colOff>219182</xdr:colOff>
      <xdr:row>5</xdr:row>
      <xdr:rowOff>144081</xdr:rowOff>
    </xdr:from>
    <xdr:to>
      <xdr:col>0</xdr:col>
      <xdr:colOff>1513216</xdr:colOff>
      <xdr:row>8</xdr:row>
      <xdr:rowOff>141118</xdr:rowOff>
    </xdr:to>
    <xdr:pic>
      <xdr:nvPicPr>
        <xdr:cNvPr id="3" name="Picture 2">
          <a:extLst>
            <a:ext uri="{FF2B5EF4-FFF2-40B4-BE49-F238E27FC236}">
              <a16:creationId xmlns:a16="http://schemas.microsoft.com/office/drawing/2014/main" id="{4084D2C7-BD9A-4EAD-9E32-C2D4407E255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19182" y="1134681"/>
          <a:ext cx="1294034" cy="549487"/>
        </a:xfrm>
        <a:prstGeom prst="rect">
          <a:avLst/>
        </a:prstGeom>
      </xdr:spPr>
    </xdr:pic>
    <xdr:clientData/>
  </xdr:twoCellAnchor>
  <xdr:twoCellAnchor editAs="oneCell">
    <xdr:from>
      <xdr:col>0</xdr:col>
      <xdr:colOff>1548024</xdr:colOff>
      <xdr:row>7</xdr:row>
      <xdr:rowOff>35600</xdr:rowOff>
    </xdr:from>
    <xdr:to>
      <xdr:col>2</xdr:col>
      <xdr:colOff>389882</xdr:colOff>
      <xdr:row>8</xdr:row>
      <xdr:rowOff>139699</xdr:rowOff>
    </xdr:to>
    <xdr:pic>
      <xdr:nvPicPr>
        <xdr:cNvPr id="4" name="Picture 3">
          <a:extLst>
            <a:ext uri="{FF2B5EF4-FFF2-40B4-BE49-F238E27FC236}">
              <a16:creationId xmlns:a16="http://schemas.microsoft.com/office/drawing/2014/main" id="{057B9D6E-BAA9-40B7-A923-189C9208505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48024" y="1394500"/>
          <a:ext cx="1038958" cy="288249"/>
        </a:xfrm>
        <a:prstGeom prst="rect">
          <a:avLst/>
        </a:prstGeom>
      </xdr:spPr>
    </xdr:pic>
    <xdr:clientData/>
  </xdr:twoCellAnchor>
  <xdr:twoCellAnchor editAs="oneCell">
    <xdr:from>
      <xdr:col>1</xdr:col>
      <xdr:colOff>103951</xdr:colOff>
      <xdr:row>10</xdr:row>
      <xdr:rowOff>48407</xdr:rowOff>
    </xdr:from>
    <xdr:to>
      <xdr:col>6</xdr:col>
      <xdr:colOff>197206</xdr:colOff>
      <xdr:row>43</xdr:row>
      <xdr:rowOff>170193</xdr:rowOff>
    </xdr:to>
    <xdr:pic>
      <xdr:nvPicPr>
        <xdr:cNvPr id="5" name="Picture 4">
          <a:extLst>
            <a:ext uri="{FF2B5EF4-FFF2-40B4-BE49-F238E27FC236}">
              <a16:creationId xmlns:a16="http://schemas.microsoft.com/office/drawing/2014/main" id="{33D6353B-8906-4EC9-884F-ACCCC7546C0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685101" y="1959757"/>
          <a:ext cx="3401605" cy="6198736"/>
        </a:xfrm>
        <a:prstGeom prst="rect">
          <a:avLst/>
        </a:prstGeom>
      </xdr:spPr>
    </xdr:pic>
    <xdr:clientData/>
  </xdr:twoCellAnchor>
  <xdr:twoCellAnchor editAs="oneCell">
    <xdr:from>
      <xdr:col>0</xdr:col>
      <xdr:colOff>1309181</xdr:colOff>
      <xdr:row>46</xdr:row>
      <xdr:rowOff>85677</xdr:rowOff>
    </xdr:from>
    <xdr:to>
      <xdr:col>6</xdr:col>
      <xdr:colOff>414567</xdr:colOff>
      <xdr:row>50</xdr:row>
      <xdr:rowOff>32220</xdr:rowOff>
    </xdr:to>
    <xdr:pic>
      <xdr:nvPicPr>
        <xdr:cNvPr id="6" name="Picture 5">
          <a:extLst>
            <a:ext uri="{FF2B5EF4-FFF2-40B4-BE49-F238E27FC236}">
              <a16:creationId xmlns:a16="http://schemas.microsoft.com/office/drawing/2014/main" id="{83BF7B8C-8BC4-4FEA-9E17-29EDC223469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09181" y="8626427"/>
          <a:ext cx="3994886" cy="683143"/>
        </a:xfrm>
        <a:prstGeom prst="rect">
          <a:avLst/>
        </a:prstGeom>
      </xdr:spPr>
    </xdr:pic>
    <xdr:clientData/>
  </xdr:twoCellAnchor>
  <xdr:twoCellAnchor editAs="oneCell">
    <xdr:from>
      <xdr:col>5</xdr:col>
      <xdr:colOff>450850</xdr:colOff>
      <xdr:row>4</xdr:row>
      <xdr:rowOff>127909</xdr:rowOff>
    </xdr:from>
    <xdr:to>
      <xdr:col>8</xdr:col>
      <xdr:colOff>673701</xdr:colOff>
      <xdr:row>9</xdr:row>
      <xdr:rowOff>81603</xdr:rowOff>
    </xdr:to>
    <xdr:pic>
      <xdr:nvPicPr>
        <xdr:cNvPr id="7" name="Picture 6">
          <a:extLst>
            <a:ext uri="{FF2B5EF4-FFF2-40B4-BE49-F238E27FC236}">
              <a16:creationId xmlns:a16="http://schemas.microsoft.com/office/drawing/2014/main" id="{7F89ACC6-F14E-469D-AF8A-302E6D2C5D6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667250" y="934359"/>
          <a:ext cx="2087797" cy="874444"/>
        </a:xfrm>
        <a:prstGeom prst="rect">
          <a:avLst/>
        </a:prstGeom>
      </xdr:spPr>
    </xdr:pic>
    <xdr:clientData/>
  </xdr:twoCellAnchor>
  <xdr:twoCellAnchor editAs="oneCell">
    <xdr:from>
      <xdr:col>0</xdr:col>
      <xdr:colOff>183323</xdr:colOff>
      <xdr:row>61</xdr:row>
      <xdr:rowOff>178216</xdr:rowOff>
    </xdr:from>
    <xdr:to>
      <xdr:col>3</xdr:col>
      <xdr:colOff>542279</xdr:colOff>
      <xdr:row>77</xdr:row>
      <xdr:rowOff>138044</xdr:rowOff>
    </xdr:to>
    <xdr:pic>
      <xdr:nvPicPr>
        <xdr:cNvPr id="8" name="Picture 7">
          <a:extLst>
            <a:ext uri="{FF2B5EF4-FFF2-40B4-BE49-F238E27FC236}">
              <a16:creationId xmlns:a16="http://schemas.microsoft.com/office/drawing/2014/main" id="{62C2A3BE-76D2-4732-B646-AE7AB58934D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83323" y="11551066"/>
          <a:ext cx="3229156" cy="2906228"/>
        </a:xfrm>
        <a:prstGeom prst="rect">
          <a:avLst/>
        </a:prstGeom>
      </xdr:spPr>
    </xdr:pic>
    <xdr:clientData/>
  </xdr:twoCellAnchor>
  <xdr:twoCellAnchor editAs="oneCell">
    <xdr:from>
      <xdr:col>2</xdr:col>
      <xdr:colOff>298174</xdr:colOff>
      <xdr:row>81</xdr:row>
      <xdr:rowOff>133611</xdr:rowOff>
    </xdr:from>
    <xdr:to>
      <xdr:col>8</xdr:col>
      <xdr:colOff>708696</xdr:colOff>
      <xdr:row>89</xdr:row>
      <xdr:rowOff>81194</xdr:rowOff>
    </xdr:to>
    <xdr:pic>
      <xdr:nvPicPr>
        <xdr:cNvPr id="9" name="Picture 8">
          <a:extLst>
            <a:ext uri="{FF2B5EF4-FFF2-40B4-BE49-F238E27FC236}">
              <a16:creationId xmlns:a16="http://schemas.microsoft.com/office/drawing/2014/main" id="{904DC9F7-D661-4D78-ABD1-5D494E093BC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495274" y="15189461"/>
          <a:ext cx="4294768" cy="1420783"/>
        </a:xfrm>
        <a:prstGeom prst="rect">
          <a:avLst/>
        </a:prstGeom>
      </xdr:spPr>
    </xdr:pic>
    <xdr:clientData/>
  </xdr:twoCellAnchor>
  <xdr:twoCellAnchor editAs="oneCell">
    <xdr:from>
      <xdr:col>5</xdr:col>
      <xdr:colOff>49698</xdr:colOff>
      <xdr:row>98</xdr:row>
      <xdr:rowOff>110984</xdr:rowOff>
    </xdr:from>
    <xdr:to>
      <xdr:col>8</xdr:col>
      <xdr:colOff>780731</xdr:colOff>
      <xdr:row>105</xdr:row>
      <xdr:rowOff>30355</xdr:rowOff>
    </xdr:to>
    <xdr:pic>
      <xdr:nvPicPr>
        <xdr:cNvPr id="10" name="Picture 9">
          <a:extLst>
            <a:ext uri="{FF2B5EF4-FFF2-40B4-BE49-F238E27FC236}">
              <a16:creationId xmlns:a16="http://schemas.microsoft.com/office/drawing/2014/main" id="{2EF6A6B9-DC7B-4371-B629-2775C4FF9D2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266098" y="18297384"/>
          <a:ext cx="2595979" cy="1208421"/>
        </a:xfrm>
        <a:prstGeom prst="rect">
          <a:avLst/>
        </a:prstGeom>
      </xdr:spPr>
    </xdr:pic>
    <xdr:clientData/>
  </xdr:twoCellAnchor>
  <xdr:twoCellAnchor editAs="oneCell">
    <xdr:from>
      <xdr:col>7</xdr:col>
      <xdr:colOff>233754</xdr:colOff>
      <xdr:row>112</xdr:row>
      <xdr:rowOff>138042</xdr:rowOff>
    </xdr:from>
    <xdr:to>
      <xdr:col>8</xdr:col>
      <xdr:colOff>436054</xdr:colOff>
      <xdr:row>120</xdr:row>
      <xdr:rowOff>227781</xdr:rowOff>
    </xdr:to>
    <xdr:pic>
      <xdr:nvPicPr>
        <xdr:cNvPr id="11" name="Picture 10">
          <a:extLst>
            <a:ext uri="{FF2B5EF4-FFF2-40B4-BE49-F238E27FC236}">
              <a16:creationId xmlns:a16="http://schemas.microsoft.com/office/drawing/2014/main" id="{12DDA883-03D3-4FDF-9EC9-95D02A40667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796354" y="21105742"/>
          <a:ext cx="862700" cy="2172539"/>
        </a:xfrm>
        <a:prstGeom prst="rect">
          <a:avLst/>
        </a:prstGeom>
      </xdr:spPr>
    </xdr:pic>
    <xdr:clientData/>
  </xdr:twoCellAnchor>
  <xdr:twoCellAnchor editAs="oneCell">
    <xdr:from>
      <xdr:col>6</xdr:col>
      <xdr:colOff>298325</xdr:colOff>
      <xdr:row>123</xdr:row>
      <xdr:rowOff>120650</xdr:rowOff>
    </xdr:from>
    <xdr:to>
      <xdr:col>8</xdr:col>
      <xdr:colOff>535614</xdr:colOff>
      <xdr:row>131</xdr:row>
      <xdr:rowOff>31077</xdr:rowOff>
    </xdr:to>
    <xdr:pic>
      <xdr:nvPicPr>
        <xdr:cNvPr id="12" name="Picture 11" descr="A picture containing sitting, parking, green, table&#10;&#10;Description automatically generated">
          <a:extLst>
            <a:ext uri="{FF2B5EF4-FFF2-40B4-BE49-F238E27FC236}">
              <a16:creationId xmlns:a16="http://schemas.microsoft.com/office/drawing/2014/main" id="{9B6DED39-9BA4-4A7F-9867-093D6283FEF7}"/>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187825" y="23907750"/>
          <a:ext cx="1429135" cy="1891627"/>
        </a:xfrm>
        <a:prstGeom prst="rect">
          <a:avLst/>
        </a:prstGeom>
      </xdr:spPr>
    </xdr:pic>
    <xdr:clientData/>
  </xdr:twoCellAnchor>
  <xdr:twoCellAnchor editAs="oneCell">
    <xdr:from>
      <xdr:col>6</xdr:col>
      <xdr:colOff>261497</xdr:colOff>
      <xdr:row>154</xdr:row>
      <xdr:rowOff>54389</xdr:rowOff>
    </xdr:from>
    <xdr:to>
      <xdr:col>8</xdr:col>
      <xdr:colOff>597363</xdr:colOff>
      <xdr:row>166</xdr:row>
      <xdr:rowOff>209550</xdr:rowOff>
    </xdr:to>
    <xdr:pic>
      <xdr:nvPicPr>
        <xdr:cNvPr id="13" name="Picture 12">
          <a:extLst>
            <a:ext uri="{FF2B5EF4-FFF2-40B4-BE49-F238E27FC236}">
              <a16:creationId xmlns:a16="http://schemas.microsoft.com/office/drawing/2014/main" id="{662CB02A-11AC-4878-BC33-7D1BA371D95D}"/>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150997" y="31404339"/>
          <a:ext cx="1527712" cy="2923761"/>
        </a:xfrm>
        <a:prstGeom prst="rect">
          <a:avLst/>
        </a:prstGeom>
      </xdr:spPr>
    </xdr:pic>
    <xdr:clientData/>
  </xdr:twoCellAnchor>
  <xdr:twoCellAnchor editAs="oneCell">
    <xdr:from>
      <xdr:col>6</xdr:col>
      <xdr:colOff>541566</xdr:colOff>
      <xdr:row>149</xdr:row>
      <xdr:rowOff>51894</xdr:rowOff>
    </xdr:from>
    <xdr:to>
      <xdr:col>8</xdr:col>
      <xdr:colOff>164569</xdr:colOff>
      <xdr:row>152</xdr:row>
      <xdr:rowOff>190776</xdr:rowOff>
    </xdr:to>
    <xdr:pic>
      <xdr:nvPicPr>
        <xdr:cNvPr id="14" name="Picture 13" descr="See the source image">
          <a:extLst>
            <a:ext uri="{FF2B5EF4-FFF2-40B4-BE49-F238E27FC236}">
              <a16:creationId xmlns:a16="http://schemas.microsoft.com/office/drawing/2014/main" id="{C5387901-71A1-4219-842E-6F425A79360B}"/>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5431066" y="30258844"/>
          <a:ext cx="821199" cy="8246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196850</xdr:colOff>
      <xdr:row>54</xdr:row>
      <xdr:rowOff>107950</xdr:rowOff>
    </xdr:from>
    <xdr:ext cx="2018838" cy="567247"/>
    <xdr:pic>
      <xdr:nvPicPr>
        <xdr:cNvPr id="15" name="Picture 14">
          <a:extLst>
            <a:ext uri="{FF2B5EF4-FFF2-40B4-BE49-F238E27FC236}">
              <a16:creationId xmlns:a16="http://schemas.microsoft.com/office/drawing/2014/main" id="{78657907-AA9B-49C8-9B8C-F8EA3F0F56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6850" y="10121900"/>
          <a:ext cx="2018838" cy="567247"/>
        </a:xfrm>
        <a:prstGeom prst="rect">
          <a:avLst/>
        </a:prstGeom>
      </xdr:spPr>
    </xdr:pic>
    <xdr:clientData/>
  </xdr:oneCellAnchor>
  <xdr:twoCellAnchor editAs="oneCell">
    <xdr:from>
      <xdr:col>6</xdr:col>
      <xdr:colOff>360753</xdr:colOff>
      <xdr:row>90</xdr:row>
      <xdr:rowOff>125961</xdr:rowOff>
    </xdr:from>
    <xdr:to>
      <xdr:col>8</xdr:col>
      <xdr:colOff>253745</xdr:colOff>
      <xdr:row>105</xdr:row>
      <xdr:rowOff>117349</xdr:rowOff>
    </xdr:to>
    <xdr:pic>
      <xdr:nvPicPr>
        <xdr:cNvPr id="16" name="Picture 15">
          <a:extLst>
            <a:ext uri="{FF2B5EF4-FFF2-40B4-BE49-F238E27FC236}">
              <a16:creationId xmlns:a16="http://schemas.microsoft.com/office/drawing/2014/main" id="{5FD2B7F7-9EA5-4B41-ADDD-329B68F4B167}"/>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250253" y="16839161"/>
          <a:ext cx="1084838" cy="2753638"/>
        </a:xfrm>
        <a:prstGeom prst="rect">
          <a:avLst/>
        </a:prstGeom>
      </xdr:spPr>
    </xdr:pic>
    <xdr:clientData/>
  </xdr:twoCellAnchor>
  <xdr:twoCellAnchor editAs="oneCell">
    <xdr:from>
      <xdr:col>6</xdr:col>
      <xdr:colOff>146712</xdr:colOff>
      <xdr:row>168</xdr:row>
      <xdr:rowOff>80536</xdr:rowOff>
    </xdr:from>
    <xdr:to>
      <xdr:col>7</xdr:col>
      <xdr:colOff>462363</xdr:colOff>
      <xdr:row>170</xdr:row>
      <xdr:rowOff>155557</xdr:rowOff>
    </xdr:to>
    <xdr:pic>
      <xdr:nvPicPr>
        <xdr:cNvPr id="17" name="Picture 16" descr="Arctic Titanium Heat Pump for Swimming Pools and Spas - Heats &amp; Chills ...">
          <a:extLst>
            <a:ext uri="{FF2B5EF4-FFF2-40B4-BE49-F238E27FC236}">
              <a16:creationId xmlns:a16="http://schemas.microsoft.com/office/drawing/2014/main" id="{A270639D-9670-4DD6-9080-10075574F9A1}"/>
            </a:ext>
          </a:extLst>
        </xdr:cNvPr>
        <xdr:cNvPicPr>
          <a:picLocks noChangeAspect="1" noChangeArrowheads="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2644" t="14047" r="-2644" b="9676"/>
        <a:stretch/>
      </xdr:blipFill>
      <xdr:spPr bwMode="auto">
        <a:xfrm>
          <a:off x="5036212" y="34656286"/>
          <a:ext cx="847097" cy="6528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374650</xdr:colOff>
      <xdr:row>168</xdr:row>
      <xdr:rowOff>79375</xdr:rowOff>
    </xdr:from>
    <xdr:to>
      <xdr:col>8</xdr:col>
      <xdr:colOff>524473</xdr:colOff>
      <xdr:row>170</xdr:row>
      <xdr:rowOff>139700</xdr:rowOff>
    </xdr:to>
    <xdr:pic>
      <xdr:nvPicPr>
        <xdr:cNvPr id="18" name="Picture 17" descr="i-Vu® Open WSHP Controller OPN-WSHPM">
          <a:extLst>
            <a:ext uri="{FF2B5EF4-FFF2-40B4-BE49-F238E27FC236}">
              <a16:creationId xmlns:a16="http://schemas.microsoft.com/office/drawing/2014/main" id="{A14578B6-62FE-4A99-AF36-44EE072E6BC2}"/>
            </a:ext>
          </a:extLst>
        </xdr:cNvPr>
        <xdr:cNvPicPr>
          <a:picLocks noChangeAspect="1" noChangeArrowheads="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t="9832" b="9832"/>
        <a:stretch/>
      </xdr:blipFill>
      <xdr:spPr bwMode="auto">
        <a:xfrm>
          <a:off x="5937250" y="34655125"/>
          <a:ext cx="810223" cy="638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143933</xdr:colOff>
      <xdr:row>133</xdr:row>
      <xdr:rowOff>18153</xdr:rowOff>
    </xdr:from>
    <xdr:to>
      <xdr:col>8</xdr:col>
      <xdr:colOff>675054</xdr:colOff>
      <xdr:row>145</xdr:row>
      <xdr:rowOff>227617</xdr:rowOff>
    </xdr:to>
    <xdr:pic>
      <xdr:nvPicPr>
        <xdr:cNvPr id="19" name="Picture 18">
          <a:extLst>
            <a:ext uri="{FF2B5EF4-FFF2-40B4-BE49-F238E27FC236}">
              <a16:creationId xmlns:a16="http://schemas.microsoft.com/office/drawing/2014/main" id="{2496D2A0-C4EB-4B92-A4EF-37BBBDDCC9B3}"/>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5033433" y="26281753"/>
          <a:ext cx="1722967" cy="3181264"/>
        </a:xfrm>
        <a:prstGeom prst="rect">
          <a:avLst/>
        </a:prstGeom>
      </xdr:spPr>
    </xdr:pic>
    <xdr:clientData/>
  </xdr:twoCellAnchor>
  <xdr:twoCellAnchor editAs="oneCell">
    <xdr:from>
      <xdr:col>0</xdr:col>
      <xdr:colOff>374138</xdr:colOff>
      <xdr:row>173</xdr:row>
      <xdr:rowOff>33684</xdr:rowOff>
    </xdr:from>
    <xdr:to>
      <xdr:col>3</xdr:col>
      <xdr:colOff>307640</xdr:colOff>
      <xdr:row>177</xdr:row>
      <xdr:rowOff>282478</xdr:rowOff>
    </xdr:to>
    <xdr:pic>
      <xdr:nvPicPr>
        <xdr:cNvPr id="28" name="Picture 27">
          <a:extLst>
            <a:ext uri="{FF2B5EF4-FFF2-40B4-BE49-F238E27FC236}">
              <a16:creationId xmlns:a16="http://schemas.microsoft.com/office/drawing/2014/main" id="{DB9EB0E2-6639-425C-BF86-A9D2BB940753}"/>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374138" y="32685384"/>
          <a:ext cx="2803702" cy="12965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178</xdr:row>
      <xdr:rowOff>0</xdr:rowOff>
    </xdr:from>
    <xdr:to>
      <xdr:col>13</xdr:col>
      <xdr:colOff>304800</xdr:colOff>
      <xdr:row>179</xdr:row>
      <xdr:rowOff>119185</xdr:rowOff>
    </xdr:to>
    <xdr:sp macro="" textlink="">
      <xdr:nvSpPr>
        <xdr:cNvPr id="3073" name="AutoShape 1" descr="200L Black Film Flat Thermal Heating System with Separate Copper Pipe ...">
          <a:extLst>
            <a:ext uri="{FF2B5EF4-FFF2-40B4-BE49-F238E27FC236}">
              <a16:creationId xmlns:a16="http://schemas.microsoft.com/office/drawing/2014/main" id="{644BD010-659E-4163-D588-1E8596236694}"/>
            </a:ext>
          </a:extLst>
        </xdr:cNvPr>
        <xdr:cNvSpPr>
          <a:spLocks noChangeAspect="1" noChangeArrowheads="1"/>
        </xdr:cNvSpPr>
      </xdr:nvSpPr>
      <xdr:spPr bwMode="auto">
        <a:xfrm>
          <a:off x="9404350" y="38931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113430</xdr:colOff>
      <xdr:row>10</xdr:row>
      <xdr:rowOff>70723</xdr:rowOff>
    </xdr:from>
    <xdr:to>
      <xdr:col>1</xdr:col>
      <xdr:colOff>2285969</xdr:colOff>
      <xdr:row>15</xdr:row>
      <xdr:rowOff>12673</xdr:rowOff>
    </xdr:to>
    <xdr:pic>
      <xdr:nvPicPr>
        <xdr:cNvPr id="2" name="Picture 1">
          <a:extLst>
            <a:ext uri="{FF2B5EF4-FFF2-40B4-BE49-F238E27FC236}">
              <a16:creationId xmlns:a16="http://schemas.microsoft.com/office/drawing/2014/main" id="{9210C1E0-AFB3-447E-871B-5F6CEDEEFF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1377950" y="1257303"/>
          <a:ext cx="862700" cy="2172539"/>
        </a:xfrm>
        <a:prstGeom prst="rect">
          <a:avLst/>
        </a:prstGeom>
      </xdr:spPr>
    </xdr:pic>
    <xdr:clientData/>
  </xdr:twoCellAnchor>
  <xdr:twoCellAnchor editAs="oneCell">
    <xdr:from>
      <xdr:col>1</xdr:col>
      <xdr:colOff>514350</xdr:colOff>
      <xdr:row>17</xdr:row>
      <xdr:rowOff>76201</xdr:rowOff>
    </xdr:from>
    <xdr:to>
      <xdr:col>1</xdr:col>
      <xdr:colOff>1943485</xdr:colOff>
      <xdr:row>25</xdr:row>
      <xdr:rowOff>165101</xdr:rowOff>
    </xdr:to>
    <xdr:pic>
      <xdr:nvPicPr>
        <xdr:cNvPr id="3" name="Picture 2" descr="A picture containing sitting, parking, green, table&#10;&#10;Description automatically generated">
          <a:extLst>
            <a:ext uri="{FF2B5EF4-FFF2-40B4-BE49-F238E27FC236}">
              <a16:creationId xmlns:a16="http://schemas.microsoft.com/office/drawing/2014/main" id="{45F128A5-F5FE-4564-8CE8-A1A5CA0F3C2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23950" y="3759201"/>
          <a:ext cx="1429135" cy="1562100"/>
        </a:xfrm>
        <a:prstGeom prst="rect">
          <a:avLst/>
        </a:prstGeom>
      </xdr:spPr>
    </xdr:pic>
    <xdr:clientData/>
  </xdr:twoCellAnchor>
  <xdr:twoCellAnchor editAs="oneCell">
    <xdr:from>
      <xdr:col>1</xdr:col>
      <xdr:colOff>279400</xdr:colOff>
      <xdr:row>26</xdr:row>
      <xdr:rowOff>540191</xdr:rowOff>
    </xdr:from>
    <xdr:to>
      <xdr:col>1</xdr:col>
      <xdr:colOff>1136650</xdr:colOff>
      <xdr:row>35</xdr:row>
      <xdr:rowOff>155161</xdr:rowOff>
    </xdr:to>
    <xdr:pic>
      <xdr:nvPicPr>
        <xdr:cNvPr id="5" name="Picture 4">
          <a:extLst>
            <a:ext uri="{FF2B5EF4-FFF2-40B4-BE49-F238E27FC236}">
              <a16:creationId xmlns:a16="http://schemas.microsoft.com/office/drawing/2014/main" id="{1F07E98C-3AA1-47E7-8FC8-C92C5D9E6E3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89000" y="5880541"/>
          <a:ext cx="857250" cy="16406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196850</xdr:colOff>
      <xdr:row>0</xdr:row>
      <xdr:rowOff>152400</xdr:rowOff>
    </xdr:from>
    <xdr:to>
      <xdr:col>2</xdr:col>
      <xdr:colOff>29079</xdr:colOff>
      <xdr:row>3</xdr:row>
      <xdr:rowOff>56762</xdr:rowOff>
    </xdr:to>
    <xdr:pic>
      <xdr:nvPicPr>
        <xdr:cNvPr id="2" name="Picture 1">
          <a:extLst>
            <a:ext uri="{FF2B5EF4-FFF2-40B4-BE49-F238E27FC236}">
              <a16:creationId xmlns:a16="http://schemas.microsoft.com/office/drawing/2014/main" id="{2F179E0F-C4A2-4817-9A82-0A9CE4ECBE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6850" y="152400"/>
          <a:ext cx="2022979" cy="526662"/>
        </a:xfrm>
        <a:prstGeom prst="rect">
          <a:avLst/>
        </a:prstGeom>
      </xdr:spPr>
    </xdr:pic>
    <xdr:clientData/>
  </xdr:twoCellAnchor>
  <xdr:twoCellAnchor editAs="oneCell">
    <xdr:from>
      <xdr:col>1</xdr:col>
      <xdr:colOff>210360</xdr:colOff>
      <xdr:row>5</xdr:row>
      <xdr:rowOff>136263</xdr:rowOff>
    </xdr:from>
    <xdr:to>
      <xdr:col>2</xdr:col>
      <xdr:colOff>634513</xdr:colOff>
      <xdr:row>7</xdr:row>
      <xdr:rowOff>58190</xdr:rowOff>
    </xdr:to>
    <xdr:pic>
      <xdr:nvPicPr>
        <xdr:cNvPr id="4" name="Picture 3">
          <a:extLst>
            <a:ext uri="{FF2B5EF4-FFF2-40B4-BE49-F238E27FC236}">
              <a16:creationId xmlns:a16="http://schemas.microsoft.com/office/drawing/2014/main" id="{48772EA0-191E-4F49-8E71-17E7D4C8EAC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92655" y="1119993"/>
          <a:ext cx="1038333" cy="286271"/>
        </a:xfrm>
        <a:prstGeom prst="rect">
          <a:avLst/>
        </a:prstGeom>
      </xdr:spPr>
    </xdr:pic>
    <xdr:clientData/>
  </xdr:twoCellAnchor>
  <xdr:twoCellAnchor editAs="oneCell">
    <xdr:from>
      <xdr:col>1</xdr:col>
      <xdr:colOff>135701</xdr:colOff>
      <xdr:row>11</xdr:row>
      <xdr:rowOff>48407</xdr:rowOff>
    </xdr:from>
    <xdr:to>
      <xdr:col>6</xdr:col>
      <xdr:colOff>228956</xdr:colOff>
      <xdr:row>44</xdr:row>
      <xdr:rowOff>170193</xdr:rowOff>
    </xdr:to>
    <xdr:pic>
      <xdr:nvPicPr>
        <xdr:cNvPr id="5" name="Picture 4">
          <a:extLst>
            <a:ext uri="{FF2B5EF4-FFF2-40B4-BE49-F238E27FC236}">
              <a16:creationId xmlns:a16="http://schemas.microsoft.com/office/drawing/2014/main" id="{A7CB688A-4A1A-4FEB-BE04-E9AAA03F5DA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716851" y="2143907"/>
          <a:ext cx="3395255" cy="6198736"/>
        </a:xfrm>
        <a:prstGeom prst="rect">
          <a:avLst/>
        </a:prstGeom>
      </xdr:spPr>
    </xdr:pic>
    <xdr:clientData/>
  </xdr:twoCellAnchor>
  <xdr:twoCellAnchor editAs="oneCell">
    <xdr:from>
      <xdr:col>0</xdr:col>
      <xdr:colOff>1330829</xdr:colOff>
      <xdr:row>47</xdr:row>
      <xdr:rowOff>0</xdr:rowOff>
    </xdr:from>
    <xdr:to>
      <xdr:col>6</xdr:col>
      <xdr:colOff>436215</xdr:colOff>
      <xdr:row>50</xdr:row>
      <xdr:rowOff>134157</xdr:rowOff>
    </xdr:to>
    <xdr:pic>
      <xdr:nvPicPr>
        <xdr:cNvPr id="6" name="Picture 5">
          <a:extLst>
            <a:ext uri="{FF2B5EF4-FFF2-40B4-BE49-F238E27FC236}">
              <a16:creationId xmlns:a16="http://schemas.microsoft.com/office/drawing/2014/main" id="{4B92C074-91FE-4F4D-8844-A6FCBCF1EB9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330829" y="8643745"/>
          <a:ext cx="3983341" cy="696998"/>
        </a:xfrm>
        <a:prstGeom prst="rect">
          <a:avLst/>
        </a:prstGeom>
      </xdr:spPr>
    </xdr:pic>
    <xdr:clientData/>
  </xdr:twoCellAnchor>
  <xdr:twoCellAnchor editAs="oneCell">
    <xdr:from>
      <xdr:col>5</xdr:col>
      <xdr:colOff>450850</xdr:colOff>
      <xdr:row>4</xdr:row>
      <xdr:rowOff>127909</xdr:rowOff>
    </xdr:from>
    <xdr:to>
      <xdr:col>8</xdr:col>
      <xdr:colOff>504916</xdr:colOff>
      <xdr:row>9</xdr:row>
      <xdr:rowOff>81603</xdr:rowOff>
    </xdr:to>
    <xdr:pic>
      <xdr:nvPicPr>
        <xdr:cNvPr id="7" name="Picture 6">
          <a:extLst>
            <a:ext uri="{FF2B5EF4-FFF2-40B4-BE49-F238E27FC236}">
              <a16:creationId xmlns:a16="http://schemas.microsoft.com/office/drawing/2014/main" id="{EBF17487-35A4-4254-9F54-3E3C2CDD516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660900" y="934359"/>
          <a:ext cx="2087797" cy="874444"/>
        </a:xfrm>
        <a:prstGeom prst="rect">
          <a:avLst/>
        </a:prstGeom>
      </xdr:spPr>
    </xdr:pic>
    <xdr:clientData/>
  </xdr:twoCellAnchor>
  <xdr:twoCellAnchor>
    <xdr:from>
      <xdr:col>0</xdr:col>
      <xdr:colOff>104500</xdr:colOff>
      <xdr:row>201</xdr:row>
      <xdr:rowOff>93317</xdr:rowOff>
    </xdr:from>
    <xdr:to>
      <xdr:col>0</xdr:col>
      <xdr:colOff>1514200</xdr:colOff>
      <xdr:row>201</xdr:row>
      <xdr:rowOff>309217</xdr:rowOff>
    </xdr:to>
    <xdr:pic>
      <xdr:nvPicPr>
        <xdr:cNvPr id="8" name="Picture 20">
          <a:extLst>
            <a:ext uri="{FF2B5EF4-FFF2-40B4-BE49-F238E27FC236}">
              <a16:creationId xmlns:a16="http://schemas.microsoft.com/office/drawing/2014/main" id="{B178BDBD-4C93-4AE7-9C5E-BEE9F171D1B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4500" y="35831117"/>
          <a:ext cx="1409700" cy="21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183323</xdr:colOff>
      <xdr:row>61</xdr:row>
      <xdr:rowOff>178216</xdr:rowOff>
    </xdr:from>
    <xdr:to>
      <xdr:col>3</xdr:col>
      <xdr:colOff>542279</xdr:colOff>
      <xdr:row>77</xdr:row>
      <xdr:rowOff>138044</xdr:rowOff>
    </xdr:to>
    <xdr:pic>
      <xdr:nvPicPr>
        <xdr:cNvPr id="9" name="Picture 8">
          <a:extLst>
            <a:ext uri="{FF2B5EF4-FFF2-40B4-BE49-F238E27FC236}">
              <a16:creationId xmlns:a16="http://schemas.microsoft.com/office/drawing/2014/main" id="{C4AF479F-8A26-4E10-B7AC-FE2860FB949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83323" y="11551066"/>
          <a:ext cx="3222806" cy="2906228"/>
        </a:xfrm>
        <a:prstGeom prst="rect">
          <a:avLst/>
        </a:prstGeom>
      </xdr:spPr>
    </xdr:pic>
    <xdr:clientData/>
  </xdr:twoCellAnchor>
  <xdr:twoCellAnchor editAs="oneCell">
    <xdr:from>
      <xdr:col>2</xdr:col>
      <xdr:colOff>382443</xdr:colOff>
      <xdr:row>81</xdr:row>
      <xdr:rowOff>75354</xdr:rowOff>
    </xdr:from>
    <xdr:to>
      <xdr:col>8</xdr:col>
      <xdr:colOff>357328</xdr:colOff>
      <xdr:row>88</xdr:row>
      <xdr:rowOff>120295</xdr:rowOff>
    </xdr:to>
    <xdr:pic>
      <xdr:nvPicPr>
        <xdr:cNvPr id="10" name="Picture 9">
          <a:extLst>
            <a:ext uri="{FF2B5EF4-FFF2-40B4-BE49-F238E27FC236}">
              <a16:creationId xmlns:a16="http://schemas.microsoft.com/office/drawing/2014/main" id="{B85A5643-D91E-4326-AF60-8D161A31FE5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576079" y="15401945"/>
          <a:ext cx="4015794" cy="1358236"/>
        </a:xfrm>
        <a:prstGeom prst="rect">
          <a:avLst/>
        </a:prstGeom>
      </xdr:spPr>
    </xdr:pic>
    <xdr:clientData/>
  </xdr:twoCellAnchor>
  <xdr:twoCellAnchor editAs="oneCell">
    <xdr:from>
      <xdr:col>5</xdr:col>
      <xdr:colOff>49698</xdr:colOff>
      <xdr:row>97</xdr:row>
      <xdr:rowOff>110984</xdr:rowOff>
    </xdr:from>
    <xdr:to>
      <xdr:col>8</xdr:col>
      <xdr:colOff>611946</xdr:colOff>
      <xdr:row>104</xdr:row>
      <xdr:rowOff>30355</xdr:rowOff>
    </xdr:to>
    <xdr:pic>
      <xdr:nvPicPr>
        <xdr:cNvPr id="11" name="Picture 10">
          <a:extLst>
            <a:ext uri="{FF2B5EF4-FFF2-40B4-BE49-F238E27FC236}">
              <a16:creationId xmlns:a16="http://schemas.microsoft.com/office/drawing/2014/main" id="{EA8541E2-EB77-4F2A-AD46-ACA7413FB35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259748" y="18297384"/>
          <a:ext cx="2595979" cy="1208421"/>
        </a:xfrm>
        <a:prstGeom prst="rect">
          <a:avLst/>
        </a:prstGeom>
      </xdr:spPr>
    </xdr:pic>
    <xdr:clientData/>
  </xdr:twoCellAnchor>
  <xdr:twoCellAnchor editAs="oneCell">
    <xdr:from>
      <xdr:col>7</xdr:col>
      <xdr:colOff>113104</xdr:colOff>
      <xdr:row>111</xdr:row>
      <xdr:rowOff>195192</xdr:rowOff>
    </xdr:from>
    <xdr:to>
      <xdr:col>8</xdr:col>
      <xdr:colOff>468169</xdr:colOff>
      <xdr:row>122</xdr:row>
      <xdr:rowOff>7713</xdr:rowOff>
    </xdr:to>
    <xdr:pic>
      <xdr:nvPicPr>
        <xdr:cNvPr id="12" name="Picture 11">
          <a:extLst>
            <a:ext uri="{FF2B5EF4-FFF2-40B4-BE49-F238E27FC236}">
              <a16:creationId xmlns:a16="http://schemas.microsoft.com/office/drawing/2014/main" id="{611841D3-B730-4C8F-8CAE-1D2347A59E0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675704" y="20953342"/>
          <a:ext cx="1042596" cy="2625571"/>
        </a:xfrm>
        <a:prstGeom prst="rect">
          <a:avLst/>
        </a:prstGeom>
      </xdr:spPr>
    </xdr:pic>
    <xdr:clientData/>
  </xdr:twoCellAnchor>
  <xdr:twoCellAnchor editAs="oneCell">
    <xdr:from>
      <xdr:col>6</xdr:col>
      <xdr:colOff>541566</xdr:colOff>
      <xdr:row>146</xdr:row>
      <xdr:rowOff>51894</xdr:rowOff>
    </xdr:from>
    <xdr:to>
      <xdr:col>8</xdr:col>
      <xdr:colOff>2134</xdr:colOff>
      <xdr:row>149</xdr:row>
      <xdr:rowOff>190776</xdr:rowOff>
    </xdr:to>
    <xdr:pic>
      <xdr:nvPicPr>
        <xdr:cNvPr id="15" name="Picture 14" descr="See the source image">
          <a:extLst>
            <a:ext uri="{FF2B5EF4-FFF2-40B4-BE49-F238E27FC236}">
              <a16:creationId xmlns:a16="http://schemas.microsoft.com/office/drawing/2014/main" id="{0511B226-4AB1-4B7F-8846-AB4179165347}"/>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5424716" y="25877344"/>
          <a:ext cx="821199" cy="8246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360753</xdr:colOff>
      <xdr:row>89</xdr:row>
      <xdr:rowOff>125961</xdr:rowOff>
    </xdr:from>
    <xdr:to>
      <xdr:col>8</xdr:col>
      <xdr:colOff>84960</xdr:colOff>
      <xdr:row>104</xdr:row>
      <xdr:rowOff>117349</xdr:rowOff>
    </xdr:to>
    <xdr:pic>
      <xdr:nvPicPr>
        <xdr:cNvPr id="17" name="Picture 16">
          <a:extLst>
            <a:ext uri="{FF2B5EF4-FFF2-40B4-BE49-F238E27FC236}">
              <a16:creationId xmlns:a16="http://schemas.microsoft.com/office/drawing/2014/main" id="{BF217644-901E-4A1E-AE1D-8A00155A8F03}"/>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243903" y="16839161"/>
          <a:ext cx="1084838" cy="2753638"/>
        </a:xfrm>
        <a:prstGeom prst="rect">
          <a:avLst/>
        </a:prstGeom>
      </xdr:spPr>
    </xdr:pic>
    <xdr:clientData/>
  </xdr:twoCellAnchor>
  <xdr:twoCellAnchor editAs="oneCell">
    <xdr:from>
      <xdr:col>2</xdr:col>
      <xdr:colOff>152400</xdr:colOff>
      <xdr:row>175</xdr:row>
      <xdr:rowOff>209549</xdr:rowOff>
    </xdr:from>
    <xdr:to>
      <xdr:col>4</xdr:col>
      <xdr:colOff>614978</xdr:colOff>
      <xdr:row>179</xdr:row>
      <xdr:rowOff>143934</xdr:rowOff>
    </xdr:to>
    <xdr:pic>
      <xdr:nvPicPr>
        <xdr:cNvPr id="18" name="Picture 17">
          <a:extLst>
            <a:ext uri="{FF2B5EF4-FFF2-40B4-BE49-F238E27FC236}">
              <a16:creationId xmlns:a16="http://schemas.microsoft.com/office/drawing/2014/main" id="{07B0B151-01DA-4212-9040-AFB89A9E56E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353733" y="36201349"/>
          <a:ext cx="1817245" cy="848783"/>
        </a:xfrm>
        <a:prstGeom prst="rect">
          <a:avLst/>
        </a:prstGeom>
      </xdr:spPr>
    </xdr:pic>
    <xdr:clientData/>
  </xdr:twoCellAnchor>
  <xdr:oneCellAnchor>
    <xdr:from>
      <xdr:col>0</xdr:col>
      <xdr:colOff>196850</xdr:colOff>
      <xdr:row>54</xdr:row>
      <xdr:rowOff>152400</xdr:rowOff>
    </xdr:from>
    <xdr:ext cx="2022979" cy="526662"/>
    <xdr:pic>
      <xdr:nvPicPr>
        <xdr:cNvPr id="19" name="Picture 18">
          <a:extLst>
            <a:ext uri="{FF2B5EF4-FFF2-40B4-BE49-F238E27FC236}">
              <a16:creationId xmlns:a16="http://schemas.microsoft.com/office/drawing/2014/main" id="{F1CD0F1A-4152-48F4-860D-B599581F65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6850" y="152400"/>
          <a:ext cx="2022979" cy="526662"/>
        </a:xfrm>
        <a:prstGeom prst="rect">
          <a:avLst/>
        </a:prstGeom>
      </xdr:spPr>
    </xdr:pic>
    <xdr:clientData/>
  </xdr:oneCellAnchor>
  <xdr:twoCellAnchor editAs="oneCell">
    <xdr:from>
      <xdr:col>6</xdr:col>
      <xdr:colOff>98028</xdr:colOff>
      <xdr:row>162</xdr:row>
      <xdr:rowOff>80536</xdr:rowOff>
    </xdr:from>
    <xdr:to>
      <xdr:col>7</xdr:col>
      <xdr:colOff>320710</xdr:colOff>
      <xdr:row>164</xdr:row>
      <xdr:rowOff>210124</xdr:rowOff>
    </xdr:to>
    <xdr:pic>
      <xdr:nvPicPr>
        <xdr:cNvPr id="16" name="Picture 15" descr="Arctic Titanium Heat Pump for Swimming Pools and Spas - Heats &amp; Chills ...">
          <a:extLst>
            <a:ext uri="{FF2B5EF4-FFF2-40B4-BE49-F238E27FC236}">
              <a16:creationId xmlns:a16="http://schemas.microsoft.com/office/drawing/2014/main" id="{DDF05DF8-4805-6F22-63E4-5D2E5FD0AC26}"/>
            </a:ext>
          </a:extLst>
        </xdr:cNvPr>
        <xdr:cNvPicPr>
          <a:picLocks noChangeAspect="1" noChangeArrowheads="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2644" t="14047" r="-2644" b="9676"/>
        <a:stretch/>
      </xdr:blipFill>
      <xdr:spPr bwMode="auto">
        <a:xfrm>
          <a:off x="4975983" y="33490195"/>
          <a:ext cx="893761" cy="7068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328084</xdr:colOff>
      <xdr:row>162</xdr:row>
      <xdr:rowOff>79375</xdr:rowOff>
    </xdr:from>
    <xdr:to>
      <xdr:col>8</xdr:col>
      <xdr:colOff>499073</xdr:colOff>
      <xdr:row>164</xdr:row>
      <xdr:rowOff>190038</xdr:rowOff>
    </xdr:to>
    <xdr:pic>
      <xdr:nvPicPr>
        <xdr:cNvPr id="21" name="Picture 20" descr="i-Vu® Open WSHP Controller OPN-WSHPM">
          <a:extLst>
            <a:ext uri="{FF2B5EF4-FFF2-40B4-BE49-F238E27FC236}">
              <a16:creationId xmlns:a16="http://schemas.microsoft.com/office/drawing/2014/main" id="{7C96B471-1383-56D6-96F8-7068958A2214}"/>
            </a:ext>
          </a:extLst>
        </xdr:cNvPr>
        <xdr:cNvPicPr>
          <a:picLocks noChangeAspect="1" noChangeArrowheads="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t="9832" b="9832"/>
        <a:stretch/>
      </xdr:blipFill>
      <xdr:spPr bwMode="auto">
        <a:xfrm>
          <a:off x="5877118" y="33489034"/>
          <a:ext cx="856500" cy="6879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465668</xdr:colOff>
      <xdr:row>151</xdr:row>
      <xdr:rowOff>31749</xdr:rowOff>
    </xdr:from>
    <xdr:to>
      <xdr:col>8</xdr:col>
      <xdr:colOff>129887</xdr:colOff>
      <xdr:row>160</xdr:row>
      <xdr:rowOff>112850</xdr:rowOff>
    </xdr:to>
    <xdr:pic>
      <xdr:nvPicPr>
        <xdr:cNvPr id="23" name="Picture 22">
          <a:extLst>
            <a:ext uri="{FF2B5EF4-FFF2-40B4-BE49-F238E27FC236}">
              <a16:creationId xmlns:a16="http://schemas.microsoft.com/office/drawing/2014/main" id="{CD51162A-CCFF-4DA2-BBEE-95F066CE18E2}"/>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5343623" y="30684931"/>
          <a:ext cx="1020809" cy="2354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74083</xdr:colOff>
      <xdr:row>126</xdr:row>
      <xdr:rowOff>160867</xdr:rowOff>
    </xdr:from>
    <xdr:to>
      <xdr:col>8</xdr:col>
      <xdr:colOff>577523</xdr:colOff>
      <xdr:row>141</xdr:row>
      <xdr:rowOff>170467</xdr:rowOff>
    </xdr:to>
    <xdr:pic>
      <xdr:nvPicPr>
        <xdr:cNvPr id="24" name="Picture 23">
          <a:extLst>
            <a:ext uri="{FF2B5EF4-FFF2-40B4-BE49-F238E27FC236}">
              <a16:creationId xmlns:a16="http://schemas.microsoft.com/office/drawing/2014/main" id="{12D8B316-22E1-436F-A136-4FB1EDD63BE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4984750" y="25154467"/>
          <a:ext cx="1872537" cy="3438600"/>
        </a:xfrm>
        <a:prstGeom prst="rect">
          <a:avLst/>
        </a:prstGeom>
      </xdr:spPr>
    </xdr:pic>
    <xdr:clientData/>
  </xdr:twoCellAnchor>
  <xdr:twoCellAnchor editAs="oneCell">
    <xdr:from>
      <xdr:col>0</xdr:col>
      <xdr:colOff>139700</xdr:colOff>
      <xdr:row>182</xdr:row>
      <xdr:rowOff>50800</xdr:rowOff>
    </xdr:from>
    <xdr:to>
      <xdr:col>0</xdr:col>
      <xdr:colOff>660400</xdr:colOff>
      <xdr:row>182</xdr:row>
      <xdr:rowOff>551721</xdr:rowOff>
    </xdr:to>
    <xdr:pic>
      <xdr:nvPicPr>
        <xdr:cNvPr id="26" name="Picture 16" descr="See the source image">
          <a:extLst>
            <a:ext uri="{FF2B5EF4-FFF2-40B4-BE49-F238E27FC236}">
              <a16:creationId xmlns:a16="http://schemas.microsoft.com/office/drawing/2014/main" id="{DE93ABA5-5B87-487B-BBF7-097A3AB1CDB0}"/>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39700" y="36131292"/>
          <a:ext cx="520700" cy="5009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184</xdr:row>
      <xdr:rowOff>50801</xdr:rowOff>
    </xdr:from>
    <xdr:to>
      <xdr:col>0</xdr:col>
      <xdr:colOff>546100</xdr:colOff>
      <xdr:row>184</xdr:row>
      <xdr:rowOff>478853</xdr:rowOff>
    </xdr:to>
    <xdr:pic>
      <xdr:nvPicPr>
        <xdr:cNvPr id="27" name="Picture 17" descr="See the source image">
          <a:extLst>
            <a:ext uri="{FF2B5EF4-FFF2-40B4-BE49-F238E27FC236}">
              <a16:creationId xmlns:a16="http://schemas.microsoft.com/office/drawing/2014/main" id="{A479CB28-D5FD-4A55-A7F8-CFD02848DDBA}"/>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l="14499" r="14499"/>
        <a:stretch>
          <a:fillRect/>
        </a:stretch>
      </xdr:blipFill>
      <xdr:spPr bwMode="auto">
        <a:xfrm>
          <a:off x="190500" y="37349244"/>
          <a:ext cx="355600" cy="4280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228600</xdr:colOff>
      <xdr:row>183</xdr:row>
      <xdr:rowOff>69850</xdr:rowOff>
    </xdr:from>
    <xdr:to>
      <xdr:col>0</xdr:col>
      <xdr:colOff>533400</xdr:colOff>
      <xdr:row>183</xdr:row>
      <xdr:rowOff>468443</xdr:rowOff>
    </xdr:to>
    <xdr:pic>
      <xdr:nvPicPr>
        <xdr:cNvPr id="28" name="Picture 12" descr="Caleffi - Safety Pressure Relief Valve 1/2&quot; 6 Bar 312460">
          <a:extLst>
            <a:ext uri="{FF2B5EF4-FFF2-40B4-BE49-F238E27FC236}">
              <a16:creationId xmlns:a16="http://schemas.microsoft.com/office/drawing/2014/main" id="{ABC90DDB-0BAE-419C-AE06-1AAB750855C7}"/>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l="16853" r="16853"/>
        <a:stretch>
          <a:fillRect/>
        </a:stretch>
      </xdr:blipFill>
      <xdr:spPr bwMode="auto">
        <a:xfrm>
          <a:off x="228600" y="36759317"/>
          <a:ext cx="304800" cy="3985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12700</xdr:colOff>
      <xdr:row>185</xdr:row>
      <xdr:rowOff>82550</xdr:rowOff>
    </xdr:from>
    <xdr:to>
      <xdr:col>0</xdr:col>
      <xdr:colOff>660400</xdr:colOff>
      <xdr:row>185</xdr:row>
      <xdr:rowOff>473648</xdr:rowOff>
    </xdr:to>
    <xdr:pic>
      <xdr:nvPicPr>
        <xdr:cNvPr id="29" name="Picture 26">
          <a:extLst>
            <a:ext uri="{FF2B5EF4-FFF2-40B4-BE49-F238E27FC236}">
              <a16:creationId xmlns:a16="http://schemas.microsoft.com/office/drawing/2014/main" id="{F80C2072-478B-45B1-ACAE-73D2AA0ED5C8}"/>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t="41916" r="53819"/>
        <a:stretch>
          <a:fillRect/>
        </a:stretch>
      </xdr:blipFill>
      <xdr:spPr bwMode="auto">
        <a:xfrm>
          <a:off x="12700" y="37989968"/>
          <a:ext cx="647700" cy="3910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50800</xdr:colOff>
      <xdr:row>187</xdr:row>
      <xdr:rowOff>304800</xdr:rowOff>
    </xdr:from>
    <xdr:to>
      <xdr:col>0</xdr:col>
      <xdr:colOff>1168400</xdr:colOff>
      <xdr:row>187</xdr:row>
      <xdr:rowOff>614180</xdr:rowOff>
    </xdr:to>
    <xdr:pic>
      <xdr:nvPicPr>
        <xdr:cNvPr id="30" name="Picture 25">
          <a:extLst>
            <a:ext uri="{FF2B5EF4-FFF2-40B4-BE49-F238E27FC236}">
              <a16:creationId xmlns:a16="http://schemas.microsoft.com/office/drawing/2014/main" id="{B4A11EFF-4FA7-4ACB-9B89-F44730E3882F}"/>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50800" y="39570702"/>
          <a:ext cx="1117600" cy="3093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154065</xdr:colOff>
      <xdr:row>186</xdr:row>
      <xdr:rowOff>87860</xdr:rowOff>
    </xdr:from>
    <xdr:to>
      <xdr:col>0</xdr:col>
      <xdr:colOff>712865</xdr:colOff>
      <xdr:row>186</xdr:row>
      <xdr:rowOff>650616</xdr:rowOff>
    </xdr:to>
    <xdr:pic>
      <xdr:nvPicPr>
        <xdr:cNvPr id="31" name="Picture 19">
          <a:extLst>
            <a:ext uri="{FF2B5EF4-FFF2-40B4-BE49-F238E27FC236}">
              <a16:creationId xmlns:a16="http://schemas.microsoft.com/office/drawing/2014/main" id="{7404A12B-45B7-4246-BF17-675E3A2B726A}"/>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154065" y="38604253"/>
          <a:ext cx="558800" cy="5627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182172</xdr:colOff>
      <xdr:row>5</xdr:row>
      <xdr:rowOff>26024</xdr:rowOff>
    </xdr:from>
    <xdr:to>
      <xdr:col>1</xdr:col>
      <xdr:colOff>137104</xdr:colOff>
      <xdr:row>7</xdr:row>
      <xdr:rowOff>156460</xdr:rowOff>
    </xdr:to>
    <xdr:pic>
      <xdr:nvPicPr>
        <xdr:cNvPr id="32" name="Picture 31">
          <a:extLst>
            <a:ext uri="{FF2B5EF4-FFF2-40B4-BE49-F238E27FC236}">
              <a16:creationId xmlns:a16="http://schemas.microsoft.com/office/drawing/2014/main" id="{F4E75923-4642-C8E3-A67E-16ABDA3FB9C2}"/>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182172" y="1009754"/>
          <a:ext cx="1537227" cy="49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698827</xdr:colOff>
      <xdr:row>167</xdr:row>
      <xdr:rowOff>64913</xdr:rowOff>
    </xdr:from>
    <xdr:to>
      <xdr:col>8</xdr:col>
      <xdr:colOff>93808</xdr:colOff>
      <xdr:row>173</xdr:row>
      <xdr:rowOff>137102</xdr:rowOff>
    </xdr:to>
    <xdr:pic>
      <xdr:nvPicPr>
        <xdr:cNvPr id="34" name="Picture 33">
          <a:extLst>
            <a:ext uri="{FF2B5EF4-FFF2-40B4-BE49-F238E27FC236}">
              <a16:creationId xmlns:a16="http://schemas.microsoft.com/office/drawing/2014/main" id="{06C60DA9-427B-4217-B6FB-11881434641F}"/>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698827" y="34672413"/>
          <a:ext cx="5629526" cy="19050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0D10B-9C55-42CF-B6CC-4BCC6FBF0A18}">
  <dimension ref="A1:O203"/>
  <sheetViews>
    <sheetView topLeftCell="A151" zoomScaleNormal="100" workbookViewId="0">
      <selection activeCell="M130" sqref="M130"/>
    </sheetView>
  </sheetViews>
  <sheetFormatPr defaultColWidth="8.81640625" defaultRowHeight="14.5" x14ac:dyDescent="0.35"/>
  <cols>
    <col min="1" max="1" width="22.6328125" bestFit="1" customWidth="1"/>
    <col min="3" max="7" width="9.6328125" customWidth="1"/>
    <col min="8" max="8" width="9.453125" bestFit="1" customWidth="1"/>
    <col min="9" max="9" width="10.26953125" bestFit="1" customWidth="1"/>
  </cols>
  <sheetData>
    <row r="1" spans="1:9" ht="20" customHeight="1" x14ac:dyDescent="0.35">
      <c r="A1" s="61" t="s">
        <v>70</v>
      </c>
      <c r="B1" s="61"/>
      <c r="C1" s="61"/>
      <c r="D1" s="61"/>
      <c r="E1" s="61"/>
      <c r="F1" s="61"/>
      <c r="G1" s="61"/>
      <c r="H1" s="61"/>
      <c r="I1" s="61"/>
    </row>
    <row r="2" spans="1:9" ht="14.5" customHeight="1" x14ac:dyDescent="0.35">
      <c r="A2" s="61"/>
      <c r="B2" s="61"/>
      <c r="C2" s="61"/>
      <c r="D2" s="61"/>
      <c r="E2" s="61"/>
      <c r="F2" s="61"/>
      <c r="G2" s="61"/>
      <c r="H2" s="61"/>
      <c r="I2" s="61"/>
    </row>
    <row r="3" spans="1:9" ht="14.5" customHeight="1" x14ac:dyDescent="0.35">
      <c r="A3" s="61"/>
      <c r="B3" s="61"/>
      <c r="C3" s="61"/>
      <c r="D3" s="61"/>
      <c r="E3" s="61"/>
      <c r="F3" s="61"/>
      <c r="G3" s="61"/>
      <c r="H3" s="61"/>
      <c r="I3" s="61"/>
    </row>
    <row r="4" spans="1:9" x14ac:dyDescent="0.35">
      <c r="A4" s="61"/>
      <c r="B4" s="61"/>
      <c r="C4" s="61"/>
      <c r="D4" s="61"/>
      <c r="E4" s="61"/>
      <c r="F4" s="61"/>
      <c r="G4" s="61"/>
      <c r="H4" s="61"/>
      <c r="I4" s="61"/>
    </row>
    <row r="5" spans="1:9" x14ac:dyDescent="0.35">
      <c r="A5" s="75"/>
      <c r="B5" s="76"/>
      <c r="C5" s="76"/>
      <c r="D5" s="76"/>
      <c r="E5" s="76"/>
      <c r="F5" s="76"/>
      <c r="G5" s="76"/>
      <c r="H5" s="76"/>
      <c r="I5" s="77"/>
    </row>
    <row r="6" spans="1:9" x14ac:dyDescent="0.35">
      <c r="A6" s="78"/>
      <c r="B6" s="79"/>
      <c r="C6" s="79"/>
      <c r="D6" s="79"/>
      <c r="E6" s="79"/>
      <c r="F6" s="79"/>
      <c r="G6" s="79"/>
      <c r="H6" s="79"/>
      <c r="I6" s="80"/>
    </row>
    <row r="7" spans="1:9" x14ac:dyDescent="0.35">
      <c r="A7" s="78"/>
      <c r="B7" s="79"/>
      <c r="C7" s="79"/>
      <c r="D7" s="79"/>
      <c r="E7" s="79"/>
      <c r="F7" s="79"/>
      <c r="G7" s="79"/>
      <c r="H7" s="79"/>
      <c r="I7" s="80"/>
    </row>
    <row r="8" spans="1:9" x14ac:dyDescent="0.35">
      <c r="A8" s="78"/>
      <c r="B8" s="79"/>
      <c r="C8" s="79"/>
      <c r="D8" s="79"/>
      <c r="E8" s="79"/>
      <c r="F8" s="79"/>
      <c r="G8" s="79"/>
      <c r="H8" s="79"/>
      <c r="I8" s="80"/>
    </row>
    <row r="9" spans="1:9" x14ac:dyDescent="0.35">
      <c r="A9" s="78"/>
      <c r="B9" s="79"/>
      <c r="C9" s="79"/>
      <c r="D9" s="79"/>
      <c r="E9" s="79"/>
      <c r="F9" s="79"/>
      <c r="G9" s="79"/>
      <c r="H9" s="79"/>
      <c r="I9" s="80"/>
    </row>
    <row r="10" spans="1:9" x14ac:dyDescent="0.35">
      <c r="A10" s="78"/>
      <c r="B10" s="79"/>
      <c r="C10" s="79"/>
      <c r="D10" s="79"/>
      <c r="E10" s="79"/>
      <c r="F10" s="79"/>
      <c r="G10" s="79"/>
      <c r="H10" s="79"/>
      <c r="I10" s="80"/>
    </row>
    <row r="11" spans="1:9" x14ac:dyDescent="0.35">
      <c r="A11" s="78"/>
      <c r="B11" s="79"/>
      <c r="C11" s="79"/>
      <c r="D11" s="79"/>
      <c r="E11" s="79"/>
      <c r="F11" s="79"/>
      <c r="G11" s="79"/>
      <c r="H11" s="79"/>
      <c r="I11" s="80"/>
    </row>
    <row r="12" spans="1:9" x14ac:dyDescent="0.35">
      <c r="A12" s="78"/>
      <c r="B12" s="79"/>
      <c r="C12" s="79"/>
      <c r="D12" s="79"/>
      <c r="E12" s="79"/>
      <c r="F12" s="79"/>
      <c r="G12" s="79"/>
      <c r="H12" s="79"/>
      <c r="I12" s="80"/>
    </row>
    <row r="13" spans="1:9" x14ac:dyDescent="0.35">
      <c r="A13" s="78"/>
      <c r="B13" s="79"/>
      <c r="C13" s="79"/>
      <c r="D13" s="79"/>
      <c r="E13" s="79"/>
      <c r="F13" s="79"/>
      <c r="G13" s="79"/>
      <c r="H13" s="79"/>
      <c r="I13" s="80"/>
    </row>
    <row r="14" spans="1:9" x14ac:dyDescent="0.35">
      <c r="A14" s="78"/>
      <c r="B14" s="79"/>
      <c r="C14" s="79"/>
      <c r="D14" s="79"/>
      <c r="E14" s="79"/>
      <c r="F14" s="79"/>
      <c r="G14" s="79"/>
      <c r="H14" s="79"/>
      <c r="I14" s="80"/>
    </row>
    <row r="15" spans="1:9" x14ac:dyDescent="0.35">
      <c r="A15" s="78"/>
      <c r="B15" s="79"/>
      <c r="C15" s="79"/>
      <c r="D15" s="79"/>
      <c r="E15" s="79"/>
      <c r="F15" s="79"/>
      <c r="G15" s="79"/>
      <c r="H15" s="79"/>
      <c r="I15" s="80"/>
    </row>
    <row r="16" spans="1:9" x14ac:dyDescent="0.35">
      <c r="A16" s="78"/>
      <c r="B16" s="79"/>
      <c r="C16" s="79"/>
      <c r="D16" s="79"/>
      <c r="E16" s="79"/>
      <c r="F16" s="79"/>
      <c r="G16" s="79"/>
      <c r="H16" s="79"/>
      <c r="I16" s="80"/>
    </row>
    <row r="17" spans="1:9" x14ac:dyDescent="0.35">
      <c r="A17" s="78"/>
      <c r="B17" s="79"/>
      <c r="C17" s="79"/>
      <c r="D17" s="79"/>
      <c r="E17" s="79"/>
      <c r="F17" s="79"/>
      <c r="G17" s="79"/>
      <c r="H17" s="79"/>
      <c r="I17" s="80"/>
    </row>
    <row r="18" spans="1:9" x14ac:dyDescent="0.35">
      <c r="A18" s="78"/>
      <c r="B18" s="79"/>
      <c r="C18" s="79"/>
      <c r="D18" s="79"/>
      <c r="E18" s="79"/>
      <c r="F18" s="79"/>
      <c r="G18" s="79"/>
      <c r="H18" s="79"/>
      <c r="I18" s="80"/>
    </row>
    <row r="19" spans="1:9" x14ac:dyDescent="0.35">
      <c r="A19" s="78"/>
      <c r="B19" s="79"/>
      <c r="C19" s="79"/>
      <c r="D19" s="79"/>
      <c r="E19" s="79"/>
      <c r="F19" s="79"/>
      <c r="G19" s="79"/>
      <c r="H19" s="79"/>
      <c r="I19" s="80"/>
    </row>
    <row r="20" spans="1:9" x14ac:dyDescent="0.35">
      <c r="A20" s="78"/>
      <c r="B20" s="79"/>
      <c r="C20" s="79"/>
      <c r="D20" s="79"/>
      <c r="E20" s="79"/>
      <c r="F20" s="79"/>
      <c r="G20" s="79"/>
      <c r="H20" s="79"/>
      <c r="I20" s="80"/>
    </row>
    <row r="21" spans="1:9" x14ac:dyDescent="0.35">
      <c r="A21" s="78"/>
      <c r="B21" s="79"/>
      <c r="C21" s="79"/>
      <c r="D21" s="79"/>
      <c r="E21" s="79"/>
      <c r="F21" s="79"/>
      <c r="G21" s="79"/>
      <c r="H21" s="79"/>
      <c r="I21" s="80"/>
    </row>
    <row r="22" spans="1:9" x14ac:dyDescent="0.35">
      <c r="A22" s="78"/>
      <c r="B22" s="79"/>
      <c r="C22" s="79"/>
      <c r="D22" s="79"/>
      <c r="E22" s="79"/>
      <c r="F22" s="79"/>
      <c r="G22" s="79"/>
      <c r="H22" s="79"/>
      <c r="I22" s="80"/>
    </row>
    <row r="23" spans="1:9" x14ac:dyDescent="0.35">
      <c r="A23" s="78"/>
      <c r="B23" s="79"/>
      <c r="C23" s="79"/>
      <c r="D23" s="79"/>
      <c r="E23" s="79"/>
      <c r="F23" s="79"/>
      <c r="G23" s="79"/>
      <c r="H23" s="79"/>
      <c r="I23" s="80"/>
    </row>
    <row r="24" spans="1:9" x14ac:dyDescent="0.35">
      <c r="A24" s="78"/>
      <c r="B24" s="79"/>
      <c r="C24" s="79"/>
      <c r="D24" s="79"/>
      <c r="E24" s="79"/>
      <c r="F24" s="79"/>
      <c r="G24" s="79"/>
      <c r="H24" s="79"/>
      <c r="I24" s="80"/>
    </row>
    <row r="25" spans="1:9" x14ac:dyDescent="0.35">
      <c r="A25" s="78"/>
      <c r="B25" s="79"/>
      <c r="C25" s="79"/>
      <c r="D25" s="79"/>
      <c r="E25" s="79"/>
      <c r="F25" s="79"/>
      <c r="G25" s="79"/>
      <c r="H25" s="79"/>
      <c r="I25" s="80"/>
    </row>
    <row r="26" spans="1:9" x14ac:dyDescent="0.35">
      <c r="A26" s="78"/>
      <c r="B26" s="79"/>
      <c r="C26" s="79"/>
      <c r="D26" s="79"/>
      <c r="E26" s="79"/>
      <c r="F26" s="79"/>
      <c r="G26" s="79"/>
      <c r="H26" s="79"/>
      <c r="I26" s="80"/>
    </row>
    <row r="27" spans="1:9" x14ac:dyDescent="0.35">
      <c r="A27" s="78"/>
      <c r="B27" s="79"/>
      <c r="C27" s="79"/>
      <c r="D27" s="79"/>
      <c r="E27" s="79"/>
      <c r="F27" s="79"/>
      <c r="G27" s="79"/>
      <c r="H27" s="79"/>
      <c r="I27" s="80"/>
    </row>
    <row r="28" spans="1:9" x14ac:dyDescent="0.35">
      <c r="A28" s="78"/>
      <c r="B28" s="79"/>
      <c r="C28" s="79"/>
      <c r="D28" s="79"/>
      <c r="E28" s="79"/>
      <c r="F28" s="79"/>
      <c r="G28" s="79"/>
      <c r="H28" s="79"/>
      <c r="I28" s="80"/>
    </row>
    <row r="29" spans="1:9" x14ac:dyDescent="0.35">
      <c r="A29" s="78"/>
      <c r="B29" s="79"/>
      <c r="C29" s="79"/>
      <c r="D29" s="79"/>
      <c r="E29" s="79"/>
      <c r="F29" s="79"/>
      <c r="G29" s="79"/>
      <c r="H29" s="79"/>
      <c r="I29" s="80"/>
    </row>
    <row r="30" spans="1:9" x14ac:dyDescent="0.35">
      <c r="A30" s="78"/>
      <c r="B30" s="79"/>
      <c r="C30" s="79"/>
      <c r="D30" s="79"/>
      <c r="E30" s="79"/>
      <c r="F30" s="79"/>
      <c r="G30" s="79"/>
      <c r="H30" s="79"/>
      <c r="I30" s="80"/>
    </row>
    <row r="31" spans="1:9" x14ac:dyDescent="0.35">
      <c r="A31" s="78"/>
      <c r="B31" s="79"/>
      <c r="C31" s="79"/>
      <c r="D31" s="79"/>
      <c r="E31" s="79"/>
      <c r="F31" s="79"/>
      <c r="G31" s="79"/>
      <c r="H31" s="79"/>
      <c r="I31" s="80"/>
    </row>
    <row r="32" spans="1:9" x14ac:dyDescent="0.35">
      <c r="A32" s="78"/>
      <c r="B32" s="79"/>
      <c r="C32" s="79"/>
      <c r="D32" s="79"/>
      <c r="E32" s="79"/>
      <c r="F32" s="79"/>
      <c r="G32" s="79"/>
      <c r="H32" s="79"/>
      <c r="I32" s="80"/>
    </row>
    <row r="33" spans="1:9" x14ac:dyDescent="0.35">
      <c r="A33" s="78"/>
      <c r="B33" s="79"/>
      <c r="C33" s="79"/>
      <c r="D33" s="79"/>
      <c r="E33" s="79"/>
      <c r="F33" s="79"/>
      <c r="G33" s="79"/>
      <c r="H33" s="79"/>
      <c r="I33" s="80"/>
    </row>
    <row r="34" spans="1:9" x14ac:dyDescent="0.35">
      <c r="A34" s="78"/>
      <c r="B34" s="79"/>
      <c r="C34" s="79"/>
      <c r="D34" s="79"/>
      <c r="E34" s="79"/>
      <c r="F34" s="79"/>
      <c r="G34" s="79"/>
      <c r="H34" s="79"/>
      <c r="I34" s="80"/>
    </row>
    <row r="35" spans="1:9" x14ac:dyDescent="0.35">
      <c r="A35" s="78"/>
      <c r="B35" s="79"/>
      <c r="C35" s="79"/>
      <c r="D35" s="79"/>
      <c r="E35" s="79"/>
      <c r="F35" s="79"/>
      <c r="G35" s="79"/>
      <c r="H35" s="79"/>
      <c r="I35" s="80"/>
    </row>
    <row r="36" spans="1:9" x14ac:dyDescent="0.35">
      <c r="A36" s="78"/>
      <c r="B36" s="79"/>
      <c r="C36" s="79"/>
      <c r="D36" s="79"/>
      <c r="E36" s="79"/>
      <c r="F36" s="79"/>
      <c r="G36" s="79"/>
      <c r="H36" s="79"/>
      <c r="I36" s="80"/>
    </row>
    <row r="37" spans="1:9" x14ac:dyDescent="0.35">
      <c r="A37" s="78"/>
      <c r="B37" s="79"/>
      <c r="C37" s="79"/>
      <c r="D37" s="79"/>
      <c r="E37" s="79"/>
      <c r="F37" s="79"/>
      <c r="G37" s="79"/>
      <c r="H37" s="79"/>
      <c r="I37" s="80"/>
    </row>
    <row r="38" spans="1:9" x14ac:dyDescent="0.35">
      <c r="A38" s="78"/>
      <c r="B38" s="79"/>
      <c r="C38" s="79"/>
      <c r="D38" s="79"/>
      <c r="E38" s="79"/>
      <c r="F38" s="79"/>
      <c r="G38" s="79"/>
      <c r="H38" s="79"/>
      <c r="I38" s="80"/>
    </row>
    <row r="39" spans="1:9" x14ac:dyDescent="0.35">
      <c r="A39" s="78"/>
      <c r="B39" s="79"/>
      <c r="C39" s="79"/>
      <c r="D39" s="79"/>
      <c r="E39" s="79"/>
      <c r="F39" s="79"/>
      <c r="G39" s="79"/>
      <c r="H39" s="79"/>
      <c r="I39" s="80"/>
    </row>
    <row r="40" spans="1:9" x14ac:dyDescent="0.35">
      <c r="A40" s="78"/>
      <c r="B40" s="79"/>
      <c r="C40" s="79"/>
      <c r="D40" s="79"/>
      <c r="E40" s="79"/>
      <c r="F40" s="79"/>
      <c r="G40" s="79"/>
      <c r="H40" s="79"/>
      <c r="I40" s="80"/>
    </row>
    <row r="41" spans="1:9" x14ac:dyDescent="0.35">
      <c r="A41" s="78"/>
      <c r="B41" s="79"/>
      <c r="C41" s="79"/>
      <c r="D41" s="79"/>
      <c r="E41" s="79"/>
      <c r="F41" s="79"/>
      <c r="G41" s="79"/>
      <c r="H41" s="79"/>
      <c r="I41" s="80"/>
    </row>
    <row r="42" spans="1:9" x14ac:dyDescent="0.35">
      <c r="A42" s="78"/>
      <c r="B42" s="79"/>
      <c r="C42" s="79"/>
      <c r="D42" s="79"/>
      <c r="E42" s="79"/>
      <c r="F42" s="79"/>
      <c r="G42" s="79"/>
      <c r="H42" s="79"/>
      <c r="I42" s="80"/>
    </row>
    <row r="43" spans="1:9" x14ac:dyDescent="0.35">
      <c r="A43" s="81"/>
      <c r="B43" s="82"/>
      <c r="C43" s="82"/>
      <c r="D43" s="82"/>
      <c r="E43" s="82"/>
      <c r="F43" s="82"/>
      <c r="G43" s="82"/>
      <c r="H43" s="82"/>
      <c r="I43" s="83"/>
    </row>
    <row r="44" spans="1:9" x14ac:dyDescent="0.35">
      <c r="A44" s="66" t="s">
        <v>234</v>
      </c>
      <c r="B44" s="67"/>
      <c r="C44" s="67"/>
      <c r="D44" s="67"/>
      <c r="E44" s="67"/>
      <c r="F44" s="67"/>
      <c r="G44" s="67"/>
      <c r="H44" s="67"/>
      <c r="I44" s="68"/>
    </row>
    <row r="45" spans="1:9" x14ac:dyDescent="0.35">
      <c r="A45" s="69"/>
      <c r="B45" s="70"/>
      <c r="C45" s="70"/>
      <c r="D45" s="70"/>
      <c r="E45" s="70"/>
      <c r="F45" s="70"/>
      <c r="G45" s="70"/>
      <c r="H45" s="70"/>
      <c r="I45" s="71"/>
    </row>
    <row r="46" spans="1:9" x14ac:dyDescent="0.35">
      <c r="A46" s="72"/>
      <c r="B46" s="73"/>
      <c r="C46" s="73"/>
      <c r="D46" s="73"/>
      <c r="E46" s="73"/>
      <c r="F46" s="73"/>
      <c r="G46" s="73"/>
      <c r="H46" s="73"/>
      <c r="I46" s="74"/>
    </row>
    <row r="47" spans="1:9" x14ac:dyDescent="0.35">
      <c r="A47" s="75"/>
      <c r="B47" s="76"/>
      <c r="C47" s="76"/>
      <c r="D47" s="76"/>
      <c r="E47" s="76"/>
      <c r="F47" s="76"/>
      <c r="G47" s="76"/>
      <c r="H47" s="76"/>
      <c r="I47" s="77"/>
    </row>
    <row r="48" spans="1:9" x14ac:dyDescent="0.35">
      <c r="A48" s="78"/>
      <c r="B48" s="79"/>
      <c r="C48" s="79"/>
      <c r="D48" s="79"/>
      <c r="E48" s="79"/>
      <c r="F48" s="79"/>
      <c r="G48" s="79"/>
      <c r="H48" s="79"/>
      <c r="I48" s="80"/>
    </row>
    <row r="49" spans="1:9" x14ac:dyDescent="0.35">
      <c r="A49" s="78"/>
      <c r="B49" s="79"/>
      <c r="C49" s="79"/>
      <c r="D49" s="79"/>
      <c r="E49" s="79"/>
      <c r="F49" s="79"/>
      <c r="G49" s="79"/>
      <c r="H49" s="79"/>
      <c r="I49" s="80"/>
    </row>
    <row r="50" spans="1:9" x14ac:dyDescent="0.35">
      <c r="A50" s="78"/>
      <c r="B50" s="79"/>
      <c r="C50" s="79"/>
      <c r="D50" s="79"/>
      <c r="E50" s="79"/>
      <c r="F50" s="79"/>
      <c r="G50" s="79"/>
      <c r="H50" s="79"/>
      <c r="I50" s="80"/>
    </row>
    <row r="51" spans="1:9" ht="14.5" customHeight="1" x14ac:dyDescent="0.35">
      <c r="A51" s="78"/>
      <c r="B51" s="79"/>
      <c r="C51" s="79"/>
      <c r="D51" s="79"/>
      <c r="E51" s="79"/>
      <c r="F51" s="79"/>
      <c r="G51" s="79"/>
      <c r="H51" s="79"/>
      <c r="I51" s="80"/>
    </row>
    <row r="52" spans="1:9" ht="14.5" customHeight="1" x14ac:dyDescent="0.35">
      <c r="A52" s="81"/>
      <c r="B52" s="82"/>
      <c r="C52" s="82"/>
      <c r="D52" s="82"/>
      <c r="E52" s="82"/>
      <c r="F52" s="82"/>
      <c r="G52" s="82"/>
      <c r="H52" s="82"/>
      <c r="I52" s="83"/>
    </row>
    <row r="53" spans="1:9" ht="14.5" customHeight="1" x14ac:dyDescent="0.35">
      <c r="A53" s="59" t="s">
        <v>0</v>
      </c>
      <c r="B53" s="59"/>
      <c r="C53" s="59"/>
      <c r="D53" s="59"/>
      <c r="E53" s="59"/>
      <c r="F53" s="59"/>
      <c r="G53" s="59"/>
      <c r="H53" s="59"/>
      <c r="I53" s="59"/>
    </row>
    <row r="54" spans="1:9" ht="14.5" customHeight="1" x14ac:dyDescent="0.35">
      <c r="A54" s="59"/>
      <c r="B54" s="59"/>
      <c r="C54" s="59"/>
      <c r="D54" s="59"/>
      <c r="E54" s="59"/>
      <c r="F54" s="59"/>
      <c r="G54" s="59"/>
      <c r="H54" s="59"/>
      <c r="I54" s="59"/>
    </row>
    <row r="55" spans="1:9" ht="20" customHeight="1" x14ac:dyDescent="0.35">
      <c r="A55" s="61" t="s">
        <v>70</v>
      </c>
      <c r="B55" s="61"/>
      <c r="C55" s="61"/>
      <c r="D55" s="61"/>
      <c r="E55" s="61"/>
      <c r="F55" s="61"/>
      <c r="G55" s="61"/>
      <c r="H55" s="61"/>
      <c r="I55" s="61"/>
    </row>
    <row r="56" spans="1:9" ht="14.5" customHeight="1" x14ac:dyDescent="0.35">
      <c r="A56" s="61"/>
      <c r="B56" s="61"/>
      <c r="C56" s="61"/>
      <c r="D56" s="61"/>
      <c r="E56" s="61"/>
      <c r="F56" s="61"/>
      <c r="G56" s="61"/>
      <c r="H56" s="61"/>
      <c r="I56" s="61"/>
    </row>
    <row r="57" spans="1:9" ht="14.5" customHeight="1" x14ac:dyDescent="0.35">
      <c r="A57" s="61"/>
      <c r="B57" s="61"/>
      <c r="C57" s="61"/>
      <c r="D57" s="61"/>
      <c r="E57" s="61"/>
      <c r="F57" s="61"/>
      <c r="G57" s="61"/>
      <c r="H57" s="61"/>
      <c r="I57" s="61"/>
    </row>
    <row r="58" spans="1:9" ht="14.5" customHeight="1" x14ac:dyDescent="0.35">
      <c r="A58" s="61"/>
      <c r="B58" s="61"/>
      <c r="C58" s="61"/>
      <c r="D58" s="61"/>
      <c r="E58" s="61"/>
      <c r="F58" s="61"/>
      <c r="G58" s="61"/>
      <c r="H58" s="61"/>
      <c r="I58" s="61"/>
    </row>
    <row r="59" spans="1:9" ht="14.5" customHeight="1" x14ac:dyDescent="0.35">
      <c r="A59" s="62" t="s">
        <v>71</v>
      </c>
      <c r="B59" s="63"/>
      <c r="C59" s="63"/>
      <c r="D59" s="63"/>
      <c r="E59" s="51" t="s">
        <v>73</v>
      </c>
      <c r="F59" s="51"/>
      <c r="G59" s="51"/>
      <c r="H59" s="51"/>
      <c r="I59" s="65"/>
    </row>
    <row r="60" spans="1:9" x14ac:dyDescent="0.35">
      <c r="A60" s="64"/>
      <c r="B60" s="63"/>
      <c r="C60" s="63"/>
      <c r="D60" s="63"/>
      <c r="E60" s="51"/>
      <c r="F60" s="51"/>
      <c r="G60" s="51"/>
      <c r="H60" s="51"/>
      <c r="I60" s="65"/>
    </row>
    <row r="61" spans="1:9" x14ac:dyDescent="0.35">
      <c r="A61" s="64"/>
      <c r="B61" s="63"/>
      <c r="C61" s="63"/>
      <c r="D61" s="63"/>
      <c r="E61" s="51"/>
      <c r="F61" s="51"/>
      <c r="G61" s="51"/>
      <c r="H61" s="51"/>
      <c r="I61" s="65"/>
    </row>
    <row r="62" spans="1:9" x14ac:dyDescent="0.35">
      <c r="A62" s="64"/>
      <c r="B62" s="63"/>
      <c r="C62" s="63"/>
      <c r="D62" s="63"/>
      <c r="E62" s="51"/>
      <c r="F62" s="51"/>
      <c r="G62" s="51"/>
      <c r="H62" s="51"/>
      <c r="I62" s="65"/>
    </row>
    <row r="63" spans="1:9" x14ac:dyDescent="0.35">
      <c r="A63" s="64"/>
      <c r="B63" s="63"/>
      <c r="C63" s="63"/>
      <c r="D63" s="63"/>
      <c r="E63" s="51"/>
      <c r="F63" s="51"/>
      <c r="G63" s="51"/>
      <c r="H63" s="51"/>
      <c r="I63" s="65"/>
    </row>
    <row r="64" spans="1:9" x14ac:dyDescent="0.35">
      <c r="A64" s="64"/>
      <c r="B64" s="63"/>
      <c r="C64" s="63"/>
      <c r="D64" s="63"/>
      <c r="E64" s="51"/>
      <c r="F64" s="51"/>
      <c r="G64" s="51"/>
      <c r="H64" s="51"/>
      <c r="I64" s="65"/>
    </row>
    <row r="65" spans="1:9" x14ac:dyDescent="0.35">
      <c r="A65" s="64"/>
      <c r="B65" s="63"/>
      <c r="C65" s="63"/>
      <c r="D65" s="63"/>
      <c r="E65" s="51"/>
      <c r="F65" s="51"/>
      <c r="G65" s="51"/>
      <c r="H65" s="51"/>
      <c r="I65" s="65"/>
    </row>
    <row r="66" spans="1:9" x14ac:dyDescent="0.35">
      <c r="A66" s="64"/>
      <c r="B66" s="63"/>
      <c r="C66" s="63"/>
      <c r="D66" s="63"/>
      <c r="E66" s="51"/>
      <c r="F66" s="51"/>
      <c r="G66" s="51"/>
      <c r="H66" s="51"/>
      <c r="I66" s="65"/>
    </row>
    <row r="67" spans="1:9" x14ac:dyDescent="0.35">
      <c r="A67" s="64"/>
      <c r="B67" s="63"/>
      <c r="C67" s="63"/>
      <c r="D67" s="63"/>
      <c r="E67" s="51"/>
      <c r="F67" s="51"/>
      <c r="G67" s="51"/>
      <c r="H67" s="51"/>
      <c r="I67" s="65"/>
    </row>
    <row r="68" spans="1:9" x14ac:dyDescent="0.35">
      <c r="A68" s="64"/>
      <c r="B68" s="63"/>
      <c r="C68" s="63"/>
      <c r="D68" s="63"/>
      <c r="E68" s="51"/>
      <c r="F68" s="51"/>
      <c r="G68" s="51"/>
      <c r="H68" s="51"/>
      <c r="I68" s="65"/>
    </row>
    <row r="69" spans="1:9" x14ac:dyDescent="0.35">
      <c r="A69" s="64"/>
      <c r="B69" s="63"/>
      <c r="C69" s="63"/>
      <c r="D69" s="63"/>
      <c r="E69" s="51"/>
      <c r="F69" s="51"/>
      <c r="G69" s="51"/>
      <c r="H69" s="51"/>
      <c r="I69" s="65"/>
    </row>
    <row r="70" spans="1:9" x14ac:dyDescent="0.35">
      <c r="A70" s="64"/>
      <c r="B70" s="63"/>
      <c r="C70" s="63"/>
      <c r="D70" s="63"/>
      <c r="E70" s="51"/>
      <c r="F70" s="51"/>
      <c r="G70" s="51"/>
      <c r="H70" s="51"/>
      <c r="I70" s="65"/>
    </row>
    <row r="71" spans="1:9" x14ac:dyDescent="0.35">
      <c r="A71" s="64"/>
      <c r="B71" s="63"/>
      <c r="C71" s="63"/>
      <c r="D71" s="63"/>
      <c r="E71" s="51"/>
      <c r="F71" s="51"/>
      <c r="G71" s="51"/>
      <c r="H71" s="51"/>
      <c r="I71" s="65"/>
    </row>
    <row r="72" spans="1:9" x14ac:dyDescent="0.35">
      <c r="A72" s="64"/>
      <c r="B72" s="63"/>
      <c r="C72" s="63"/>
      <c r="D72" s="63"/>
      <c r="E72" s="51"/>
      <c r="F72" s="51"/>
      <c r="G72" s="51"/>
      <c r="H72" s="51"/>
      <c r="I72" s="65"/>
    </row>
    <row r="73" spans="1:9" x14ac:dyDescent="0.35">
      <c r="A73" s="64"/>
      <c r="B73" s="63"/>
      <c r="C73" s="63"/>
      <c r="D73" s="63"/>
      <c r="E73" s="51"/>
      <c r="F73" s="51"/>
      <c r="G73" s="51"/>
      <c r="H73" s="51"/>
      <c r="I73" s="65"/>
    </row>
    <row r="74" spans="1:9" x14ac:dyDescent="0.35">
      <c r="A74" s="64"/>
      <c r="B74" s="63"/>
      <c r="C74" s="63"/>
      <c r="D74" s="63"/>
      <c r="E74" s="51"/>
      <c r="F74" s="51"/>
      <c r="G74" s="51"/>
      <c r="H74" s="51"/>
      <c r="I74" s="65"/>
    </row>
    <row r="75" spans="1:9" x14ac:dyDescent="0.35">
      <c r="A75" s="64"/>
      <c r="B75" s="63"/>
      <c r="C75" s="63"/>
      <c r="D75" s="63"/>
      <c r="E75" s="51"/>
      <c r="F75" s="51"/>
      <c r="G75" s="51"/>
      <c r="H75" s="51"/>
      <c r="I75" s="65"/>
    </row>
    <row r="76" spans="1:9" x14ac:dyDescent="0.35">
      <c r="A76" s="64"/>
      <c r="B76" s="63"/>
      <c r="C76" s="63"/>
      <c r="D76" s="63"/>
      <c r="E76" s="51"/>
      <c r="F76" s="51"/>
      <c r="G76" s="51"/>
      <c r="H76" s="51"/>
      <c r="I76" s="65"/>
    </row>
    <row r="77" spans="1:9" x14ac:dyDescent="0.35">
      <c r="A77" s="64"/>
      <c r="B77" s="63"/>
      <c r="C77" s="63"/>
      <c r="D77" s="63"/>
      <c r="E77" s="51"/>
      <c r="F77" s="51"/>
      <c r="G77" s="51"/>
      <c r="H77" s="51"/>
      <c r="I77" s="65"/>
    </row>
    <row r="78" spans="1:9" x14ac:dyDescent="0.35">
      <c r="A78" s="64"/>
      <c r="B78" s="63"/>
      <c r="C78" s="63"/>
      <c r="D78" s="63"/>
      <c r="E78" s="51"/>
      <c r="F78" s="51"/>
      <c r="G78" s="51"/>
      <c r="H78" s="51"/>
      <c r="I78" s="65"/>
    </row>
    <row r="79" spans="1:9" x14ac:dyDescent="0.35">
      <c r="A79" s="64"/>
      <c r="B79" s="63"/>
      <c r="C79" s="63"/>
      <c r="D79" s="63"/>
      <c r="E79" s="51"/>
      <c r="F79" s="51"/>
      <c r="G79" s="51"/>
      <c r="H79" s="51"/>
      <c r="I79" s="65"/>
    </row>
    <row r="80" spans="1:9" x14ac:dyDescent="0.35">
      <c r="A80" s="64"/>
      <c r="B80" s="63"/>
      <c r="C80" s="63"/>
      <c r="D80" s="63"/>
      <c r="E80" s="51"/>
      <c r="F80" s="51"/>
      <c r="G80" s="51"/>
      <c r="H80" s="51"/>
      <c r="I80" s="65"/>
    </row>
    <row r="81" spans="1:9" x14ac:dyDescent="0.35">
      <c r="A81" s="64"/>
      <c r="B81" s="63"/>
      <c r="C81" s="63"/>
      <c r="D81" s="63"/>
      <c r="E81" s="51"/>
      <c r="F81" s="51"/>
      <c r="G81" s="51"/>
      <c r="H81" s="51"/>
      <c r="I81" s="65"/>
    </row>
    <row r="82" spans="1:9" x14ac:dyDescent="0.35">
      <c r="A82" s="50" t="s">
        <v>72</v>
      </c>
      <c r="B82" s="51"/>
      <c r="C82" s="52"/>
      <c r="D82" s="52"/>
      <c r="E82" s="52"/>
      <c r="F82" s="52"/>
      <c r="G82" s="52"/>
      <c r="H82" s="52"/>
      <c r="I82" s="53"/>
    </row>
    <row r="83" spans="1:9" x14ac:dyDescent="0.35">
      <c r="A83" s="50"/>
      <c r="B83" s="51"/>
      <c r="C83" s="52"/>
      <c r="D83" s="52"/>
      <c r="E83" s="52"/>
      <c r="F83" s="52"/>
      <c r="G83" s="52"/>
      <c r="H83" s="52"/>
      <c r="I83" s="53"/>
    </row>
    <row r="84" spans="1:9" x14ac:dyDescent="0.35">
      <c r="A84" s="50"/>
      <c r="B84" s="51"/>
      <c r="C84" s="52"/>
      <c r="D84" s="52"/>
      <c r="E84" s="52"/>
      <c r="F84" s="52"/>
      <c r="G84" s="52"/>
      <c r="H84" s="52"/>
      <c r="I84" s="53"/>
    </row>
    <row r="85" spans="1:9" x14ac:dyDescent="0.35">
      <c r="A85" s="50"/>
      <c r="B85" s="51"/>
      <c r="C85" s="52"/>
      <c r="D85" s="52"/>
      <c r="E85" s="52"/>
      <c r="F85" s="52"/>
      <c r="G85" s="52"/>
      <c r="H85" s="52"/>
      <c r="I85" s="53"/>
    </row>
    <row r="86" spans="1:9" x14ac:dyDescent="0.35">
      <c r="A86" s="50"/>
      <c r="B86" s="51"/>
      <c r="C86" s="52"/>
      <c r="D86" s="52"/>
      <c r="E86" s="52"/>
      <c r="F86" s="52"/>
      <c r="G86" s="52"/>
      <c r="H86" s="52"/>
      <c r="I86" s="53"/>
    </row>
    <row r="87" spans="1:9" x14ac:dyDescent="0.35">
      <c r="A87" s="50"/>
      <c r="B87" s="51"/>
      <c r="C87" s="52"/>
      <c r="D87" s="52"/>
      <c r="E87" s="52"/>
      <c r="F87" s="52"/>
      <c r="G87" s="52"/>
      <c r="H87" s="52"/>
      <c r="I87" s="53"/>
    </row>
    <row r="88" spans="1:9" x14ac:dyDescent="0.35">
      <c r="A88" s="50"/>
      <c r="B88" s="51"/>
      <c r="C88" s="52"/>
      <c r="D88" s="52"/>
      <c r="E88" s="52"/>
      <c r="F88" s="52"/>
      <c r="G88" s="52"/>
      <c r="H88" s="52"/>
      <c r="I88" s="53"/>
    </row>
    <row r="89" spans="1:9" x14ac:dyDescent="0.35">
      <c r="A89" s="50"/>
      <c r="B89" s="51"/>
      <c r="C89" s="52"/>
      <c r="D89" s="52"/>
      <c r="E89" s="52"/>
      <c r="F89" s="52"/>
      <c r="G89" s="52"/>
      <c r="H89" s="52"/>
      <c r="I89" s="53"/>
    </row>
    <row r="90" spans="1:9" x14ac:dyDescent="0.35">
      <c r="A90" s="50"/>
      <c r="B90" s="51"/>
      <c r="C90" s="52"/>
      <c r="D90" s="52"/>
      <c r="E90" s="52"/>
      <c r="F90" s="52"/>
      <c r="G90" s="52"/>
      <c r="H90" s="52"/>
      <c r="I90" s="53"/>
    </row>
    <row r="91" spans="1:9" ht="14.5" customHeight="1" x14ac:dyDescent="0.35">
      <c r="A91" s="54" t="s">
        <v>80</v>
      </c>
      <c r="B91" s="55"/>
      <c r="C91" s="55"/>
      <c r="D91" s="55"/>
      <c r="E91" s="55"/>
      <c r="F91" s="57"/>
      <c r="G91" s="57"/>
      <c r="H91" s="57"/>
      <c r="I91" s="58"/>
    </row>
    <row r="92" spans="1:9" x14ac:dyDescent="0.35">
      <c r="A92" s="56"/>
      <c r="B92" s="55"/>
      <c r="C92" s="55"/>
      <c r="D92" s="55"/>
      <c r="E92" s="55"/>
      <c r="F92" s="57"/>
      <c r="G92" s="57"/>
      <c r="H92" s="57"/>
      <c r="I92" s="58"/>
    </row>
    <row r="93" spans="1:9" x14ac:dyDescent="0.35">
      <c r="A93" s="56"/>
      <c r="B93" s="55"/>
      <c r="C93" s="55"/>
      <c r="D93" s="55"/>
      <c r="E93" s="55"/>
      <c r="F93" s="57"/>
      <c r="G93" s="57"/>
      <c r="H93" s="57"/>
      <c r="I93" s="58"/>
    </row>
    <row r="94" spans="1:9" x14ac:dyDescent="0.35">
      <c r="A94" s="56"/>
      <c r="B94" s="55"/>
      <c r="C94" s="55"/>
      <c r="D94" s="55"/>
      <c r="E94" s="55"/>
      <c r="F94" s="57"/>
      <c r="G94" s="57"/>
      <c r="H94" s="57"/>
      <c r="I94" s="58"/>
    </row>
    <row r="95" spans="1:9" x14ac:dyDescent="0.35">
      <c r="A95" s="56"/>
      <c r="B95" s="55"/>
      <c r="C95" s="55"/>
      <c r="D95" s="55"/>
      <c r="E95" s="55"/>
      <c r="F95" s="57"/>
      <c r="G95" s="57"/>
      <c r="H95" s="57"/>
      <c r="I95" s="58"/>
    </row>
    <row r="96" spans="1:9" x14ac:dyDescent="0.35">
      <c r="A96" s="56"/>
      <c r="B96" s="55"/>
      <c r="C96" s="55"/>
      <c r="D96" s="55"/>
      <c r="E96" s="55"/>
      <c r="F96" s="57"/>
      <c r="G96" s="57"/>
      <c r="H96" s="57"/>
      <c r="I96" s="58"/>
    </row>
    <row r="97" spans="1:9" x14ac:dyDescent="0.35">
      <c r="A97" s="56"/>
      <c r="B97" s="55"/>
      <c r="C97" s="55"/>
      <c r="D97" s="55"/>
      <c r="E97" s="55"/>
      <c r="F97" s="57"/>
      <c r="G97" s="57"/>
      <c r="H97" s="57"/>
      <c r="I97" s="58"/>
    </row>
    <row r="98" spans="1:9" x14ac:dyDescent="0.35">
      <c r="A98" s="56"/>
      <c r="B98" s="55"/>
      <c r="C98" s="55"/>
      <c r="D98" s="55"/>
      <c r="E98" s="55"/>
      <c r="F98" s="57"/>
      <c r="G98" s="57"/>
      <c r="H98" s="57"/>
      <c r="I98" s="58"/>
    </row>
    <row r="99" spans="1:9" x14ac:dyDescent="0.35">
      <c r="A99" s="56"/>
      <c r="B99" s="55"/>
      <c r="C99" s="55"/>
      <c r="D99" s="55"/>
      <c r="E99" s="55"/>
      <c r="F99" s="57"/>
      <c r="G99" s="57"/>
      <c r="H99" s="57"/>
      <c r="I99" s="58"/>
    </row>
    <row r="100" spans="1:9" x14ac:dyDescent="0.35">
      <c r="A100" s="56"/>
      <c r="B100" s="55"/>
      <c r="C100" s="55"/>
      <c r="D100" s="55"/>
      <c r="E100" s="55"/>
      <c r="F100" s="57"/>
      <c r="G100" s="57"/>
      <c r="H100" s="57"/>
      <c r="I100" s="58"/>
    </row>
    <row r="101" spans="1:9" x14ac:dyDescent="0.35">
      <c r="A101" s="56"/>
      <c r="B101" s="55"/>
      <c r="C101" s="55"/>
      <c r="D101" s="55"/>
      <c r="E101" s="55"/>
      <c r="F101" s="57"/>
      <c r="G101" s="57"/>
      <c r="H101" s="57"/>
      <c r="I101" s="58"/>
    </row>
    <row r="102" spans="1:9" x14ac:dyDescent="0.35">
      <c r="A102" s="56"/>
      <c r="B102" s="55"/>
      <c r="C102" s="55"/>
      <c r="D102" s="55"/>
      <c r="E102" s="55"/>
      <c r="F102" s="57"/>
      <c r="G102" s="57"/>
      <c r="H102" s="57"/>
      <c r="I102" s="58"/>
    </row>
    <row r="103" spans="1:9" x14ac:dyDescent="0.35">
      <c r="A103" s="56"/>
      <c r="B103" s="55"/>
      <c r="C103" s="55"/>
      <c r="D103" s="55"/>
      <c r="E103" s="55"/>
      <c r="F103" s="57"/>
      <c r="G103" s="57"/>
      <c r="H103" s="57"/>
      <c r="I103" s="58"/>
    </row>
    <row r="104" spans="1:9" x14ac:dyDescent="0.35">
      <c r="A104" s="56"/>
      <c r="B104" s="55"/>
      <c r="C104" s="55"/>
      <c r="D104" s="55"/>
      <c r="E104" s="55"/>
      <c r="F104" s="57"/>
      <c r="G104" s="57"/>
      <c r="H104" s="57"/>
      <c r="I104" s="58"/>
    </row>
    <row r="105" spans="1:9" ht="14.5" customHeight="1" x14ac:dyDescent="0.35">
      <c r="A105" s="56"/>
      <c r="B105" s="55"/>
      <c r="C105" s="55"/>
      <c r="D105" s="55"/>
      <c r="E105" s="55"/>
      <c r="F105" s="57"/>
      <c r="G105" s="57"/>
      <c r="H105" s="57"/>
      <c r="I105" s="58"/>
    </row>
    <row r="106" spans="1:9" ht="14.5" customHeight="1" x14ac:dyDescent="0.35">
      <c r="A106" s="56"/>
      <c r="B106" s="55"/>
      <c r="C106" s="55"/>
      <c r="D106" s="55"/>
      <c r="E106" s="55"/>
      <c r="F106" s="57"/>
      <c r="G106" s="57"/>
      <c r="H106" s="57"/>
      <c r="I106" s="58"/>
    </row>
    <row r="107" spans="1:9" ht="14.5" customHeight="1" x14ac:dyDescent="0.35">
      <c r="A107" s="59" t="s">
        <v>0</v>
      </c>
      <c r="B107" s="59"/>
      <c r="C107" s="59"/>
      <c r="D107" s="59"/>
      <c r="E107" s="59"/>
      <c r="F107" s="59"/>
      <c r="G107" s="59"/>
      <c r="H107" s="59"/>
      <c r="I107" s="59"/>
    </row>
    <row r="108" spans="1:9" ht="14.5" customHeight="1" x14ac:dyDescent="0.35">
      <c r="A108" s="59"/>
      <c r="B108" s="59"/>
      <c r="C108" s="59"/>
      <c r="D108" s="59"/>
      <c r="E108" s="59"/>
      <c r="F108" s="59"/>
      <c r="G108" s="59"/>
      <c r="H108" s="59"/>
      <c r="I108" s="59"/>
    </row>
    <row r="109" spans="1:9" s="1" customFormat="1" ht="23.5" customHeight="1" x14ac:dyDescent="0.35">
      <c r="A109" s="60" t="s">
        <v>1</v>
      </c>
      <c r="B109" s="60"/>
      <c r="C109" s="60"/>
      <c r="D109" s="60"/>
      <c r="E109" s="60"/>
      <c r="F109" s="60"/>
      <c r="G109" s="60"/>
      <c r="H109" s="60"/>
      <c r="I109" s="60"/>
    </row>
    <row r="110" spans="1:9" s="1" customFormat="1" ht="19.5" customHeight="1" x14ac:dyDescent="0.35">
      <c r="A110" s="87" t="s">
        <v>2</v>
      </c>
      <c r="B110" s="87"/>
      <c r="C110" s="87" t="s">
        <v>52</v>
      </c>
      <c r="D110" s="87"/>
      <c r="E110" s="87"/>
      <c r="F110" s="87"/>
      <c r="G110" s="87"/>
      <c r="H110" s="87"/>
      <c r="I110" s="87"/>
    </row>
    <row r="111" spans="1:9" s="1" customFormat="1" x14ac:dyDescent="0.35">
      <c r="A111" s="88"/>
      <c r="B111" s="88"/>
      <c r="C111" s="88"/>
      <c r="D111" s="88"/>
      <c r="E111" s="88"/>
      <c r="F111" s="88"/>
      <c r="G111" s="88"/>
      <c r="H111" s="88"/>
      <c r="I111" s="88"/>
    </row>
    <row r="112" spans="1:9" s="1" customFormat="1" ht="16.5" customHeight="1" x14ac:dyDescent="0.35">
      <c r="A112" s="89" t="s">
        <v>3</v>
      </c>
      <c r="B112" s="89"/>
      <c r="C112" s="89"/>
      <c r="D112" s="89"/>
      <c r="E112" s="89"/>
      <c r="F112" s="89"/>
      <c r="G112" s="89"/>
      <c r="H112" s="89"/>
      <c r="I112" s="89"/>
    </row>
    <row r="113" spans="1:9" s="2" customFormat="1" ht="20.5" customHeight="1" x14ac:dyDescent="0.35">
      <c r="A113" s="90" t="s">
        <v>4</v>
      </c>
      <c r="B113" s="90"/>
      <c r="C113" s="84" t="s">
        <v>5</v>
      </c>
      <c r="D113" s="85"/>
      <c r="E113" s="85"/>
      <c r="F113" s="85"/>
      <c r="G113" s="86"/>
      <c r="H113" s="91"/>
      <c r="I113" s="91"/>
    </row>
    <row r="114" spans="1:9" s="2" customFormat="1" ht="20.5" customHeight="1" x14ac:dyDescent="0.35">
      <c r="A114" s="35" t="s">
        <v>6</v>
      </c>
      <c r="B114" s="41" t="s">
        <v>195</v>
      </c>
      <c r="C114" s="84" t="s">
        <v>77</v>
      </c>
      <c r="D114" s="85"/>
      <c r="E114" s="85"/>
      <c r="F114" s="85"/>
      <c r="G114" s="86"/>
      <c r="H114" s="91"/>
      <c r="I114" s="91"/>
    </row>
    <row r="115" spans="1:9" s="2" customFormat="1" ht="20.5" customHeight="1" x14ac:dyDescent="0.35">
      <c r="A115" s="90" t="s">
        <v>9</v>
      </c>
      <c r="B115" s="90"/>
      <c r="C115" s="84" t="s">
        <v>10</v>
      </c>
      <c r="D115" s="85"/>
      <c r="E115" s="85"/>
      <c r="F115" s="85"/>
      <c r="G115" s="86"/>
      <c r="H115" s="91"/>
      <c r="I115" s="91"/>
    </row>
    <row r="116" spans="1:9" s="2" customFormat="1" ht="20.5" customHeight="1" x14ac:dyDescent="0.35">
      <c r="A116" s="35" t="s">
        <v>11</v>
      </c>
      <c r="B116" s="36" t="s">
        <v>12</v>
      </c>
      <c r="C116" s="84" t="s">
        <v>13</v>
      </c>
      <c r="D116" s="85"/>
      <c r="E116" s="85"/>
      <c r="F116" s="85"/>
      <c r="G116" s="86"/>
      <c r="H116" s="91"/>
      <c r="I116" s="91"/>
    </row>
    <row r="117" spans="1:9" s="2" customFormat="1" ht="20.5" customHeight="1" x14ac:dyDescent="0.35">
      <c r="A117" s="35" t="s">
        <v>14</v>
      </c>
      <c r="B117" s="36" t="s">
        <v>15</v>
      </c>
      <c r="C117" s="84">
        <v>10</v>
      </c>
      <c r="D117" s="85"/>
      <c r="E117" s="85"/>
      <c r="F117" s="85"/>
      <c r="G117" s="86"/>
      <c r="H117" s="91"/>
      <c r="I117" s="91"/>
    </row>
    <row r="118" spans="1:9" s="2" customFormat="1" ht="20.5" customHeight="1" x14ac:dyDescent="0.35">
      <c r="A118" s="35" t="s">
        <v>16</v>
      </c>
      <c r="B118" s="36" t="s">
        <v>15</v>
      </c>
      <c r="C118" s="84">
        <v>15</v>
      </c>
      <c r="D118" s="85"/>
      <c r="E118" s="85"/>
      <c r="F118" s="85"/>
      <c r="G118" s="86"/>
      <c r="H118" s="91"/>
      <c r="I118" s="91"/>
    </row>
    <row r="119" spans="1:9" s="2" customFormat="1" ht="20.5" customHeight="1" x14ac:dyDescent="0.35">
      <c r="A119" s="35" t="s">
        <v>17</v>
      </c>
      <c r="B119" s="36" t="s">
        <v>76</v>
      </c>
      <c r="C119" s="84">
        <v>100</v>
      </c>
      <c r="D119" s="85"/>
      <c r="E119" s="85"/>
      <c r="F119" s="85"/>
      <c r="G119" s="86"/>
      <c r="H119" s="91"/>
      <c r="I119" s="91"/>
    </row>
    <row r="120" spans="1:9" s="2" customFormat="1" ht="20.5" customHeight="1" x14ac:dyDescent="0.35">
      <c r="A120" s="35" t="s">
        <v>18</v>
      </c>
      <c r="B120" s="36" t="s">
        <v>76</v>
      </c>
      <c r="C120" s="84">
        <v>10</v>
      </c>
      <c r="D120" s="85"/>
      <c r="E120" s="85"/>
      <c r="F120" s="85"/>
      <c r="G120" s="86"/>
      <c r="H120" s="91"/>
      <c r="I120" s="91"/>
    </row>
    <row r="121" spans="1:9" s="2" customFormat="1" ht="20.5" customHeight="1" x14ac:dyDescent="0.35">
      <c r="A121" s="35" t="s">
        <v>19</v>
      </c>
      <c r="B121" s="36" t="s">
        <v>20</v>
      </c>
      <c r="C121" s="84">
        <f>VLOOKUP(C110,Sheet2!A47:AF52,10)</f>
        <v>2</v>
      </c>
      <c r="D121" s="85"/>
      <c r="E121" s="85"/>
      <c r="F121" s="85"/>
      <c r="G121" s="86"/>
      <c r="H121" s="91"/>
      <c r="I121" s="91"/>
    </row>
    <row r="122" spans="1:9" s="2" customFormat="1" ht="18" customHeight="1" x14ac:dyDescent="0.35">
      <c r="A122" s="89" t="s">
        <v>21</v>
      </c>
      <c r="B122" s="89"/>
      <c r="C122" s="89"/>
      <c r="D122" s="89"/>
      <c r="E122" s="89"/>
      <c r="F122" s="89"/>
      <c r="G122" s="89"/>
      <c r="H122" s="89"/>
      <c r="I122" s="89"/>
    </row>
    <row r="123" spans="1:9" s="2" customFormat="1" ht="19.5" customHeight="1" x14ac:dyDescent="0.35">
      <c r="A123" s="92" t="s">
        <v>94</v>
      </c>
      <c r="B123" s="92"/>
      <c r="C123" s="84" t="s">
        <v>238</v>
      </c>
      <c r="D123" s="85"/>
      <c r="E123" s="85"/>
      <c r="F123" s="86"/>
      <c r="G123" s="91"/>
      <c r="H123" s="91"/>
      <c r="I123" s="91"/>
    </row>
    <row r="124" spans="1:9" s="2" customFormat="1" ht="19.5" customHeight="1" x14ac:dyDescent="0.35">
      <c r="A124" s="90" t="s">
        <v>175</v>
      </c>
      <c r="B124" s="90"/>
      <c r="C124" s="84" t="s">
        <v>199</v>
      </c>
      <c r="D124" s="85"/>
      <c r="E124" s="85"/>
      <c r="F124" s="86"/>
      <c r="G124" s="91"/>
      <c r="H124" s="91"/>
      <c r="I124" s="91"/>
    </row>
    <row r="125" spans="1:9" s="2" customFormat="1" ht="19.5" customHeight="1" x14ac:dyDescent="0.35">
      <c r="A125" s="90" t="s">
        <v>25</v>
      </c>
      <c r="B125" s="90"/>
      <c r="C125" s="84" t="s">
        <v>207</v>
      </c>
      <c r="D125" s="85"/>
      <c r="E125" s="85"/>
      <c r="F125" s="86"/>
      <c r="G125" s="91"/>
      <c r="H125" s="91"/>
      <c r="I125" s="91"/>
    </row>
    <row r="126" spans="1:9" s="2" customFormat="1" ht="19.5" customHeight="1" x14ac:dyDescent="0.35">
      <c r="A126" s="90" t="s">
        <v>112</v>
      </c>
      <c r="B126" s="90"/>
      <c r="C126" s="84" t="s">
        <v>113</v>
      </c>
      <c r="D126" s="85"/>
      <c r="E126" s="85"/>
      <c r="F126" s="86"/>
      <c r="G126" s="91"/>
      <c r="H126" s="91"/>
      <c r="I126" s="91"/>
    </row>
    <row r="127" spans="1:9" s="2" customFormat="1" ht="19.5" customHeight="1" x14ac:dyDescent="0.35">
      <c r="A127" s="90" t="s">
        <v>149</v>
      </c>
      <c r="B127" s="90"/>
      <c r="C127" s="84" t="s">
        <v>190</v>
      </c>
      <c r="D127" s="85"/>
      <c r="E127" s="85"/>
      <c r="F127" s="86"/>
      <c r="G127" s="91"/>
      <c r="H127" s="91"/>
      <c r="I127" s="91"/>
    </row>
    <row r="128" spans="1:9" s="2" customFormat="1" ht="19.5" customHeight="1" x14ac:dyDescent="0.35">
      <c r="A128" s="90" t="s">
        <v>150</v>
      </c>
      <c r="B128" s="90"/>
      <c r="C128" s="84" t="s">
        <v>102</v>
      </c>
      <c r="D128" s="85"/>
      <c r="E128" s="85"/>
      <c r="F128" s="86"/>
      <c r="G128" s="91"/>
      <c r="H128" s="91"/>
      <c r="I128" s="91"/>
    </row>
    <row r="129" spans="1:9" s="2" customFormat="1" ht="19.5" customHeight="1" x14ac:dyDescent="0.35">
      <c r="A129" s="90" t="s">
        <v>101</v>
      </c>
      <c r="B129" s="90"/>
      <c r="C129" s="84" t="s">
        <v>191</v>
      </c>
      <c r="D129" s="85"/>
      <c r="E129" s="85"/>
      <c r="F129" s="86"/>
      <c r="G129" s="91"/>
      <c r="H129" s="91"/>
      <c r="I129" s="91"/>
    </row>
    <row r="130" spans="1:9" s="2" customFormat="1" ht="19.5" customHeight="1" x14ac:dyDescent="0.35">
      <c r="A130" s="90" t="s">
        <v>151</v>
      </c>
      <c r="B130" s="90"/>
      <c r="C130" s="84" t="s">
        <v>104</v>
      </c>
      <c r="D130" s="85"/>
      <c r="E130" s="85"/>
      <c r="F130" s="86"/>
      <c r="G130" s="91"/>
      <c r="H130" s="91"/>
      <c r="I130" s="91"/>
    </row>
    <row r="131" spans="1:9" s="2" customFormat="1" ht="19.5" customHeight="1" x14ac:dyDescent="0.35">
      <c r="A131" s="90" t="s">
        <v>152</v>
      </c>
      <c r="B131" s="90"/>
      <c r="C131" s="84">
        <v>1</v>
      </c>
      <c r="D131" s="85"/>
      <c r="E131" s="85"/>
      <c r="F131" s="86"/>
      <c r="G131" s="91"/>
      <c r="H131" s="91"/>
      <c r="I131" s="91"/>
    </row>
    <row r="132" spans="1:9" s="2" customFormat="1" ht="19.5" customHeight="1" x14ac:dyDescent="0.35">
      <c r="A132" s="90" t="s">
        <v>153</v>
      </c>
      <c r="B132" s="90"/>
      <c r="C132" s="84" t="s">
        <v>105</v>
      </c>
      <c r="D132" s="85"/>
      <c r="E132" s="85"/>
      <c r="F132" s="86"/>
      <c r="G132" s="91"/>
      <c r="H132" s="91"/>
      <c r="I132" s="91"/>
    </row>
    <row r="133" spans="1:9" s="2" customFormat="1" ht="19.5" customHeight="1" x14ac:dyDescent="0.35">
      <c r="A133" s="90" t="s">
        <v>154</v>
      </c>
      <c r="B133" s="90"/>
      <c r="C133" s="84" t="s">
        <v>106</v>
      </c>
      <c r="D133" s="85"/>
      <c r="E133" s="85"/>
      <c r="F133" s="86"/>
      <c r="G133" s="91"/>
      <c r="H133" s="91"/>
      <c r="I133" s="91"/>
    </row>
    <row r="134" spans="1:9" s="2" customFormat="1" ht="19.5" customHeight="1" x14ac:dyDescent="0.35">
      <c r="A134" s="93" t="s">
        <v>155</v>
      </c>
      <c r="B134" s="94"/>
      <c r="C134" s="84" t="s">
        <v>107</v>
      </c>
      <c r="D134" s="85"/>
      <c r="E134" s="85"/>
      <c r="F134" s="86"/>
      <c r="G134" s="91"/>
      <c r="H134" s="91"/>
      <c r="I134" s="91"/>
    </row>
    <row r="135" spans="1:9" s="2" customFormat="1" ht="19.5" customHeight="1" x14ac:dyDescent="0.35">
      <c r="A135" s="93" t="s">
        <v>156</v>
      </c>
      <c r="B135" s="94"/>
      <c r="C135" s="84" t="s">
        <v>107</v>
      </c>
      <c r="D135" s="85"/>
      <c r="E135" s="85"/>
      <c r="F135" s="86"/>
      <c r="G135" s="91"/>
      <c r="H135" s="91"/>
      <c r="I135" s="91"/>
    </row>
    <row r="136" spans="1:9" s="2" customFormat="1" ht="19.5" customHeight="1" x14ac:dyDescent="0.35">
      <c r="A136" s="93" t="s">
        <v>157</v>
      </c>
      <c r="B136" s="94"/>
      <c r="C136" s="84" t="s">
        <v>107</v>
      </c>
      <c r="D136" s="85"/>
      <c r="E136" s="85"/>
      <c r="F136" s="86"/>
      <c r="G136" s="91"/>
      <c r="H136" s="91"/>
      <c r="I136" s="91"/>
    </row>
    <row r="137" spans="1:9" s="2" customFormat="1" ht="19.5" customHeight="1" x14ac:dyDescent="0.35">
      <c r="A137" s="93" t="s">
        <v>158</v>
      </c>
      <c r="B137" s="94"/>
      <c r="C137" s="84" t="s">
        <v>107</v>
      </c>
      <c r="D137" s="85"/>
      <c r="E137" s="85"/>
      <c r="F137" s="86"/>
      <c r="G137" s="91"/>
      <c r="H137" s="91"/>
      <c r="I137" s="91"/>
    </row>
    <row r="138" spans="1:9" s="2" customFormat="1" ht="19.5" customHeight="1" x14ac:dyDescent="0.35">
      <c r="A138" s="93" t="s">
        <v>159</v>
      </c>
      <c r="B138" s="94"/>
      <c r="C138" s="84" t="s">
        <v>109</v>
      </c>
      <c r="D138" s="85"/>
      <c r="E138" s="85"/>
      <c r="F138" s="86"/>
      <c r="G138" s="91"/>
      <c r="H138" s="91"/>
      <c r="I138" s="91"/>
    </row>
    <row r="139" spans="1:9" s="2" customFormat="1" ht="19.5" customHeight="1" x14ac:dyDescent="0.35">
      <c r="A139" s="93" t="s">
        <v>160</v>
      </c>
      <c r="B139" s="94"/>
      <c r="C139" s="84" t="s">
        <v>110</v>
      </c>
      <c r="D139" s="85"/>
      <c r="E139" s="85"/>
      <c r="F139" s="86"/>
      <c r="G139" s="91"/>
      <c r="H139" s="91"/>
      <c r="I139" s="91"/>
    </row>
    <row r="140" spans="1:9" s="2" customFormat="1" ht="19.5" customHeight="1" x14ac:dyDescent="0.35">
      <c r="A140" s="90" t="s">
        <v>161</v>
      </c>
      <c r="B140" s="90"/>
      <c r="C140" s="84" t="s">
        <v>192</v>
      </c>
      <c r="D140" s="85"/>
      <c r="E140" s="85"/>
      <c r="F140" s="86"/>
      <c r="G140" s="91"/>
      <c r="H140" s="91"/>
      <c r="I140" s="91"/>
    </row>
    <row r="141" spans="1:9" s="2" customFormat="1" ht="19.5" customHeight="1" x14ac:dyDescent="0.35">
      <c r="A141" s="90" t="s">
        <v>27</v>
      </c>
      <c r="B141" s="90"/>
      <c r="C141" s="84" t="s">
        <v>99</v>
      </c>
      <c r="D141" s="85"/>
      <c r="E141" s="85"/>
      <c r="F141" s="86"/>
      <c r="G141" s="91"/>
      <c r="H141" s="91"/>
      <c r="I141" s="91"/>
    </row>
    <row r="142" spans="1:9" s="1" customFormat="1" ht="19.5" customHeight="1" x14ac:dyDescent="0.35">
      <c r="A142" s="35" t="s">
        <v>28</v>
      </c>
      <c r="B142" s="36" t="s">
        <v>29</v>
      </c>
      <c r="C142" s="95" t="s">
        <v>193</v>
      </c>
      <c r="D142" s="96"/>
      <c r="E142" s="96"/>
      <c r="F142" s="97"/>
      <c r="G142" s="91"/>
      <c r="H142" s="91"/>
      <c r="I142" s="91"/>
    </row>
    <row r="143" spans="1:9" s="1" customFormat="1" ht="19.5" customHeight="1" x14ac:dyDescent="0.35">
      <c r="A143" s="35" t="s">
        <v>30</v>
      </c>
      <c r="B143" s="36" t="s">
        <v>31</v>
      </c>
      <c r="C143" s="95" t="str">
        <f>VLOOKUP(C110,Sheet2!A47:AF52,18)</f>
        <v xml:space="preserve">Stainless Steel / Galvanised Steek </v>
      </c>
      <c r="D143" s="96"/>
      <c r="E143" s="96"/>
      <c r="F143" s="97"/>
      <c r="G143" s="91"/>
      <c r="H143" s="91"/>
      <c r="I143" s="91"/>
    </row>
    <row r="144" spans="1:9" s="1" customFormat="1" ht="19.5" customHeight="1" x14ac:dyDescent="0.35">
      <c r="A144" s="35" t="s">
        <v>32</v>
      </c>
      <c r="B144" s="36" t="s">
        <v>33</v>
      </c>
      <c r="C144" s="95" t="s">
        <v>97</v>
      </c>
      <c r="D144" s="96"/>
      <c r="E144" s="96"/>
      <c r="F144" s="97"/>
      <c r="G144" s="91"/>
      <c r="H144" s="91"/>
      <c r="I144" s="91"/>
    </row>
    <row r="145" spans="1:9" s="2" customFormat="1" ht="19.5" customHeight="1" x14ac:dyDescent="0.35">
      <c r="A145" s="93" t="s">
        <v>24</v>
      </c>
      <c r="B145" s="94"/>
      <c r="C145" s="95" t="s">
        <v>221</v>
      </c>
      <c r="D145" s="96"/>
      <c r="E145" s="96"/>
      <c r="F145" s="97"/>
      <c r="G145" s="91"/>
      <c r="H145" s="91"/>
      <c r="I145" s="91"/>
    </row>
    <row r="146" spans="1:9" s="2" customFormat="1" ht="19.5" customHeight="1" x14ac:dyDescent="0.35">
      <c r="A146" s="93" t="s">
        <v>27</v>
      </c>
      <c r="B146" s="94"/>
      <c r="C146" s="95" t="str">
        <f>VLOOKUP(C110,Sheet2!A47:AF52,16)</f>
        <v>Builtin Hot water circualtor Pump</v>
      </c>
      <c r="D146" s="96"/>
      <c r="E146" s="96"/>
      <c r="F146" s="97"/>
      <c r="G146" s="91"/>
      <c r="H146" s="91"/>
      <c r="I146" s="91"/>
    </row>
    <row r="147" spans="1:9" s="1" customFormat="1" ht="19.5" customHeight="1" x14ac:dyDescent="0.35">
      <c r="A147" s="35" t="s">
        <v>30</v>
      </c>
      <c r="B147" s="36" t="s">
        <v>31</v>
      </c>
      <c r="C147" s="95" t="str">
        <f>VLOOKUP(C110,Sheet2!A47:AF52,18)</f>
        <v xml:space="preserve">Stainless Steel / Galvanised Steek </v>
      </c>
      <c r="D147" s="96"/>
      <c r="E147" s="96"/>
      <c r="F147" s="97"/>
      <c r="G147" s="91"/>
      <c r="H147" s="91"/>
      <c r="I147" s="91"/>
    </row>
    <row r="148" spans="1:9" s="1" customFormat="1" ht="19.5" customHeight="1" x14ac:dyDescent="0.35">
      <c r="A148" s="35" t="s">
        <v>32</v>
      </c>
      <c r="B148" s="36" t="s">
        <v>33</v>
      </c>
      <c r="C148" s="95" t="str">
        <f>VLOOKUP(C110,Sheet2!A47:AF52,19)</f>
        <v>500 X 450 X 375</v>
      </c>
      <c r="D148" s="96"/>
      <c r="E148" s="96"/>
      <c r="F148" s="97"/>
      <c r="G148" s="91"/>
      <c r="H148" s="91"/>
      <c r="I148" s="91"/>
    </row>
    <row r="149" spans="1:9" s="2" customFormat="1" ht="18" customHeight="1" x14ac:dyDescent="0.35">
      <c r="A149" s="89" t="s">
        <v>34</v>
      </c>
      <c r="B149" s="89"/>
      <c r="C149" s="89"/>
      <c r="D149" s="89"/>
      <c r="E149" s="89"/>
      <c r="F149" s="89"/>
      <c r="G149" s="89"/>
      <c r="H149" s="89"/>
      <c r="I149" s="89"/>
    </row>
    <row r="150" spans="1:9" s="2" customFormat="1" ht="18" customHeight="1" x14ac:dyDescent="0.35">
      <c r="A150" s="90" t="s">
        <v>35</v>
      </c>
      <c r="B150" s="90"/>
      <c r="C150" s="84" t="str">
        <f>VLOOKUP(C110,Sheet2!A47:AF52,20)</f>
        <v xml:space="preserve">R134a </v>
      </c>
      <c r="D150" s="85"/>
      <c r="E150" s="85"/>
      <c r="F150" s="86"/>
      <c r="G150" s="91"/>
      <c r="H150" s="91"/>
      <c r="I150" s="91"/>
    </row>
    <row r="151" spans="1:9" s="2" customFormat="1" ht="18" customHeight="1" x14ac:dyDescent="0.35">
      <c r="A151" s="90" t="s">
        <v>36</v>
      </c>
      <c r="B151" s="90"/>
      <c r="C151" s="84" t="str">
        <f>VLOOKUP(C110,Sheet2!A47:AF52,21)</f>
        <v>Copper (DHP ISO1337)</v>
      </c>
      <c r="D151" s="85"/>
      <c r="E151" s="85"/>
      <c r="F151" s="86"/>
      <c r="G151" s="91"/>
      <c r="H151" s="91"/>
      <c r="I151" s="91"/>
    </row>
    <row r="152" spans="1:9" s="1" customFormat="1" ht="18" customHeight="1" x14ac:dyDescent="0.35">
      <c r="A152" s="90" t="s">
        <v>37</v>
      </c>
      <c r="B152" s="90"/>
      <c r="C152" s="84" t="str">
        <f>VLOOKUP(C110,Sheet2!A47:AF52,22)</f>
        <v>3/8"</v>
      </c>
      <c r="D152" s="85"/>
      <c r="E152" s="85"/>
      <c r="F152" s="86"/>
      <c r="G152" s="91"/>
      <c r="H152" s="91"/>
      <c r="I152" s="91"/>
    </row>
    <row r="153" spans="1:9" s="1" customFormat="1" ht="18" customHeight="1" x14ac:dyDescent="0.35">
      <c r="A153" s="90" t="s">
        <v>38</v>
      </c>
      <c r="B153" s="90"/>
      <c r="C153" s="84" t="str">
        <f>VLOOKUP(C110,Sheet2!A47:AF52,23)</f>
        <v>1/2"</v>
      </c>
      <c r="D153" s="85"/>
      <c r="E153" s="85"/>
      <c r="F153" s="86"/>
      <c r="G153" s="91"/>
      <c r="H153" s="91"/>
      <c r="I153" s="91"/>
    </row>
    <row r="154" spans="1:9" s="1" customFormat="1" ht="18" customHeight="1" x14ac:dyDescent="0.35">
      <c r="A154" s="98" t="s">
        <v>39</v>
      </c>
      <c r="B154" s="98"/>
      <c r="C154" s="98"/>
      <c r="D154" s="98"/>
      <c r="E154" s="98"/>
      <c r="F154" s="98"/>
      <c r="G154" s="98"/>
      <c r="H154" s="98"/>
      <c r="I154" s="98"/>
    </row>
    <row r="155" spans="1:9" s="1" customFormat="1" ht="18" customHeight="1" x14ac:dyDescent="0.35">
      <c r="A155" s="35" t="s">
        <v>40</v>
      </c>
      <c r="B155" s="36" t="s">
        <v>41</v>
      </c>
      <c r="C155" s="84" t="s">
        <v>220</v>
      </c>
      <c r="D155" s="85"/>
      <c r="E155" s="85"/>
      <c r="F155" s="86"/>
      <c r="G155" s="99"/>
      <c r="H155" s="99"/>
      <c r="I155" s="99"/>
    </row>
    <row r="156" spans="1:9" s="1" customFormat="1" ht="18" customHeight="1" x14ac:dyDescent="0.35">
      <c r="A156" s="35" t="s">
        <v>42</v>
      </c>
      <c r="B156" s="36"/>
      <c r="C156" s="84" t="s">
        <v>179</v>
      </c>
      <c r="D156" s="85"/>
      <c r="E156" s="85"/>
      <c r="F156" s="86"/>
      <c r="G156" s="99"/>
      <c r="H156" s="99"/>
      <c r="I156" s="99"/>
    </row>
    <row r="157" spans="1:9" s="1" customFormat="1" ht="18" customHeight="1" x14ac:dyDescent="0.35">
      <c r="A157" s="35" t="s">
        <v>188</v>
      </c>
      <c r="B157" s="36"/>
      <c r="C157" s="84" t="s">
        <v>189</v>
      </c>
      <c r="D157" s="85"/>
      <c r="E157" s="85"/>
      <c r="F157" s="86"/>
      <c r="G157" s="99"/>
      <c r="H157" s="99"/>
      <c r="I157" s="99"/>
    </row>
    <row r="158" spans="1:9" s="1" customFormat="1" ht="18" customHeight="1" x14ac:dyDescent="0.35">
      <c r="A158" s="35" t="s">
        <v>180</v>
      </c>
      <c r="B158" s="36"/>
      <c r="C158" s="84" t="s">
        <v>200</v>
      </c>
      <c r="D158" s="85"/>
      <c r="E158" s="85"/>
      <c r="F158" s="86"/>
      <c r="G158" s="99"/>
      <c r="H158" s="99"/>
      <c r="I158" s="99"/>
    </row>
    <row r="159" spans="1:9" s="1" customFormat="1" ht="18" customHeight="1" x14ac:dyDescent="0.35">
      <c r="A159" s="35" t="s">
        <v>181</v>
      </c>
      <c r="B159" s="36"/>
      <c r="C159" s="84" t="s">
        <v>201</v>
      </c>
      <c r="D159" s="85"/>
      <c r="E159" s="85"/>
      <c r="F159" s="86"/>
      <c r="G159" s="99"/>
      <c r="H159" s="99"/>
      <c r="I159" s="99"/>
    </row>
    <row r="160" spans="1:9" s="1" customFormat="1" ht="18" customHeight="1" x14ac:dyDescent="0.35">
      <c r="A160" s="35" t="s">
        <v>182</v>
      </c>
      <c r="B160" s="36"/>
      <c r="C160" s="84" t="s">
        <v>178</v>
      </c>
      <c r="D160" s="85"/>
      <c r="E160" s="85"/>
      <c r="F160" s="86"/>
      <c r="G160" s="99"/>
      <c r="H160" s="99"/>
      <c r="I160" s="99"/>
    </row>
    <row r="161" spans="1:15" s="1" customFormat="1" ht="18" customHeight="1" x14ac:dyDescent="0.35">
      <c r="A161" s="35" t="s">
        <v>183</v>
      </c>
      <c r="B161" s="36"/>
      <c r="C161" s="84" t="s">
        <v>184</v>
      </c>
      <c r="D161" s="85"/>
      <c r="E161" s="85"/>
      <c r="F161" s="86"/>
      <c r="G161" s="99"/>
      <c r="H161" s="99"/>
      <c r="I161" s="99"/>
    </row>
    <row r="162" spans="1:15" s="1" customFormat="1" ht="18" customHeight="1" x14ac:dyDescent="0.35">
      <c r="A162" s="35" t="s">
        <v>186</v>
      </c>
      <c r="B162" s="36" t="s">
        <v>187</v>
      </c>
      <c r="C162" s="84" t="s">
        <v>130</v>
      </c>
      <c r="D162" s="85"/>
      <c r="E162" s="85"/>
      <c r="F162" s="86"/>
      <c r="G162" s="99"/>
      <c r="H162" s="99"/>
      <c r="I162" s="99"/>
    </row>
    <row r="163" spans="1:15" s="1" customFormat="1" ht="18" customHeight="1" x14ac:dyDescent="0.35">
      <c r="A163" s="35" t="s">
        <v>194</v>
      </c>
      <c r="B163" s="36" t="s">
        <v>187</v>
      </c>
      <c r="C163" s="84" t="s">
        <v>130</v>
      </c>
      <c r="D163" s="85"/>
      <c r="E163" s="85"/>
      <c r="F163" s="86"/>
      <c r="G163" s="99"/>
      <c r="H163" s="99"/>
      <c r="I163" s="99"/>
    </row>
    <row r="164" spans="1:15" s="1" customFormat="1" ht="18" customHeight="1" x14ac:dyDescent="0.35">
      <c r="A164" s="35" t="s">
        <v>185</v>
      </c>
      <c r="B164" s="36" t="s">
        <v>15</v>
      </c>
      <c r="C164" s="84">
        <v>7</v>
      </c>
      <c r="D164" s="85"/>
      <c r="E164" s="85"/>
      <c r="F164" s="86"/>
      <c r="G164" s="99"/>
      <c r="H164" s="99"/>
      <c r="I164" s="99"/>
    </row>
    <row r="165" spans="1:15" s="1" customFormat="1" ht="18" customHeight="1" x14ac:dyDescent="0.35">
      <c r="A165" s="35" t="s">
        <v>16</v>
      </c>
      <c r="B165" s="36" t="s">
        <v>15</v>
      </c>
      <c r="C165" s="84">
        <v>10</v>
      </c>
      <c r="D165" s="85"/>
      <c r="E165" s="85"/>
      <c r="F165" s="86"/>
      <c r="G165" s="99"/>
      <c r="H165" s="99"/>
      <c r="I165" s="99"/>
    </row>
    <row r="166" spans="1:15" s="1" customFormat="1" ht="20" customHeight="1" x14ac:dyDescent="0.35">
      <c r="A166" s="35" t="s">
        <v>45</v>
      </c>
      <c r="B166" s="36" t="s">
        <v>76</v>
      </c>
      <c r="C166" s="84">
        <v>75</v>
      </c>
      <c r="D166" s="85"/>
      <c r="E166" s="85"/>
      <c r="F166" s="86"/>
      <c r="G166" s="99"/>
      <c r="H166" s="99"/>
      <c r="I166" s="99"/>
    </row>
    <row r="167" spans="1:15" s="1" customFormat="1" ht="18" customHeight="1" x14ac:dyDescent="0.35">
      <c r="A167" s="35" t="s">
        <v>46</v>
      </c>
      <c r="B167" s="36" t="s">
        <v>76</v>
      </c>
      <c r="C167" s="84">
        <f>VLOOKUP(C110,Sheet2!A47:AF52,30)</f>
        <v>55</v>
      </c>
      <c r="D167" s="85"/>
      <c r="E167" s="85"/>
      <c r="F167" s="86"/>
      <c r="G167" s="99"/>
      <c r="H167" s="99"/>
      <c r="I167" s="99"/>
    </row>
    <row r="168" spans="1:15" s="1" customFormat="1" ht="18" customHeight="1" x14ac:dyDescent="0.35">
      <c r="A168" s="98" t="s">
        <v>129</v>
      </c>
      <c r="B168" s="98"/>
      <c r="C168" s="98"/>
      <c r="D168" s="98"/>
      <c r="E168" s="98"/>
      <c r="F168" s="98"/>
      <c r="G168" s="98"/>
      <c r="H168" s="98"/>
      <c r="I168" s="98"/>
    </row>
    <row r="169" spans="1:15" s="2" customFormat="1" ht="26.5" customHeight="1" x14ac:dyDescent="0.35">
      <c r="A169" s="100" t="s">
        <v>128</v>
      </c>
      <c r="B169" s="101"/>
      <c r="C169" s="101"/>
      <c r="D169" s="101"/>
      <c r="E169" s="101"/>
      <c r="F169" s="102"/>
      <c r="G169" s="103"/>
      <c r="H169" s="104"/>
      <c r="I169" s="105"/>
      <c r="K169"/>
    </row>
    <row r="170" spans="1:15" s="1" customFormat="1" ht="19" customHeight="1" x14ac:dyDescent="0.35">
      <c r="A170" s="90" t="s">
        <v>47</v>
      </c>
      <c r="B170" s="90"/>
      <c r="C170" s="84" t="s">
        <v>191</v>
      </c>
      <c r="D170" s="85"/>
      <c r="E170" s="85"/>
      <c r="F170" s="86"/>
      <c r="G170" s="106"/>
      <c r="H170" s="107"/>
      <c r="I170" s="108"/>
    </row>
    <row r="171" spans="1:15" s="1" customFormat="1" ht="19" customHeight="1" x14ac:dyDescent="0.35">
      <c r="A171" s="90" t="s">
        <v>74</v>
      </c>
      <c r="B171" s="90"/>
      <c r="C171" s="112" t="str">
        <f>VLOOKUP(C110,Sheet2!A47:AF52,32)</f>
        <v>Next Gen PCB controller</v>
      </c>
      <c r="D171" s="113"/>
      <c r="E171" s="113"/>
      <c r="F171" s="114"/>
      <c r="G171" s="109"/>
      <c r="H171" s="110"/>
      <c r="I171" s="111"/>
    </row>
    <row r="172" spans="1:15" s="2" customFormat="1" ht="20" customHeight="1" x14ac:dyDescent="0.35">
      <c r="A172" s="115" t="s">
        <v>78</v>
      </c>
      <c r="B172" s="115"/>
      <c r="C172" s="115"/>
      <c r="D172" s="115"/>
      <c r="E172" s="115"/>
      <c r="F172" s="115"/>
      <c r="G172" s="115"/>
      <c r="H172" s="115"/>
      <c r="I172" s="115"/>
    </row>
    <row r="173" spans="1:15" s="1" customFormat="1" ht="18" customHeight="1" x14ac:dyDescent="0.35">
      <c r="A173" s="98" t="s">
        <v>198</v>
      </c>
      <c r="B173" s="98"/>
      <c r="C173" s="98"/>
      <c r="D173" s="98"/>
      <c r="E173" s="98"/>
      <c r="F173" s="98"/>
      <c r="G173" s="98"/>
      <c r="H173" s="98"/>
      <c r="I173" s="98"/>
    </row>
    <row r="174" spans="1:15" s="2" customFormat="1" ht="26.5" customHeight="1" x14ac:dyDescent="0.35">
      <c r="A174" s="103"/>
      <c r="B174" s="104"/>
      <c r="C174" s="104"/>
      <c r="D174" s="104"/>
      <c r="E174" s="104"/>
      <c r="F174" s="104"/>
      <c r="G174" s="104" t="s">
        <v>230</v>
      </c>
      <c r="H174" s="104"/>
      <c r="I174" s="105"/>
      <c r="K174"/>
      <c r="O174"/>
    </row>
    <row r="175" spans="1:15" s="2" customFormat="1" ht="26.5" customHeight="1" x14ac:dyDescent="0.35">
      <c r="A175" s="106"/>
      <c r="B175" s="107"/>
      <c r="C175" s="107"/>
      <c r="D175" s="107"/>
      <c r="E175" s="107"/>
      <c r="F175" s="107"/>
      <c r="G175" s="107"/>
      <c r="H175" s="107"/>
      <c r="I175" s="108"/>
      <c r="K175"/>
      <c r="O175"/>
    </row>
    <row r="176" spans="1:15" s="2" customFormat="1" ht="26.5" customHeight="1" x14ac:dyDescent="0.35">
      <c r="A176" s="106"/>
      <c r="B176" s="107"/>
      <c r="C176" s="107"/>
      <c r="D176" s="107"/>
      <c r="E176" s="107"/>
      <c r="F176" s="107"/>
      <c r="G176" s="107"/>
      <c r="H176" s="107"/>
      <c r="I176" s="108"/>
      <c r="K176"/>
      <c r="O176"/>
    </row>
    <row r="177" spans="1:15" s="2" customFormat="1" ht="26.5" customHeight="1" x14ac:dyDescent="0.35">
      <c r="A177" s="106"/>
      <c r="B177" s="107"/>
      <c r="C177" s="107"/>
      <c r="D177" s="107"/>
      <c r="E177" s="107"/>
      <c r="F177" s="107"/>
      <c r="G177" s="107"/>
      <c r="H177" s="107"/>
      <c r="I177" s="108"/>
      <c r="K177"/>
      <c r="L177" s="2" t="s">
        <v>197</v>
      </c>
      <c r="O177"/>
    </row>
    <row r="178" spans="1:15" s="1" customFormat="1" ht="19" customHeight="1" x14ac:dyDescent="0.35">
      <c r="A178" s="106"/>
      <c r="B178" s="107"/>
      <c r="C178" s="107"/>
      <c r="D178" s="107"/>
      <c r="E178" s="107"/>
      <c r="F178" s="107"/>
      <c r="G178" s="107"/>
      <c r="H178" s="107"/>
      <c r="I178" s="108"/>
    </row>
    <row r="179" spans="1:15" s="1" customFormat="1" ht="19" customHeight="1" x14ac:dyDescent="0.35">
      <c r="A179" s="106"/>
      <c r="B179" s="107"/>
      <c r="C179" s="107"/>
      <c r="D179" s="107"/>
      <c r="E179" s="107"/>
      <c r="F179" s="107"/>
      <c r="G179" s="107"/>
      <c r="H179" s="107"/>
      <c r="I179" s="108"/>
    </row>
    <row r="180" spans="1:15" s="2" customFormat="1" ht="17.5" customHeight="1" x14ac:dyDescent="0.35">
      <c r="A180" s="109"/>
      <c r="B180" s="110"/>
      <c r="C180" s="110"/>
      <c r="D180" s="110"/>
      <c r="E180" s="110"/>
      <c r="F180" s="110"/>
      <c r="G180" s="110"/>
      <c r="H180" s="110"/>
      <c r="I180" s="111"/>
    </row>
    <row r="181" spans="1:15" ht="17.5" customHeight="1" x14ac:dyDescent="0.35">
      <c r="A181" s="116" t="s">
        <v>84</v>
      </c>
      <c r="B181" s="116"/>
      <c r="C181" s="116"/>
      <c r="D181" s="116"/>
      <c r="E181" s="116"/>
      <c r="F181" s="116"/>
      <c r="G181" s="116"/>
      <c r="H181" s="116"/>
      <c r="I181" s="116"/>
    </row>
    <row r="182" spans="1:15" s="2" customFormat="1" ht="18" customHeight="1" x14ac:dyDescent="0.35">
      <c r="A182" s="117" t="s">
        <v>219</v>
      </c>
      <c r="B182" s="117"/>
      <c r="C182" s="118"/>
      <c r="D182" s="118"/>
      <c r="E182" s="118"/>
      <c r="F182" s="15" t="s">
        <v>85</v>
      </c>
      <c r="G182" s="15" t="s">
        <v>86</v>
      </c>
      <c r="H182" s="15" t="s">
        <v>87</v>
      </c>
      <c r="I182" s="15" t="s">
        <v>88</v>
      </c>
    </row>
    <row r="183" spans="1:15" s="2" customFormat="1" ht="18" customHeight="1" x14ac:dyDescent="0.35">
      <c r="A183" s="117"/>
      <c r="B183" s="117"/>
      <c r="C183" s="118"/>
      <c r="D183" s="118"/>
      <c r="E183" s="118"/>
      <c r="F183" s="119" t="s">
        <v>89</v>
      </c>
      <c r="G183" s="119">
        <v>1</v>
      </c>
      <c r="H183" s="120">
        <v>172000</v>
      </c>
      <c r="I183" s="120">
        <f>H183*G183</f>
        <v>172000</v>
      </c>
      <c r="K183"/>
    </row>
    <row r="184" spans="1:15" s="2" customFormat="1" ht="18" customHeight="1" x14ac:dyDescent="0.35">
      <c r="A184" s="117"/>
      <c r="B184" s="117"/>
      <c r="C184" s="118"/>
      <c r="D184" s="118"/>
      <c r="E184" s="118"/>
      <c r="F184" s="119"/>
      <c r="G184" s="119"/>
      <c r="H184" s="120"/>
      <c r="I184" s="120"/>
    </row>
    <row r="185" spans="1:15" s="2" customFormat="1" ht="18" customHeight="1" x14ac:dyDescent="0.35">
      <c r="A185" s="117"/>
      <c r="B185" s="117"/>
      <c r="C185" s="118"/>
      <c r="D185" s="118"/>
      <c r="E185" s="118"/>
      <c r="F185" s="119"/>
      <c r="G185" s="119"/>
      <c r="H185" s="120"/>
      <c r="I185" s="120"/>
    </row>
    <row r="186" spans="1:15" s="2" customFormat="1" ht="18" customHeight="1" x14ac:dyDescent="0.35">
      <c r="A186" s="117"/>
      <c r="B186" s="117"/>
      <c r="C186" s="118"/>
      <c r="D186" s="118"/>
      <c r="E186" s="118"/>
      <c r="F186" s="119"/>
      <c r="G186" s="119"/>
      <c r="H186" s="120"/>
      <c r="I186" s="120"/>
    </row>
    <row r="187" spans="1:15" s="2" customFormat="1" ht="18" customHeight="1" x14ac:dyDescent="0.35">
      <c r="A187" s="117"/>
      <c r="B187" s="117"/>
      <c r="C187" s="118"/>
      <c r="D187" s="118"/>
      <c r="E187" s="118"/>
      <c r="F187" s="119"/>
      <c r="G187" s="119"/>
      <c r="H187" s="120"/>
      <c r="I187" s="120"/>
    </row>
    <row r="188" spans="1:15" s="1" customFormat="1" ht="22" customHeight="1" x14ac:dyDescent="0.35">
      <c r="A188" s="121" t="s">
        <v>196</v>
      </c>
      <c r="B188" s="122"/>
      <c r="C188" s="122"/>
      <c r="D188" s="122"/>
      <c r="E188" s="122"/>
      <c r="F188" s="122"/>
      <c r="G188" s="122"/>
      <c r="H188" s="122"/>
      <c r="I188" s="123"/>
    </row>
    <row r="189" spans="1:15" s="1" customFormat="1" ht="52.5" customHeight="1" x14ac:dyDescent="0.35">
      <c r="A189" s="124" t="s">
        <v>137</v>
      </c>
      <c r="B189" s="124"/>
      <c r="C189" s="125" t="s">
        <v>138</v>
      </c>
      <c r="D189" s="125"/>
      <c r="E189" s="125"/>
      <c r="F189" s="125"/>
      <c r="G189" s="126" t="s">
        <v>208</v>
      </c>
      <c r="H189" s="126">
        <v>1</v>
      </c>
      <c r="I189" s="126"/>
    </row>
    <row r="190" spans="1:15" s="1" customFormat="1" ht="52.5" customHeight="1" x14ac:dyDescent="0.35">
      <c r="A190" s="124" t="s">
        <v>139</v>
      </c>
      <c r="B190" s="124"/>
      <c r="C190" s="125" t="s">
        <v>140</v>
      </c>
      <c r="D190" s="125"/>
      <c r="E190" s="125"/>
      <c r="F190" s="125"/>
      <c r="G190" s="126"/>
      <c r="H190" s="126"/>
      <c r="I190" s="126"/>
      <c r="O190"/>
    </row>
    <row r="191" spans="1:15" s="1" customFormat="1" ht="52.5" customHeight="1" x14ac:dyDescent="0.35">
      <c r="A191" s="124" t="s">
        <v>141</v>
      </c>
      <c r="B191" s="124"/>
      <c r="C191" s="125" t="s">
        <v>142</v>
      </c>
      <c r="D191" s="125"/>
      <c r="E191" s="125"/>
      <c r="F191" s="125"/>
      <c r="G191" s="126"/>
      <c r="H191" s="126"/>
      <c r="I191" s="126"/>
    </row>
    <row r="192" spans="1:15" s="1" customFormat="1" ht="52.5" customHeight="1" x14ac:dyDescent="0.35">
      <c r="A192" s="124" t="s">
        <v>143</v>
      </c>
      <c r="B192" s="124"/>
      <c r="C192" s="125" t="s">
        <v>144</v>
      </c>
      <c r="D192" s="125"/>
      <c r="E192" s="125"/>
      <c r="F192" s="125"/>
      <c r="G192" s="25" t="s">
        <v>208</v>
      </c>
      <c r="H192" s="25">
        <v>1</v>
      </c>
      <c r="I192" s="25"/>
    </row>
    <row r="193" spans="1:9" s="2" customFormat="1" x14ac:dyDescent="0.35">
      <c r="A193" s="27"/>
      <c r="B193" s="28"/>
      <c r="C193" s="29"/>
      <c r="D193" s="29"/>
      <c r="E193" s="29"/>
      <c r="F193" s="29"/>
      <c r="G193" s="133" t="s">
        <v>173</v>
      </c>
      <c r="H193" s="133"/>
      <c r="I193" s="48"/>
    </row>
    <row r="194" spans="1:9" s="2" customFormat="1" ht="15.5" x14ac:dyDescent="0.35">
      <c r="A194" s="31" t="s">
        <v>231</v>
      </c>
      <c r="B194" s="23"/>
      <c r="C194" s="24"/>
      <c r="D194" s="24"/>
      <c r="E194" s="24"/>
      <c r="F194" s="24"/>
      <c r="G194" s="134"/>
      <c r="H194" s="134"/>
      <c r="I194" s="26"/>
    </row>
    <row r="195" spans="1:9" s="2" customFormat="1" ht="21" customHeight="1" x14ac:dyDescent="0.35">
      <c r="A195" s="31" t="s">
        <v>81</v>
      </c>
      <c r="B195" s="23"/>
      <c r="C195" s="24"/>
      <c r="D195" s="24"/>
      <c r="E195" s="24"/>
      <c r="F195" s="24"/>
      <c r="G195" s="135"/>
      <c r="H195" s="135"/>
      <c r="I195" s="42"/>
    </row>
    <row r="196" spans="1:9" s="2" customFormat="1" x14ac:dyDescent="0.35">
      <c r="A196" s="32" t="s">
        <v>233</v>
      </c>
      <c r="B196" s="23"/>
      <c r="C196" s="1"/>
      <c r="D196" s="1"/>
      <c r="E196" s="1"/>
      <c r="F196" s="1"/>
      <c r="G196" s="24"/>
      <c r="H196" s="22"/>
      <c r="I196" s="17"/>
    </row>
    <row r="197" spans="1:9" s="2" customFormat="1" x14ac:dyDescent="0.35">
      <c r="A197" s="32" t="s">
        <v>232</v>
      </c>
      <c r="B197" s="23"/>
      <c r="C197" s="1"/>
      <c r="D197" s="1"/>
      <c r="E197" s="33"/>
      <c r="F197" s="1"/>
      <c r="G197" s="1"/>
      <c r="H197" s="22"/>
      <c r="I197" s="17"/>
    </row>
    <row r="198" spans="1:9" s="2" customFormat="1" x14ac:dyDescent="0.35">
      <c r="A198" s="32" t="s">
        <v>203</v>
      </c>
      <c r="B198" s="23"/>
      <c r="C198" s="1"/>
      <c r="D198"/>
      <c r="E198"/>
      <c r="F198" s="1"/>
      <c r="G198" s="1"/>
      <c r="H198" s="22"/>
      <c r="I198" s="17"/>
    </row>
    <row r="199" spans="1:9" s="2" customFormat="1" x14ac:dyDescent="0.35">
      <c r="A199" s="32" t="s">
        <v>204</v>
      </c>
      <c r="B199" s="23"/>
      <c r="C199" s="1"/>
      <c r="D199" s="1"/>
      <c r="E199" s="1"/>
      <c r="F199" s="1"/>
      <c r="G199" s="1"/>
      <c r="H199" s="22"/>
      <c r="I199" s="17"/>
    </row>
    <row r="200" spans="1:9" s="2" customFormat="1" x14ac:dyDescent="0.35">
      <c r="A200" s="32" t="s">
        <v>170</v>
      </c>
      <c r="B200" s="23"/>
      <c r="C200" s="1"/>
      <c r="D200" s="1"/>
      <c r="E200" s="1"/>
      <c r="F200" s="1"/>
      <c r="G200" s="1"/>
      <c r="H200" s="22"/>
      <c r="I200" s="17"/>
    </row>
    <row r="201" spans="1:9" s="2" customFormat="1" x14ac:dyDescent="0.35">
      <c r="A201" s="32" t="s">
        <v>205</v>
      </c>
      <c r="B201" s="23"/>
      <c r="C201" s="1"/>
      <c r="D201" s="1"/>
      <c r="E201" s="1"/>
      <c r="F201" s="1"/>
      <c r="G201" s="1"/>
      <c r="H201" s="22"/>
      <c r="I201" s="17"/>
    </row>
    <row r="202" spans="1:9" s="2" customFormat="1" ht="42" customHeight="1" x14ac:dyDescent="0.35">
      <c r="A202" s="127" t="s">
        <v>206</v>
      </c>
      <c r="B202" s="128"/>
      <c r="C202" s="128"/>
      <c r="D202" s="128"/>
      <c r="E202" s="128"/>
      <c r="F202" s="128"/>
      <c r="G202" s="128"/>
      <c r="H202" s="128"/>
      <c r="I202" s="129"/>
    </row>
    <row r="203" spans="1:9" s="1" customFormat="1" ht="66.5" customHeight="1" x14ac:dyDescent="0.35">
      <c r="A203" s="16" t="s">
        <v>48</v>
      </c>
      <c r="B203" s="130" t="s">
        <v>79</v>
      </c>
      <c r="C203" s="131"/>
      <c r="D203" s="131"/>
      <c r="E203" s="131"/>
      <c r="F203" s="132"/>
      <c r="G203" s="130" t="s">
        <v>49</v>
      </c>
      <c r="H203" s="131"/>
      <c r="I203" s="131"/>
    </row>
  </sheetData>
  <mergeCells count="140">
    <mergeCell ref="A202:I202"/>
    <mergeCell ref="B203:F203"/>
    <mergeCell ref="G203:I203"/>
    <mergeCell ref="C191:F191"/>
    <mergeCell ref="A192:B192"/>
    <mergeCell ref="C192:F192"/>
    <mergeCell ref="G193:H193"/>
    <mergeCell ref="G194:H194"/>
    <mergeCell ref="G195:H195"/>
    <mergeCell ref="A188:I188"/>
    <mergeCell ref="A189:B189"/>
    <mergeCell ref="C189:F189"/>
    <mergeCell ref="G189:G191"/>
    <mergeCell ref="H189:H191"/>
    <mergeCell ref="I189:I191"/>
    <mergeCell ref="A190:B190"/>
    <mergeCell ref="C190:F190"/>
    <mergeCell ref="A191:B191"/>
    <mergeCell ref="A172:I172"/>
    <mergeCell ref="A173:I173"/>
    <mergeCell ref="A174:F180"/>
    <mergeCell ref="G174:I180"/>
    <mergeCell ref="A181:I181"/>
    <mergeCell ref="A182:B187"/>
    <mergeCell ref="C182:E187"/>
    <mergeCell ref="F183:F187"/>
    <mergeCell ref="G183:G187"/>
    <mergeCell ref="H183:H187"/>
    <mergeCell ref="I183:I187"/>
    <mergeCell ref="A168:I168"/>
    <mergeCell ref="A169:F169"/>
    <mergeCell ref="G169:I171"/>
    <mergeCell ref="A170:B170"/>
    <mergeCell ref="C170:F170"/>
    <mergeCell ref="A171:B171"/>
    <mergeCell ref="C171:F171"/>
    <mergeCell ref="C161:F161"/>
    <mergeCell ref="C162:F162"/>
    <mergeCell ref="C163:F163"/>
    <mergeCell ref="C164:F164"/>
    <mergeCell ref="C165:F165"/>
    <mergeCell ref="C166:F166"/>
    <mergeCell ref="A154:I154"/>
    <mergeCell ref="C155:F155"/>
    <mergeCell ref="G155:I167"/>
    <mergeCell ref="C156:F156"/>
    <mergeCell ref="C157:F157"/>
    <mergeCell ref="C158:F158"/>
    <mergeCell ref="C159:F159"/>
    <mergeCell ref="C160:F160"/>
    <mergeCell ref="C167:F167"/>
    <mergeCell ref="C147:F147"/>
    <mergeCell ref="C148:F148"/>
    <mergeCell ref="A149:I149"/>
    <mergeCell ref="A150:B150"/>
    <mergeCell ref="C150:F150"/>
    <mergeCell ref="G150:I153"/>
    <mergeCell ref="A151:B151"/>
    <mergeCell ref="C151:F151"/>
    <mergeCell ref="A152:B152"/>
    <mergeCell ref="C152:F152"/>
    <mergeCell ref="A153:B153"/>
    <mergeCell ref="C153:F153"/>
    <mergeCell ref="C142:F142"/>
    <mergeCell ref="C143:F143"/>
    <mergeCell ref="C144:F144"/>
    <mergeCell ref="A145:B145"/>
    <mergeCell ref="C145:F145"/>
    <mergeCell ref="A146:B146"/>
    <mergeCell ref="C146:F146"/>
    <mergeCell ref="A139:B139"/>
    <mergeCell ref="C139:F139"/>
    <mergeCell ref="A140:B140"/>
    <mergeCell ref="C140:F140"/>
    <mergeCell ref="A141:B141"/>
    <mergeCell ref="C141:F141"/>
    <mergeCell ref="A137:B137"/>
    <mergeCell ref="C137:F137"/>
    <mergeCell ref="A138:B138"/>
    <mergeCell ref="C138:F138"/>
    <mergeCell ref="A133:B133"/>
    <mergeCell ref="C133:F133"/>
    <mergeCell ref="A134:B134"/>
    <mergeCell ref="C134:F134"/>
    <mergeCell ref="A135:B135"/>
    <mergeCell ref="C135:F135"/>
    <mergeCell ref="A122:I122"/>
    <mergeCell ref="A123:B123"/>
    <mergeCell ref="C123:F123"/>
    <mergeCell ref="G123:I148"/>
    <mergeCell ref="A124:B124"/>
    <mergeCell ref="C124:F124"/>
    <mergeCell ref="A125:B125"/>
    <mergeCell ref="C125:F125"/>
    <mergeCell ref="A126:B126"/>
    <mergeCell ref="C126:F126"/>
    <mergeCell ref="A130:B130"/>
    <mergeCell ref="C130:F130"/>
    <mergeCell ref="A131:B131"/>
    <mergeCell ref="C131:F131"/>
    <mergeCell ref="A132:B132"/>
    <mergeCell ref="C132:F132"/>
    <mergeCell ref="A127:B127"/>
    <mergeCell ref="C127:F127"/>
    <mergeCell ref="A128:B128"/>
    <mergeCell ref="C128:F128"/>
    <mergeCell ref="A129:B129"/>
    <mergeCell ref="C129:F129"/>
    <mergeCell ref="A136:B136"/>
    <mergeCell ref="C136:F136"/>
    <mergeCell ref="C116:G116"/>
    <mergeCell ref="C117:G117"/>
    <mergeCell ref="C118:G118"/>
    <mergeCell ref="C119:G119"/>
    <mergeCell ref="C120:G120"/>
    <mergeCell ref="C121:G121"/>
    <mergeCell ref="A110:B110"/>
    <mergeCell ref="C110:I110"/>
    <mergeCell ref="A111:I111"/>
    <mergeCell ref="A112:I112"/>
    <mergeCell ref="A113:B113"/>
    <mergeCell ref="C113:G113"/>
    <mergeCell ref="H113:I121"/>
    <mergeCell ref="C114:G114"/>
    <mergeCell ref="A115:B115"/>
    <mergeCell ref="C115:G115"/>
    <mergeCell ref="A82:B90"/>
    <mergeCell ref="C82:I90"/>
    <mergeCell ref="A91:E106"/>
    <mergeCell ref="F91:I106"/>
    <mergeCell ref="A107:I108"/>
    <mergeCell ref="A109:I109"/>
    <mergeCell ref="A1:I4"/>
    <mergeCell ref="A53:I54"/>
    <mergeCell ref="A55:I58"/>
    <mergeCell ref="A59:D81"/>
    <mergeCell ref="E59:I81"/>
    <mergeCell ref="A44:I46"/>
    <mergeCell ref="A47:I52"/>
    <mergeCell ref="A5:I43"/>
  </mergeCells>
  <dataValidations count="1">
    <dataValidation type="list" allowBlank="1" showInputMessage="1" showErrorMessage="1" sqref="C110:I110" xr:uid="{E6FB3EB1-6B01-4599-8A78-FB10FED0209B}">
      <formula1>MODEL_NO</formula1>
    </dataValidation>
  </dataValidations>
  <pageMargins left="0.23622047244094491" right="0.23622047244094491" top="0.27559055118110237" bottom="0.42" header="0.31496062992125984" footer="0.42"/>
  <pageSetup paperSize="9"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9CA58-47D2-439C-A5DE-1249D170C132}">
  <dimension ref="A1:O206"/>
  <sheetViews>
    <sheetView topLeftCell="A179" zoomScaleNormal="100" workbookViewId="0">
      <selection activeCell="A194" sqref="A194:XFD194"/>
    </sheetView>
  </sheetViews>
  <sheetFormatPr defaultColWidth="8.81640625" defaultRowHeight="14.5" x14ac:dyDescent="0.35"/>
  <cols>
    <col min="1" max="1" width="22.6328125" bestFit="1" customWidth="1"/>
    <col min="3" max="7" width="9.6328125" customWidth="1"/>
    <col min="8" max="8" width="9.453125" bestFit="1" customWidth="1"/>
    <col min="9" max="9" width="10.26953125" bestFit="1" customWidth="1"/>
  </cols>
  <sheetData>
    <row r="1" spans="1:9" ht="20" customHeight="1" x14ac:dyDescent="0.35">
      <c r="A1" s="61" t="s">
        <v>70</v>
      </c>
      <c r="B1" s="61"/>
      <c r="C1" s="61"/>
      <c r="D1" s="61"/>
      <c r="E1" s="61"/>
      <c r="F1" s="61"/>
      <c r="G1" s="61"/>
      <c r="H1" s="61"/>
      <c r="I1" s="61"/>
    </row>
    <row r="2" spans="1:9" ht="14.5" customHeight="1" x14ac:dyDescent="0.35">
      <c r="A2" s="61"/>
      <c r="B2" s="61"/>
      <c r="C2" s="61"/>
      <c r="D2" s="61"/>
      <c r="E2" s="61"/>
      <c r="F2" s="61"/>
      <c r="G2" s="61"/>
      <c r="H2" s="61"/>
      <c r="I2" s="61"/>
    </row>
    <row r="3" spans="1:9" ht="14.5" customHeight="1" x14ac:dyDescent="0.35">
      <c r="A3" s="61"/>
      <c r="B3" s="61"/>
      <c r="C3" s="61"/>
      <c r="D3" s="61"/>
      <c r="E3" s="61"/>
      <c r="F3" s="61"/>
      <c r="G3" s="61"/>
      <c r="H3" s="61"/>
      <c r="I3" s="61"/>
    </row>
    <row r="4" spans="1:9" x14ac:dyDescent="0.35">
      <c r="A4" s="61"/>
      <c r="B4" s="61"/>
      <c r="C4" s="61"/>
      <c r="D4" s="61"/>
      <c r="E4" s="61"/>
      <c r="F4" s="61"/>
      <c r="G4" s="61"/>
      <c r="H4" s="61"/>
      <c r="I4" s="61"/>
    </row>
    <row r="5" spans="1:9" x14ac:dyDescent="0.35">
      <c r="A5" s="136"/>
      <c r="B5" s="136"/>
      <c r="C5" s="136"/>
      <c r="D5" s="136"/>
      <c r="E5" s="136"/>
      <c r="F5" s="136"/>
      <c r="G5" s="136"/>
      <c r="H5" s="136"/>
      <c r="I5" s="136"/>
    </row>
    <row r="6" spans="1:9" x14ac:dyDescent="0.35">
      <c r="A6" s="136"/>
      <c r="B6" s="136"/>
      <c r="C6" s="136"/>
      <c r="D6" s="136"/>
      <c r="E6" s="136"/>
      <c r="F6" s="136"/>
      <c r="G6" s="136"/>
      <c r="H6" s="136"/>
      <c r="I6" s="136"/>
    </row>
    <row r="7" spans="1:9" x14ac:dyDescent="0.35">
      <c r="A7" s="136"/>
      <c r="B7" s="136"/>
      <c r="C7" s="136"/>
      <c r="D7" s="136"/>
      <c r="E7" s="136"/>
      <c r="F7" s="136"/>
      <c r="G7" s="136"/>
      <c r="H7" s="136"/>
      <c r="I7" s="136"/>
    </row>
    <row r="8" spans="1:9" x14ac:dyDescent="0.35">
      <c r="A8" s="136"/>
      <c r="B8" s="136"/>
      <c r="C8" s="136"/>
      <c r="D8" s="136"/>
      <c r="E8" s="136"/>
      <c r="F8" s="136"/>
      <c r="G8" s="136"/>
      <c r="H8" s="136"/>
      <c r="I8" s="136"/>
    </row>
    <row r="9" spans="1:9" x14ac:dyDescent="0.35">
      <c r="A9" s="136"/>
      <c r="B9" s="136"/>
      <c r="C9" s="136"/>
      <c r="D9" s="136"/>
      <c r="E9" s="136"/>
      <c r="F9" s="136"/>
      <c r="G9" s="136"/>
      <c r="H9" s="136"/>
      <c r="I9" s="136"/>
    </row>
    <row r="10" spans="1:9" x14ac:dyDescent="0.35">
      <c r="A10" s="136"/>
      <c r="B10" s="136"/>
      <c r="C10" s="136"/>
      <c r="D10" s="136"/>
      <c r="E10" s="136"/>
      <c r="F10" s="136"/>
      <c r="G10" s="136"/>
      <c r="H10" s="136"/>
      <c r="I10" s="136"/>
    </row>
    <row r="11" spans="1:9" x14ac:dyDescent="0.35">
      <c r="A11" s="136"/>
      <c r="B11" s="136"/>
      <c r="C11" s="136"/>
      <c r="D11" s="136"/>
      <c r="E11" s="136"/>
      <c r="F11" s="136"/>
      <c r="G11" s="136"/>
      <c r="H11" s="136"/>
      <c r="I11" s="136"/>
    </row>
    <row r="12" spans="1:9" x14ac:dyDescent="0.35">
      <c r="A12" s="136"/>
      <c r="B12" s="136"/>
      <c r="C12" s="136"/>
      <c r="D12" s="136"/>
      <c r="E12" s="136"/>
      <c r="F12" s="136"/>
      <c r="G12" s="136"/>
      <c r="H12" s="136"/>
      <c r="I12" s="136"/>
    </row>
    <row r="13" spans="1:9" x14ac:dyDescent="0.35">
      <c r="A13" s="136"/>
      <c r="B13" s="136"/>
      <c r="C13" s="136"/>
      <c r="D13" s="136"/>
      <c r="E13" s="136"/>
      <c r="F13" s="136"/>
      <c r="G13" s="136"/>
      <c r="H13" s="136"/>
      <c r="I13" s="136"/>
    </row>
    <row r="14" spans="1:9" x14ac:dyDescent="0.35">
      <c r="A14" s="136"/>
      <c r="B14" s="136"/>
      <c r="C14" s="136"/>
      <c r="D14" s="136"/>
      <c r="E14" s="136"/>
      <c r="F14" s="136"/>
      <c r="G14" s="136"/>
      <c r="H14" s="136"/>
      <c r="I14" s="136"/>
    </row>
    <row r="15" spans="1:9" x14ac:dyDescent="0.35">
      <c r="A15" s="136"/>
      <c r="B15" s="136"/>
      <c r="C15" s="136"/>
      <c r="D15" s="136"/>
      <c r="E15" s="136"/>
      <c r="F15" s="136"/>
      <c r="G15" s="136"/>
      <c r="H15" s="136"/>
      <c r="I15" s="136"/>
    </row>
    <row r="16" spans="1:9" x14ac:dyDescent="0.35">
      <c r="A16" s="136"/>
      <c r="B16" s="136"/>
      <c r="C16" s="136"/>
      <c r="D16" s="136"/>
      <c r="E16" s="136"/>
      <c r="F16" s="136"/>
      <c r="G16" s="136"/>
      <c r="H16" s="136"/>
      <c r="I16" s="136"/>
    </row>
    <row r="17" spans="1:9" x14ac:dyDescent="0.35">
      <c r="A17" s="136"/>
      <c r="B17" s="136"/>
      <c r="C17" s="136"/>
      <c r="D17" s="136"/>
      <c r="E17" s="136"/>
      <c r="F17" s="136"/>
      <c r="G17" s="136"/>
      <c r="H17" s="136"/>
      <c r="I17" s="136"/>
    </row>
    <row r="18" spans="1:9" x14ac:dyDescent="0.35">
      <c r="A18" s="136"/>
      <c r="B18" s="136"/>
      <c r="C18" s="136"/>
      <c r="D18" s="136"/>
      <c r="E18" s="136"/>
      <c r="F18" s="136"/>
      <c r="G18" s="136"/>
      <c r="H18" s="136"/>
      <c r="I18" s="136"/>
    </row>
    <row r="19" spans="1:9" x14ac:dyDescent="0.35">
      <c r="A19" s="136"/>
      <c r="B19" s="136"/>
      <c r="C19" s="136"/>
      <c r="D19" s="136"/>
      <c r="E19" s="136"/>
      <c r="F19" s="136"/>
      <c r="G19" s="136"/>
      <c r="H19" s="136"/>
      <c r="I19" s="136"/>
    </row>
    <row r="20" spans="1:9" x14ac:dyDescent="0.35">
      <c r="A20" s="136"/>
      <c r="B20" s="136"/>
      <c r="C20" s="136"/>
      <c r="D20" s="136"/>
      <c r="E20" s="136"/>
      <c r="F20" s="136"/>
      <c r="G20" s="136"/>
      <c r="H20" s="136"/>
      <c r="I20" s="136"/>
    </row>
    <row r="21" spans="1:9" x14ac:dyDescent="0.35">
      <c r="A21" s="136"/>
      <c r="B21" s="136"/>
      <c r="C21" s="136"/>
      <c r="D21" s="136"/>
      <c r="E21" s="136"/>
      <c r="F21" s="136"/>
      <c r="G21" s="136"/>
      <c r="H21" s="136"/>
      <c r="I21" s="136"/>
    </row>
    <row r="22" spans="1:9" x14ac:dyDescent="0.35">
      <c r="A22" s="136"/>
      <c r="B22" s="136"/>
      <c r="C22" s="136"/>
      <c r="D22" s="136"/>
      <c r="E22" s="136"/>
      <c r="F22" s="136"/>
      <c r="G22" s="136"/>
      <c r="H22" s="136"/>
      <c r="I22" s="136"/>
    </row>
    <row r="23" spans="1:9" x14ac:dyDescent="0.35">
      <c r="A23" s="136"/>
      <c r="B23" s="136"/>
      <c r="C23" s="136"/>
      <c r="D23" s="136"/>
      <c r="E23" s="136"/>
      <c r="F23" s="136"/>
      <c r="G23" s="136"/>
      <c r="H23" s="136"/>
      <c r="I23" s="136"/>
    </row>
    <row r="24" spans="1:9" x14ac:dyDescent="0.35">
      <c r="A24" s="136"/>
      <c r="B24" s="136"/>
      <c r="C24" s="136"/>
      <c r="D24" s="136"/>
      <c r="E24" s="136"/>
      <c r="F24" s="136"/>
      <c r="G24" s="136"/>
      <c r="H24" s="136"/>
      <c r="I24" s="136"/>
    </row>
    <row r="25" spans="1:9" x14ac:dyDescent="0.35">
      <c r="A25" s="136"/>
      <c r="B25" s="136"/>
      <c r="C25" s="136"/>
      <c r="D25" s="136"/>
      <c r="E25" s="136"/>
      <c r="F25" s="136"/>
      <c r="G25" s="136"/>
      <c r="H25" s="136"/>
      <c r="I25" s="136"/>
    </row>
    <row r="26" spans="1:9" x14ac:dyDescent="0.35">
      <c r="A26" s="136"/>
      <c r="B26" s="136"/>
      <c r="C26" s="136"/>
      <c r="D26" s="136"/>
      <c r="E26" s="136"/>
      <c r="F26" s="136"/>
      <c r="G26" s="136"/>
      <c r="H26" s="136"/>
      <c r="I26" s="136"/>
    </row>
    <row r="27" spans="1:9" x14ac:dyDescent="0.35">
      <c r="A27" s="136"/>
      <c r="B27" s="136"/>
      <c r="C27" s="136"/>
      <c r="D27" s="136"/>
      <c r="E27" s="136"/>
      <c r="F27" s="136"/>
      <c r="G27" s="136"/>
      <c r="H27" s="136"/>
      <c r="I27" s="136"/>
    </row>
    <row r="28" spans="1:9" x14ac:dyDescent="0.35">
      <c r="A28" s="136"/>
      <c r="B28" s="136"/>
      <c r="C28" s="136"/>
      <c r="D28" s="136"/>
      <c r="E28" s="136"/>
      <c r="F28" s="136"/>
      <c r="G28" s="136"/>
      <c r="H28" s="136"/>
      <c r="I28" s="136"/>
    </row>
    <row r="29" spans="1:9" x14ac:dyDescent="0.35">
      <c r="A29" s="136"/>
      <c r="B29" s="136"/>
      <c r="C29" s="136"/>
      <c r="D29" s="136"/>
      <c r="E29" s="136"/>
      <c r="F29" s="136"/>
      <c r="G29" s="136"/>
      <c r="H29" s="136"/>
      <c r="I29" s="136"/>
    </row>
    <row r="30" spans="1:9" x14ac:dyDescent="0.35">
      <c r="A30" s="136"/>
      <c r="B30" s="136"/>
      <c r="C30" s="136"/>
      <c r="D30" s="136"/>
      <c r="E30" s="136"/>
      <c r="F30" s="136"/>
      <c r="G30" s="136"/>
      <c r="H30" s="136"/>
      <c r="I30" s="136"/>
    </row>
    <row r="31" spans="1:9" x14ac:dyDescent="0.35">
      <c r="A31" s="136"/>
      <c r="B31" s="136"/>
      <c r="C31" s="136"/>
      <c r="D31" s="136"/>
      <c r="E31" s="136"/>
      <c r="F31" s="136"/>
      <c r="G31" s="136"/>
      <c r="H31" s="136"/>
      <c r="I31" s="136"/>
    </row>
    <row r="32" spans="1:9" x14ac:dyDescent="0.35">
      <c r="A32" s="136"/>
      <c r="B32" s="136"/>
      <c r="C32" s="136"/>
      <c r="D32" s="136"/>
      <c r="E32" s="136"/>
      <c r="F32" s="136"/>
      <c r="G32" s="136"/>
      <c r="H32" s="136"/>
      <c r="I32" s="136"/>
    </row>
    <row r="33" spans="1:9" x14ac:dyDescent="0.35">
      <c r="A33" s="136"/>
      <c r="B33" s="136"/>
      <c r="C33" s="136"/>
      <c r="D33" s="136"/>
      <c r="E33" s="136"/>
      <c r="F33" s="136"/>
      <c r="G33" s="136"/>
      <c r="H33" s="136"/>
      <c r="I33" s="136"/>
    </row>
    <row r="34" spans="1:9" x14ac:dyDescent="0.35">
      <c r="A34" s="136"/>
      <c r="B34" s="136"/>
      <c r="C34" s="136"/>
      <c r="D34" s="136"/>
      <c r="E34" s="136"/>
      <c r="F34" s="136"/>
      <c r="G34" s="136"/>
      <c r="H34" s="136"/>
      <c r="I34" s="136"/>
    </row>
    <row r="35" spans="1:9" x14ac:dyDescent="0.35">
      <c r="A35" s="136"/>
      <c r="B35" s="136"/>
      <c r="C35" s="136"/>
      <c r="D35" s="136"/>
      <c r="E35" s="136"/>
      <c r="F35" s="136"/>
      <c r="G35" s="136"/>
      <c r="H35" s="136"/>
      <c r="I35" s="136"/>
    </row>
    <row r="36" spans="1:9" x14ac:dyDescent="0.35">
      <c r="A36" s="136"/>
      <c r="B36" s="136"/>
      <c r="C36" s="136"/>
      <c r="D36" s="136"/>
      <c r="E36" s="136"/>
      <c r="F36" s="136"/>
      <c r="G36" s="136"/>
      <c r="H36" s="136"/>
      <c r="I36" s="136"/>
    </row>
    <row r="37" spans="1:9" x14ac:dyDescent="0.35">
      <c r="A37" s="136"/>
      <c r="B37" s="136"/>
      <c r="C37" s="136"/>
      <c r="D37" s="136"/>
      <c r="E37" s="136"/>
      <c r="F37" s="136"/>
      <c r="G37" s="136"/>
      <c r="H37" s="136"/>
      <c r="I37" s="136"/>
    </row>
    <row r="38" spans="1:9" x14ac:dyDescent="0.35">
      <c r="A38" s="136"/>
      <c r="B38" s="136"/>
      <c r="C38" s="136"/>
      <c r="D38" s="136"/>
      <c r="E38" s="136"/>
      <c r="F38" s="136"/>
      <c r="G38" s="136"/>
      <c r="H38" s="136"/>
      <c r="I38" s="136"/>
    </row>
    <row r="39" spans="1:9" x14ac:dyDescent="0.35">
      <c r="A39" s="136"/>
      <c r="B39" s="136"/>
      <c r="C39" s="136"/>
      <c r="D39" s="136"/>
      <c r="E39" s="136"/>
      <c r="F39" s="136"/>
      <c r="G39" s="136"/>
      <c r="H39" s="136"/>
      <c r="I39" s="136"/>
    </row>
    <row r="40" spans="1:9" x14ac:dyDescent="0.35">
      <c r="A40" s="136"/>
      <c r="B40" s="136"/>
      <c r="C40" s="136"/>
      <c r="D40" s="136"/>
      <c r="E40" s="136"/>
      <c r="F40" s="136"/>
      <c r="G40" s="136"/>
      <c r="H40" s="136"/>
      <c r="I40" s="136"/>
    </row>
    <row r="41" spans="1:9" x14ac:dyDescent="0.35">
      <c r="A41" s="136"/>
      <c r="B41" s="136"/>
      <c r="C41" s="136"/>
      <c r="D41" s="136"/>
      <c r="E41" s="136"/>
      <c r="F41" s="136"/>
      <c r="G41" s="136"/>
      <c r="H41" s="136"/>
      <c r="I41" s="136"/>
    </row>
    <row r="42" spans="1:9" x14ac:dyDescent="0.35">
      <c r="A42" s="136"/>
      <c r="B42" s="136"/>
      <c r="C42" s="136"/>
      <c r="D42" s="136"/>
      <c r="E42" s="136"/>
      <c r="F42" s="136"/>
      <c r="G42" s="136"/>
      <c r="H42" s="136"/>
      <c r="I42" s="136"/>
    </row>
    <row r="43" spans="1:9" x14ac:dyDescent="0.35">
      <c r="A43" s="136"/>
      <c r="B43" s="136"/>
      <c r="C43" s="136"/>
      <c r="D43" s="136"/>
      <c r="E43" s="136"/>
      <c r="F43" s="136"/>
      <c r="G43" s="136"/>
      <c r="H43" s="136"/>
      <c r="I43" s="136"/>
    </row>
    <row r="44" spans="1:9" x14ac:dyDescent="0.35">
      <c r="A44" s="136"/>
      <c r="B44" s="136"/>
      <c r="C44" s="136"/>
      <c r="D44" s="136"/>
      <c r="E44" s="136"/>
      <c r="F44" s="136"/>
      <c r="G44" s="136"/>
      <c r="H44" s="136"/>
      <c r="I44" s="136"/>
    </row>
    <row r="45" spans="1:9" x14ac:dyDescent="0.35">
      <c r="A45" s="136"/>
      <c r="B45" s="136"/>
      <c r="C45" s="136"/>
      <c r="D45" s="136"/>
      <c r="E45" s="136"/>
      <c r="F45" s="136"/>
      <c r="G45" s="136"/>
      <c r="H45" s="136"/>
      <c r="I45" s="136"/>
    </row>
    <row r="46" spans="1:9" x14ac:dyDescent="0.35">
      <c r="A46" s="136"/>
      <c r="B46" s="136"/>
      <c r="C46" s="136"/>
      <c r="D46" s="136"/>
      <c r="E46" s="136"/>
      <c r="F46" s="136"/>
      <c r="G46" s="136"/>
      <c r="H46" s="136"/>
      <c r="I46" s="136"/>
    </row>
    <row r="47" spans="1:9" x14ac:dyDescent="0.35">
      <c r="A47" s="136"/>
      <c r="B47" s="136"/>
      <c r="C47" s="136"/>
      <c r="D47" s="136"/>
      <c r="E47" s="136"/>
      <c r="F47" s="136"/>
      <c r="G47" s="136"/>
      <c r="H47" s="136"/>
      <c r="I47" s="136"/>
    </row>
    <row r="48" spans="1:9" x14ac:dyDescent="0.35">
      <c r="A48" s="136"/>
      <c r="B48" s="136"/>
      <c r="C48" s="136"/>
      <c r="D48" s="136"/>
      <c r="E48" s="136"/>
      <c r="F48" s="136"/>
      <c r="G48" s="136"/>
      <c r="H48" s="136"/>
      <c r="I48" s="136"/>
    </row>
    <row r="49" spans="1:9" x14ac:dyDescent="0.35">
      <c r="A49" s="136"/>
      <c r="B49" s="136"/>
      <c r="C49" s="136"/>
      <c r="D49" s="136"/>
      <c r="E49" s="136"/>
      <c r="F49" s="136"/>
      <c r="G49" s="136"/>
      <c r="H49" s="136"/>
      <c r="I49" s="136"/>
    </row>
    <row r="50" spans="1:9" x14ac:dyDescent="0.35">
      <c r="A50" s="136"/>
      <c r="B50" s="136"/>
      <c r="C50" s="136"/>
      <c r="D50" s="136"/>
      <c r="E50" s="136"/>
      <c r="F50" s="136"/>
      <c r="G50" s="136"/>
      <c r="H50" s="136"/>
      <c r="I50" s="136"/>
    </row>
    <row r="51" spans="1:9" ht="14.5" customHeight="1" x14ac:dyDescent="0.35">
      <c r="A51" s="136"/>
      <c r="B51" s="136"/>
      <c r="C51" s="136"/>
      <c r="D51" s="136"/>
      <c r="E51" s="136"/>
      <c r="F51" s="136"/>
      <c r="G51" s="136"/>
      <c r="H51" s="136"/>
      <c r="I51" s="136"/>
    </row>
    <row r="52" spans="1:9" ht="14.5" customHeight="1" x14ac:dyDescent="0.35">
      <c r="A52" s="136"/>
      <c r="B52" s="136"/>
      <c r="C52" s="136"/>
      <c r="D52" s="136"/>
      <c r="E52" s="136"/>
      <c r="F52" s="136"/>
      <c r="G52" s="136"/>
      <c r="H52" s="136"/>
      <c r="I52" s="136"/>
    </row>
    <row r="53" spans="1:9" ht="14.5" customHeight="1" x14ac:dyDescent="0.35">
      <c r="A53" s="59" t="s">
        <v>0</v>
      </c>
      <c r="B53" s="59"/>
      <c r="C53" s="59"/>
      <c r="D53" s="59"/>
      <c r="E53" s="59"/>
      <c r="F53" s="59"/>
      <c r="G53" s="59"/>
      <c r="H53" s="59"/>
      <c r="I53" s="59"/>
    </row>
    <row r="54" spans="1:9" ht="14.5" customHeight="1" x14ac:dyDescent="0.35">
      <c r="A54" s="59"/>
      <c r="B54" s="59"/>
      <c r="C54" s="59"/>
      <c r="D54" s="59"/>
      <c r="E54" s="59"/>
      <c r="F54" s="59"/>
      <c r="G54" s="59"/>
      <c r="H54" s="59"/>
      <c r="I54" s="59"/>
    </row>
    <row r="55" spans="1:9" ht="20" customHeight="1" x14ac:dyDescent="0.35">
      <c r="A55" s="61" t="s">
        <v>70</v>
      </c>
      <c r="B55" s="61"/>
      <c r="C55" s="61"/>
      <c r="D55" s="61"/>
      <c r="E55" s="61"/>
      <c r="F55" s="61"/>
      <c r="G55" s="61"/>
      <c r="H55" s="61"/>
      <c r="I55" s="61"/>
    </row>
    <row r="56" spans="1:9" ht="14.5" customHeight="1" x14ac:dyDescent="0.35">
      <c r="A56" s="61"/>
      <c r="B56" s="61"/>
      <c r="C56" s="61"/>
      <c r="D56" s="61"/>
      <c r="E56" s="61"/>
      <c r="F56" s="61"/>
      <c r="G56" s="61"/>
      <c r="H56" s="61"/>
      <c r="I56" s="61"/>
    </row>
    <row r="57" spans="1:9" ht="14.5" customHeight="1" x14ac:dyDescent="0.35">
      <c r="A57" s="61"/>
      <c r="B57" s="61"/>
      <c r="C57" s="61"/>
      <c r="D57" s="61"/>
      <c r="E57" s="61"/>
      <c r="F57" s="61"/>
      <c r="G57" s="61"/>
      <c r="H57" s="61"/>
      <c r="I57" s="61"/>
    </row>
    <row r="58" spans="1:9" ht="14.5" customHeight="1" x14ac:dyDescent="0.35">
      <c r="A58" s="61"/>
      <c r="B58" s="61"/>
      <c r="C58" s="61"/>
      <c r="D58" s="61"/>
      <c r="E58" s="61"/>
      <c r="F58" s="61"/>
      <c r="G58" s="61"/>
      <c r="H58" s="61"/>
      <c r="I58" s="61"/>
    </row>
    <row r="59" spans="1:9" ht="14.5" customHeight="1" x14ac:dyDescent="0.35">
      <c r="A59" s="62" t="s">
        <v>71</v>
      </c>
      <c r="B59" s="63"/>
      <c r="C59" s="63"/>
      <c r="D59" s="63"/>
      <c r="E59" s="51" t="s">
        <v>73</v>
      </c>
      <c r="F59" s="51"/>
      <c r="G59" s="51"/>
      <c r="H59" s="51"/>
      <c r="I59" s="65"/>
    </row>
    <row r="60" spans="1:9" x14ac:dyDescent="0.35">
      <c r="A60" s="64"/>
      <c r="B60" s="63"/>
      <c r="C60" s="63"/>
      <c r="D60" s="63"/>
      <c r="E60" s="51"/>
      <c r="F60" s="51"/>
      <c r="G60" s="51"/>
      <c r="H60" s="51"/>
      <c r="I60" s="65"/>
    </row>
    <row r="61" spans="1:9" x14ac:dyDescent="0.35">
      <c r="A61" s="64"/>
      <c r="B61" s="63"/>
      <c r="C61" s="63"/>
      <c r="D61" s="63"/>
      <c r="E61" s="51"/>
      <c r="F61" s="51"/>
      <c r="G61" s="51"/>
      <c r="H61" s="51"/>
      <c r="I61" s="65"/>
    </row>
    <row r="62" spans="1:9" x14ac:dyDescent="0.35">
      <c r="A62" s="64"/>
      <c r="B62" s="63"/>
      <c r="C62" s="63"/>
      <c r="D62" s="63"/>
      <c r="E62" s="51"/>
      <c r="F62" s="51"/>
      <c r="G62" s="51"/>
      <c r="H62" s="51"/>
      <c r="I62" s="65"/>
    </row>
    <row r="63" spans="1:9" x14ac:dyDescent="0.35">
      <c r="A63" s="64"/>
      <c r="B63" s="63"/>
      <c r="C63" s="63"/>
      <c r="D63" s="63"/>
      <c r="E63" s="51"/>
      <c r="F63" s="51"/>
      <c r="G63" s="51"/>
      <c r="H63" s="51"/>
      <c r="I63" s="65"/>
    </row>
    <row r="64" spans="1:9" x14ac:dyDescent="0.35">
      <c r="A64" s="64"/>
      <c r="B64" s="63"/>
      <c r="C64" s="63"/>
      <c r="D64" s="63"/>
      <c r="E64" s="51"/>
      <c r="F64" s="51"/>
      <c r="G64" s="51"/>
      <c r="H64" s="51"/>
      <c r="I64" s="65"/>
    </row>
    <row r="65" spans="1:9" x14ac:dyDescent="0.35">
      <c r="A65" s="64"/>
      <c r="B65" s="63"/>
      <c r="C65" s="63"/>
      <c r="D65" s="63"/>
      <c r="E65" s="51"/>
      <c r="F65" s="51"/>
      <c r="G65" s="51"/>
      <c r="H65" s="51"/>
      <c r="I65" s="65"/>
    </row>
    <row r="66" spans="1:9" x14ac:dyDescent="0.35">
      <c r="A66" s="64"/>
      <c r="B66" s="63"/>
      <c r="C66" s="63"/>
      <c r="D66" s="63"/>
      <c r="E66" s="51"/>
      <c r="F66" s="51"/>
      <c r="G66" s="51"/>
      <c r="H66" s="51"/>
      <c r="I66" s="65"/>
    </row>
    <row r="67" spans="1:9" x14ac:dyDescent="0.35">
      <c r="A67" s="64"/>
      <c r="B67" s="63"/>
      <c r="C67" s="63"/>
      <c r="D67" s="63"/>
      <c r="E67" s="51"/>
      <c r="F67" s="51"/>
      <c r="G67" s="51"/>
      <c r="H67" s="51"/>
      <c r="I67" s="65"/>
    </row>
    <row r="68" spans="1:9" x14ac:dyDescent="0.35">
      <c r="A68" s="64"/>
      <c r="B68" s="63"/>
      <c r="C68" s="63"/>
      <c r="D68" s="63"/>
      <c r="E68" s="51"/>
      <c r="F68" s="51"/>
      <c r="G68" s="51"/>
      <c r="H68" s="51"/>
      <c r="I68" s="65"/>
    </row>
    <row r="69" spans="1:9" x14ac:dyDescent="0.35">
      <c r="A69" s="64"/>
      <c r="B69" s="63"/>
      <c r="C69" s="63"/>
      <c r="D69" s="63"/>
      <c r="E69" s="51"/>
      <c r="F69" s="51"/>
      <c r="G69" s="51"/>
      <c r="H69" s="51"/>
      <c r="I69" s="65"/>
    </row>
    <row r="70" spans="1:9" x14ac:dyDescent="0.35">
      <c r="A70" s="64"/>
      <c r="B70" s="63"/>
      <c r="C70" s="63"/>
      <c r="D70" s="63"/>
      <c r="E70" s="51"/>
      <c r="F70" s="51"/>
      <c r="G70" s="51"/>
      <c r="H70" s="51"/>
      <c r="I70" s="65"/>
    </row>
    <row r="71" spans="1:9" x14ac:dyDescent="0.35">
      <c r="A71" s="64"/>
      <c r="B71" s="63"/>
      <c r="C71" s="63"/>
      <c r="D71" s="63"/>
      <c r="E71" s="51"/>
      <c r="F71" s="51"/>
      <c r="G71" s="51"/>
      <c r="H71" s="51"/>
      <c r="I71" s="65"/>
    </row>
    <row r="72" spans="1:9" x14ac:dyDescent="0.35">
      <c r="A72" s="64"/>
      <c r="B72" s="63"/>
      <c r="C72" s="63"/>
      <c r="D72" s="63"/>
      <c r="E72" s="51"/>
      <c r="F72" s="51"/>
      <c r="G72" s="51"/>
      <c r="H72" s="51"/>
      <c r="I72" s="65"/>
    </row>
    <row r="73" spans="1:9" x14ac:dyDescent="0.35">
      <c r="A73" s="64"/>
      <c r="B73" s="63"/>
      <c r="C73" s="63"/>
      <c r="D73" s="63"/>
      <c r="E73" s="51"/>
      <c r="F73" s="51"/>
      <c r="G73" s="51"/>
      <c r="H73" s="51"/>
      <c r="I73" s="65"/>
    </row>
    <row r="74" spans="1:9" x14ac:dyDescent="0.35">
      <c r="A74" s="64"/>
      <c r="B74" s="63"/>
      <c r="C74" s="63"/>
      <c r="D74" s="63"/>
      <c r="E74" s="51"/>
      <c r="F74" s="51"/>
      <c r="G74" s="51"/>
      <c r="H74" s="51"/>
      <c r="I74" s="65"/>
    </row>
    <row r="75" spans="1:9" x14ac:dyDescent="0.35">
      <c r="A75" s="64"/>
      <c r="B75" s="63"/>
      <c r="C75" s="63"/>
      <c r="D75" s="63"/>
      <c r="E75" s="51"/>
      <c r="F75" s="51"/>
      <c r="G75" s="51"/>
      <c r="H75" s="51"/>
      <c r="I75" s="65"/>
    </row>
    <row r="76" spans="1:9" x14ac:dyDescent="0.35">
      <c r="A76" s="64"/>
      <c r="B76" s="63"/>
      <c r="C76" s="63"/>
      <c r="D76" s="63"/>
      <c r="E76" s="51"/>
      <c r="F76" s="51"/>
      <c r="G76" s="51"/>
      <c r="H76" s="51"/>
      <c r="I76" s="65"/>
    </row>
    <row r="77" spans="1:9" x14ac:dyDescent="0.35">
      <c r="A77" s="64"/>
      <c r="B77" s="63"/>
      <c r="C77" s="63"/>
      <c r="D77" s="63"/>
      <c r="E77" s="51"/>
      <c r="F77" s="51"/>
      <c r="G77" s="51"/>
      <c r="H77" s="51"/>
      <c r="I77" s="65"/>
    </row>
    <row r="78" spans="1:9" x14ac:dyDescent="0.35">
      <c r="A78" s="64"/>
      <c r="B78" s="63"/>
      <c r="C78" s="63"/>
      <c r="D78" s="63"/>
      <c r="E78" s="51"/>
      <c r="F78" s="51"/>
      <c r="G78" s="51"/>
      <c r="H78" s="51"/>
      <c r="I78" s="65"/>
    </row>
    <row r="79" spans="1:9" x14ac:dyDescent="0.35">
      <c r="A79" s="64"/>
      <c r="B79" s="63"/>
      <c r="C79" s="63"/>
      <c r="D79" s="63"/>
      <c r="E79" s="51"/>
      <c r="F79" s="51"/>
      <c r="G79" s="51"/>
      <c r="H79" s="51"/>
      <c r="I79" s="65"/>
    </row>
    <row r="80" spans="1:9" x14ac:dyDescent="0.35">
      <c r="A80" s="64"/>
      <c r="B80" s="63"/>
      <c r="C80" s="63"/>
      <c r="D80" s="63"/>
      <c r="E80" s="51"/>
      <c r="F80" s="51"/>
      <c r="G80" s="51"/>
      <c r="H80" s="51"/>
      <c r="I80" s="65"/>
    </row>
    <row r="81" spans="1:9" x14ac:dyDescent="0.35">
      <c r="A81" s="64"/>
      <c r="B81" s="63"/>
      <c r="C81" s="63"/>
      <c r="D81" s="63"/>
      <c r="E81" s="51"/>
      <c r="F81" s="51"/>
      <c r="G81" s="51"/>
      <c r="H81" s="51"/>
      <c r="I81" s="65"/>
    </row>
    <row r="82" spans="1:9" x14ac:dyDescent="0.35">
      <c r="A82" s="50" t="s">
        <v>72</v>
      </c>
      <c r="B82" s="51"/>
      <c r="C82" s="52"/>
      <c r="D82" s="52"/>
      <c r="E82" s="52"/>
      <c r="F82" s="52"/>
      <c r="G82" s="52"/>
      <c r="H82" s="52"/>
      <c r="I82" s="53"/>
    </row>
    <row r="83" spans="1:9" x14ac:dyDescent="0.35">
      <c r="A83" s="50"/>
      <c r="B83" s="51"/>
      <c r="C83" s="52"/>
      <c r="D83" s="52"/>
      <c r="E83" s="52"/>
      <c r="F83" s="52"/>
      <c r="G83" s="52"/>
      <c r="H83" s="52"/>
      <c r="I83" s="53"/>
    </row>
    <row r="84" spans="1:9" x14ac:dyDescent="0.35">
      <c r="A84" s="50"/>
      <c r="B84" s="51"/>
      <c r="C84" s="52"/>
      <c r="D84" s="52"/>
      <c r="E84" s="52"/>
      <c r="F84" s="52"/>
      <c r="G84" s="52"/>
      <c r="H84" s="52"/>
      <c r="I84" s="53"/>
    </row>
    <row r="85" spans="1:9" x14ac:dyDescent="0.35">
      <c r="A85" s="50"/>
      <c r="B85" s="51"/>
      <c r="C85" s="52"/>
      <c r="D85" s="52"/>
      <c r="E85" s="52"/>
      <c r="F85" s="52"/>
      <c r="G85" s="52"/>
      <c r="H85" s="52"/>
      <c r="I85" s="53"/>
    </row>
    <row r="86" spans="1:9" x14ac:dyDescent="0.35">
      <c r="A86" s="50"/>
      <c r="B86" s="51"/>
      <c r="C86" s="52"/>
      <c r="D86" s="52"/>
      <c r="E86" s="52"/>
      <c r="F86" s="52"/>
      <c r="G86" s="52"/>
      <c r="H86" s="52"/>
      <c r="I86" s="53"/>
    </row>
    <row r="87" spans="1:9" x14ac:dyDescent="0.35">
      <c r="A87" s="50"/>
      <c r="B87" s="51"/>
      <c r="C87" s="52"/>
      <c r="D87" s="52"/>
      <c r="E87" s="52"/>
      <c r="F87" s="52"/>
      <c r="G87" s="52"/>
      <c r="H87" s="52"/>
      <c r="I87" s="53"/>
    </row>
    <row r="88" spans="1:9" x14ac:dyDescent="0.35">
      <c r="A88" s="50"/>
      <c r="B88" s="51"/>
      <c r="C88" s="52"/>
      <c r="D88" s="52"/>
      <c r="E88" s="52"/>
      <c r="F88" s="52"/>
      <c r="G88" s="52"/>
      <c r="H88" s="52"/>
      <c r="I88" s="53"/>
    </row>
    <row r="89" spans="1:9" x14ac:dyDescent="0.35">
      <c r="A89" s="50"/>
      <c r="B89" s="51"/>
      <c r="C89" s="52"/>
      <c r="D89" s="52"/>
      <c r="E89" s="52"/>
      <c r="F89" s="52"/>
      <c r="G89" s="52"/>
      <c r="H89" s="52"/>
      <c r="I89" s="53"/>
    </row>
    <row r="90" spans="1:9" x14ac:dyDescent="0.35">
      <c r="A90" s="50"/>
      <c r="B90" s="51"/>
      <c r="C90" s="52"/>
      <c r="D90" s="52"/>
      <c r="E90" s="52"/>
      <c r="F90" s="52"/>
      <c r="G90" s="52"/>
      <c r="H90" s="52"/>
      <c r="I90" s="53"/>
    </row>
    <row r="91" spans="1:9" ht="14.5" customHeight="1" x14ac:dyDescent="0.35">
      <c r="A91" s="54" t="s">
        <v>80</v>
      </c>
      <c r="B91" s="55"/>
      <c r="C91" s="55"/>
      <c r="D91" s="55"/>
      <c r="E91" s="55"/>
      <c r="F91" s="57"/>
      <c r="G91" s="57"/>
      <c r="H91" s="57"/>
      <c r="I91" s="58"/>
    </row>
    <row r="92" spans="1:9" x14ac:dyDescent="0.35">
      <c r="A92" s="56"/>
      <c r="B92" s="55"/>
      <c r="C92" s="55"/>
      <c r="D92" s="55"/>
      <c r="E92" s="55"/>
      <c r="F92" s="57"/>
      <c r="G92" s="57"/>
      <c r="H92" s="57"/>
      <c r="I92" s="58"/>
    </row>
    <row r="93" spans="1:9" x14ac:dyDescent="0.35">
      <c r="A93" s="56"/>
      <c r="B93" s="55"/>
      <c r="C93" s="55"/>
      <c r="D93" s="55"/>
      <c r="E93" s="55"/>
      <c r="F93" s="57"/>
      <c r="G93" s="57"/>
      <c r="H93" s="57"/>
      <c r="I93" s="58"/>
    </row>
    <row r="94" spans="1:9" x14ac:dyDescent="0.35">
      <c r="A94" s="56"/>
      <c r="B94" s="55"/>
      <c r="C94" s="55"/>
      <c r="D94" s="55"/>
      <c r="E94" s="55"/>
      <c r="F94" s="57"/>
      <c r="G94" s="57"/>
      <c r="H94" s="57"/>
      <c r="I94" s="58"/>
    </row>
    <row r="95" spans="1:9" x14ac:dyDescent="0.35">
      <c r="A95" s="56"/>
      <c r="B95" s="55"/>
      <c r="C95" s="55"/>
      <c r="D95" s="55"/>
      <c r="E95" s="55"/>
      <c r="F95" s="57"/>
      <c r="G95" s="57"/>
      <c r="H95" s="57"/>
      <c r="I95" s="58"/>
    </row>
    <row r="96" spans="1:9" x14ac:dyDescent="0.35">
      <c r="A96" s="56"/>
      <c r="B96" s="55"/>
      <c r="C96" s="55"/>
      <c r="D96" s="55"/>
      <c r="E96" s="55"/>
      <c r="F96" s="57"/>
      <c r="G96" s="57"/>
      <c r="H96" s="57"/>
      <c r="I96" s="58"/>
    </row>
    <row r="97" spans="1:9" x14ac:dyDescent="0.35">
      <c r="A97" s="56"/>
      <c r="B97" s="55"/>
      <c r="C97" s="55"/>
      <c r="D97" s="55"/>
      <c r="E97" s="55"/>
      <c r="F97" s="57"/>
      <c r="G97" s="57"/>
      <c r="H97" s="57"/>
      <c r="I97" s="58"/>
    </row>
    <row r="98" spans="1:9" x14ac:dyDescent="0.35">
      <c r="A98" s="56"/>
      <c r="B98" s="55"/>
      <c r="C98" s="55"/>
      <c r="D98" s="55"/>
      <c r="E98" s="55"/>
      <c r="F98" s="57"/>
      <c r="G98" s="57"/>
      <c r="H98" s="57"/>
      <c r="I98" s="58"/>
    </row>
    <row r="99" spans="1:9" x14ac:dyDescent="0.35">
      <c r="A99" s="56"/>
      <c r="B99" s="55"/>
      <c r="C99" s="55"/>
      <c r="D99" s="55"/>
      <c r="E99" s="55"/>
      <c r="F99" s="57"/>
      <c r="G99" s="57"/>
      <c r="H99" s="57"/>
      <c r="I99" s="58"/>
    </row>
    <row r="100" spans="1:9" x14ac:dyDescent="0.35">
      <c r="A100" s="56"/>
      <c r="B100" s="55"/>
      <c r="C100" s="55"/>
      <c r="D100" s="55"/>
      <c r="E100" s="55"/>
      <c r="F100" s="57"/>
      <c r="G100" s="57"/>
      <c r="H100" s="57"/>
      <c r="I100" s="58"/>
    </row>
    <row r="101" spans="1:9" x14ac:dyDescent="0.35">
      <c r="A101" s="56"/>
      <c r="B101" s="55"/>
      <c r="C101" s="55"/>
      <c r="D101" s="55"/>
      <c r="E101" s="55"/>
      <c r="F101" s="57"/>
      <c r="G101" s="57"/>
      <c r="H101" s="57"/>
      <c r="I101" s="58"/>
    </row>
    <row r="102" spans="1:9" x14ac:dyDescent="0.35">
      <c r="A102" s="56"/>
      <c r="B102" s="55"/>
      <c r="C102" s="55"/>
      <c r="D102" s="55"/>
      <c r="E102" s="55"/>
      <c r="F102" s="57"/>
      <c r="G102" s="57"/>
      <c r="H102" s="57"/>
      <c r="I102" s="58"/>
    </row>
    <row r="103" spans="1:9" x14ac:dyDescent="0.35">
      <c r="A103" s="56"/>
      <c r="B103" s="55"/>
      <c r="C103" s="55"/>
      <c r="D103" s="55"/>
      <c r="E103" s="55"/>
      <c r="F103" s="57"/>
      <c r="G103" s="57"/>
      <c r="H103" s="57"/>
      <c r="I103" s="58"/>
    </row>
    <row r="104" spans="1:9" x14ac:dyDescent="0.35">
      <c r="A104" s="56"/>
      <c r="B104" s="55"/>
      <c r="C104" s="55"/>
      <c r="D104" s="55"/>
      <c r="E104" s="55"/>
      <c r="F104" s="57"/>
      <c r="G104" s="57"/>
      <c r="H104" s="57"/>
      <c r="I104" s="58"/>
    </row>
    <row r="105" spans="1:9" ht="14.5" customHeight="1" x14ac:dyDescent="0.35">
      <c r="A105" s="56"/>
      <c r="B105" s="55"/>
      <c r="C105" s="55"/>
      <c r="D105" s="55"/>
      <c r="E105" s="55"/>
      <c r="F105" s="57"/>
      <c r="G105" s="57"/>
      <c r="H105" s="57"/>
      <c r="I105" s="58"/>
    </row>
    <row r="106" spans="1:9" ht="14.5" customHeight="1" x14ac:dyDescent="0.35">
      <c r="A106" s="56"/>
      <c r="B106" s="55"/>
      <c r="C106" s="55"/>
      <c r="D106" s="55"/>
      <c r="E106" s="55"/>
      <c r="F106" s="57"/>
      <c r="G106" s="57"/>
      <c r="H106" s="57"/>
      <c r="I106" s="58"/>
    </row>
    <row r="107" spans="1:9" ht="14.5" customHeight="1" x14ac:dyDescent="0.35">
      <c r="A107" s="59" t="s">
        <v>0</v>
      </c>
      <c r="B107" s="59"/>
      <c r="C107" s="59"/>
      <c r="D107" s="59"/>
      <c r="E107" s="59"/>
      <c r="F107" s="59"/>
      <c r="G107" s="59"/>
      <c r="H107" s="59"/>
      <c r="I107" s="59"/>
    </row>
    <row r="108" spans="1:9" ht="14.5" customHeight="1" x14ac:dyDescent="0.35">
      <c r="A108" s="59"/>
      <c r="B108" s="59"/>
      <c r="C108" s="59"/>
      <c r="D108" s="59"/>
      <c r="E108" s="59"/>
      <c r="F108" s="59"/>
      <c r="G108" s="59"/>
      <c r="H108" s="59"/>
      <c r="I108" s="59"/>
    </row>
    <row r="109" spans="1:9" s="1" customFormat="1" ht="23.5" customHeight="1" x14ac:dyDescent="0.35">
      <c r="A109" s="60" t="s">
        <v>1</v>
      </c>
      <c r="B109" s="60"/>
      <c r="C109" s="60"/>
      <c r="D109" s="60"/>
      <c r="E109" s="60"/>
      <c r="F109" s="60"/>
      <c r="G109" s="60"/>
      <c r="H109" s="60"/>
      <c r="I109" s="60"/>
    </row>
    <row r="110" spans="1:9" s="1" customFormat="1" ht="19.5" customHeight="1" x14ac:dyDescent="0.35">
      <c r="A110" s="87" t="s">
        <v>2</v>
      </c>
      <c r="B110" s="87"/>
      <c r="C110" s="87" t="s">
        <v>52</v>
      </c>
      <c r="D110" s="87"/>
      <c r="E110" s="87"/>
      <c r="F110" s="87"/>
      <c r="G110" s="87"/>
      <c r="H110" s="87"/>
      <c r="I110" s="87"/>
    </row>
    <row r="111" spans="1:9" s="1" customFormat="1" x14ac:dyDescent="0.35">
      <c r="A111" s="88"/>
      <c r="B111" s="88"/>
      <c r="C111" s="88"/>
      <c r="D111" s="88"/>
      <c r="E111" s="88"/>
      <c r="F111" s="88"/>
      <c r="G111" s="88"/>
      <c r="H111" s="88"/>
      <c r="I111" s="88"/>
    </row>
    <row r="112" spans="1:9" s="1" customFormat="1" ht="16.5" customHeight="1" x14ac:dyDescent="0.35">
      <c r="A112" s="89" t="s">
        <v>3</v>
      </c>
      <c r="B112" s="89"/>
      <c r="C112" s="89"/>
      <c r="D112" s="89"/>
      <c r="E112" s="89"/>
      <c r="F112" s="89"/>
      <c r="G112" s="89"/>
      <c r="H112" s="89"/>
      <c r="I112" s="89"/>
    </row>
    <row r="113" spans="1:9" s="2" customFormat="1" ht="20.5" customHeight="1" x14ac:dyDescent="0.35">
      <c r="A113" s="90" t="s">
        <v>4</v>
      </c>
      <c r="B113" s="90"/>
      <c r="C113" s="84" t="s">
        <v>5</v>
      </c>
      <c r="D113" s="85"/>
      <c r="E113" s="85"/>
      <c r="F113" s="85"/>
      <c r="G113" s="86"/>
      <c r="H113" s="91"/>
      <c r="I113" s="91"/>
    </row>
    <row r="114" spans="1:9" s="2" customFormat="1" ht="20.5" customHeight="1" x14ac:dyDescent="0.35">
      <c r="A114" s="35" t="s">
        <v>6</v>
      </c>
      <c r="B114" s="41" t="s">
        <v>195</v>
      </c>
      <c r="C114" s="84" t="s">
        <v>77</v>
      </c>
      <c r="D114" s="85"/>
      <c r="E114" s="85"/>
      <c r="F114" s="85"/>
      <c r="G114" s="86"/>
      <c r="H114" s="91"/>
      <c r="I114" s="91"/>
    </row>
    <row r="115" spans="1:9" s="2" customFormat="1" ht="20.5" customHeight="1" x14ac:dyDescent="0.35">
      <c r="A115" s="90" t="s">
        <v>9</v>
      </c>
      <c r="B115" s="90"/>
      <c r="C115" s="84" t="s">
        <v>10</v>
      </c>
      <c r="D115" s="85"/>
      <c r="E115" s="85"/>
      <c r="F115" s="85"/>
      <c r="G115" s="86"/>
      <c r="H115" s="91"/>
      <c r="I115" s="91"/>
    </row>
    <row r="116" spans="1:9" s="2" customFormat="1" ht="20.5" customHeight="1" x14ac:dyDescent="0.35">
      <c r="A116" s="35" t="s">
        <v>11</v>
      </c>
      <c r="B116" s="36" t="s">
        <v>12</v>
      </c>
      <c r="C116" s="84" t="s">
        <v>13</v>
      </c>
      <c r="D116" s="85"/>
      <c r="E116" s="85"/>
      <c r="F116" s="85"/>
      <c r="G116" s="86"/>
      <c r="H116" s="91"/>
      <c r="I116" s="91"/>
    </row>
    <row r="117" spans="1:9" s="2" customFormat="1" ht="20.5" customHeight="1" x14ac:dyDescent="0.35">
      <c r="A117" s="35" t="s">
        <v>14</v>
      </c>
      <c r="B117" s="36" t="s">
        <v>15</v>
      </c>
      <c r="C117" s="84">
        <v>10</v>
      </c>
      <c r="D117" s="85"/>
      <c r="E117" s="85"/>
      <c r="F117" s="85"/>
      <c r="G117" s="86"/>
      <c r="H117" s="91"/>
      <c r="I117" s="91"/>
    </row>
    <row r="118" spans="1:9" s="2" customFormat="1" ht="20.5" customHeight="1" x14ac:dyDescent="0.35">
      <c r="A118" s="35" t="s">
        <v>16</v>
      </c>
      <c r="B118" s="36" t="s">
        <v>15</v>
      </c>
      <c r="C118" s="84">
        <v>15</v>
      </c>
      <c r="D118" s="85"/>
      <c r="E118" s="85"/>
      <c r="F118" s="85"/>
      <c r="G118" s="86"/>
      <c r="H118" s="91"/>
      <c r="I118" s="91"/>
    </row>
    <row r="119" spans="1:9" s="2" customFormat="1" ht="20.5" customHeight="1" x14ac:dyDescent="0.35">
      <c r="A119" s="35" t="s">
        <v>17</v>
      </c>
      <c r="B119" s="36" t="s">
        <v>76</v>
      </c>
      <c r="C119" s="84">
        <v>100</v>
      </c>
      <c r="D119" s="85"/>
      <c r="E119" s="85"/>
      <c r="F119" s="85"/>
      <c r="G119" s="86"/>
      <c r="H119" s="91"/>
      <c r="I119" s="91"/>
    </row>
    <row r="120" spans="1:9" s="2" customFormat="1" ht="20.5" customHeight="1" x14ac:dyDescent="0.35">
      <c r="A120" s="35" t="s">
        <v>18</v>
      </c>
      <c r="B120" s="36" t="s">
        <v>76</v>
      </c>
      <c r="C120" s="84">
        <v>10</v>
      </c>
      <c r="D120" s="85"/>
      <c r="E120" s="85"/>
      <c r="F120" s="85"/>
      <c r="G120" s="86"/>
      <c r="H120" s="91"/>
      <c r="I120" s="91"/>
    </row>
    <row r="121" spans="1:9" s="2" customFormat="1" ht="20.5" customHeight="1" x14ac:dyDescent="0.35">
      <c r="A121" s="35" t="s">
        <v>19</v>
      </c>
      <c r="B121" s="36" t="s">
        <v>20</v>
      </c>
      <c r="C121" s="84">
        <f>VLOOKUP(C110,Sheet2!A47:AF52,10)</f>
        <v>2</v>
      </c>
      <c r="D121" s="85"/>
      <c r="E121" s="85"/>
      <c r="F121" s="85"/>
      <c r="G121" s="86"/>
      <c r="H121" s="91"/>
      <c r="I121" s="91"/>
    </row>
    <row r="122" spans="1:9" s="2" customFormat="1" ht="18" customHeight="1" x14ac:dyDescent="0.35">
      <c r="A122" s="89" t="s">
        <v>21</v>
      </c>
      <c r="B122" s="89"/>
      <c r="C122" s="89"/>
      <c r="D122" s="89"/>
      <c r="E122" s="89"/>
      <c r="F122" s="89"/>
      <c r="G122" s="89"/>
      <c r="H122" s="89"/>
      <c r="I122" s="89"/>
    </row>
    <row r="123" spans="1:9" s="2" customFormat="1" ht="19.5" customHeight="1" x14ac:dyDescent="0.35">
      <c r="A123" s="92" t="s">
        <v>94</v>
      </c>
      <c r="B123" s="92"/>
      <c r="C123" s="84" t="s">
        <v>238</v>
      </c>
      <c r="D123" s="85"/>
      <c r="E123" s="85"/>
      <c r="F123" s="86"/>
      <c r="G123" s="91"/>
      <c r="H123" s="91"/>
      <c r="I123" s="91"/>
    </row>
    <row r="124" spans="1:9" s="2" customFormat="1" ht="19.5" customHeight="1" x14ac:dyDescent="0.35">
      <c r="A124" s="90" t="s">
        <v>175</v>
      </c>
      <c r="B124" s="90"/>
      <c r="C124" s="84" t="s">
        <v>199</v>
      </c>
      <c r="D124" s="85"/>
      <c r="E124" s="85"/>
      <c r="F124" s="86"/>
      <c r="G124" s="91"/>
      <c r="H124" s="91"/>
      <c r="I124" s="91"/>
    </row>
    <row r="125" spans="1:9" s="2" customFormat="1" ht="19.5" customHeight="1" x14ac:dyDescent="0.35">
      <c r="A125" s="90" t="s">
        <v>25</v>
      </c>
      <c r="B125" s="90"/>
      <c r="C125" s="84" t="s">
        <v>207</v>
      </c>
      <c r="D125" s="85"/>
      <c r="E125" s="85"/>
      <c r="F125" s="86"/>
      <c r="G125" s="91"/>
      <c r="H125" s="91"/>
      <c r="I125" s="91"/>
    </row>
    <row r="126" spans="1:9" s="2" customFormat="1" ht="19.5" customHeight="1" x14ac:dyDescent="0.35">
      <c r="A126" s="90" t="s">
        <v>112</v>
      </c>
      <c r="B126" s="90"/>
      <c r="C126" s="84" t="s">
        <v>113</v>
      </c>
      <c r="D126" s="85"/>
      <c r="E126" s="85"/>
      <c r="F126" s="86"/>
      <c r="G126" s="91"/>
      <c r="H126" s="91"/>
      <c r="I126" s="91"/>
    </row>
    <row r="127" spans="1:9" s="2" customFormat="1" ht="19.5" customHeight="1" x14ac:dyDescent="0.35">
      <c r="A127" s="90" t="s">
        <v>149</v>
      </c>
      <c r="B127" s="90"/>
      <c r="C127" s="84" t="s">
        <v>190</v>
      </c>
      <c r="D127" s="85"/>
      <c r="E127" s="85"/>
      <c r="F127" s="86"/>
      <c r="G127" s="91"/>
      <c r="H127" s="91"/>
      <c r="I127" s="91"/>
    </row>
    <row r="128" spans="1:9" s="2" customFormat="1" ht="19.5" customHeight="1" x14ac:dyDescent="0.35">
      <c r="A128" s="90" t="s">
        <v>150</v>
      </c>
      <c r="B128" s="90"/>
      <c r="C128" s="84" t="s">
        <v>102</v>
      </c>
      <c r="D128" s="85"/>
      <c r="E128" s="85"/>
      <c r="F128" s="86"/>
      <c r="G128" s="91"/>
      <c r="H128" s="91"/>
      <c r="I128" s="91"/>
    </row>
    <row r="129" spans="1:9" s="2" customFormat="1" ht="19.5" customHeight="1" x14ac:dyDescent="0.35">
      <c r="A129" s="90" t="s">
        <v>101</v>
      </c>
      <c r="B129" s="90"/>
      <c r="C129" s="84" t="s">
        <v>191</v>
      </c>
      <c r="D129" s="85"/>
      <c r="E129" s="85"/>
      <c r="F129" s="86"/>
      <c r="G129" s="91"/>
      <c r="H129" s="91"/>
      <c r="I129" s="91"/>
    </row>
    <row r="130" spans="1:9" s="2" customFormat="1" ht="19.5" customHeight="1" x14ac:dyDescent="0.35">
      <c r="A130" s="90" t="s">
        <v>151</v>
      </c>
      <c r="B130" s="90"/>
      <c r="C130" s="84" t="s">
        <v>104</v>
      </c>
      <c r="D130" s="85"/>
      <c r="E130" s="85"/>
      <c r="F130" s="86"/>
      <c r="G130" s="91"/>
      <c r="H130" s="91"/>
      <c r="I130" s="91"/>
    </row>
    <row r="131" spans="1:9" s="2" customFormat="1" ht="19.5" customHeight="1" x14ac:dyDescent="0.35">
      <c r="A131" s="90" t="s">
        <v>152</v>
      </c>
      <c r="B131" s="90"/>
      <c r="C131" s="84">
        <v>1</v>
      </c>
      <c r="D131" s="85"/>
      <c r="E131" s="85"/>
      <c r="F131" s="86"/>
      <c r="G131" s="91"/>
      <c r="H131" s="91"/>
      <c r="I131" s="91"/>
    </row>
    <row r="132" spans="1:9" s="2" customFormat="1" ht="19.5" customHeight="1" x14ac:dyDescent="0.35">
      <c r="A132" s="90" t="s">
        <v>153</v>
      </c>
      <c r="B132" s="90"/>
      <c r="C132" s="84" t="s">
        <v>105</v>
      </c>
      <c r="D132" s="85"/>
      <c r="E132" s="85"/>
      <c r="F132" s="86"/>
      <c r="G132" s="91"/>
      <c r="H132" s="91"/>
      <c r="I132" s="91"/>
    </row>
    <row r="133" spans="1:9" s="2" customFormat="1" ht="19.5" customHeight="1" x14ac:dyDescent="0.35">
      <c r="A133" s="90" t="s">
        <v>154</v>
      </c>
      <c r="B133" s="90"/>
      <c r="C133" s="84" t="s">
        <v>106</v>
      </c>
      <c r="D133" s="85"/>
      <c r="E133" s="85"/>
      <c r="F133" s="86"/>
      <c r="G133" s="91"/>
      <c r="H133" s="91"/>
      <c r="I133" s="91"/>
    </row>
    <row r="134" spans="1:9" s="2" customFormat="1" ht="19.5" customHeight="1" x14ac:dyDescent="0.35">
      <c r="A134" s="93" t="s">
        <v>155</v>
      </c>
      <c r="B134" s="94"/>
      <c r="C134" s="84" t="s">
        <v>107</v>
      </c>
      <c r="D134" s="85"/>
      <c r="E134" s="85"/>
      <c r="F134" s="86"/>
      <c r="G134" s="91"/>
      <c r="H134" s="91"/>
      <c r="I134" s="91"/>
    </row>
    <row r="135" spans="1:9" s="2" customFormat="1" ht="19.5" customHeight="1" x14ac:dyDescent="0.35">
      <c r="A135" s="93" t="s">
        <v>156</v>
      </c>
      <c r="B135" s="94"/>
      <c r="C135" s="84" t="s">
        <v>107</v>
      </c>
      <c r="D135" s="85"/>
      <c r="E135" s="85"/>
      <c r="F135" s="86"/>
      <c r="G135" s="91"/>
      <c r="H135" s="91"/>
      <c r="I135" s="91"/>
    </row>
    <row r="136" spans="1:9" s="2" customFormat="1" ht="19.5" customHeight="1" x14ac:dyDescent="0.35">
      <c r="A136" s="93" t="s">
        <v>157</v>
      </c>
      <c r="B136" s="94"/>
      <c r="C136" s="84" t="s">
        <v>107</v>
      </c>
      <c r="D136" s="85"/>
      <c r="E136" s="85"/>
      <c r="F136" s="86"/>
      <c r="G136" s="91"/>
      <c r="H136" s="91"/>
      <c r="I136" s="91"/>
    </row>
    <row r="137" spans="1:9" s="2" customFormat="1" ht="19.5" customHeight="1" x14ac:dyDescent="0.35">
      <c r="A137" s="93" t="s">
        <v>158</v>
      </c>
      <c r="B137" s="94"/>
      <c r="C137" s="84" t="s">
        <v>107</v>
      </c>
      <c r="D137" s="85"/>
      <c r="E137" s="85"/>
      <c r="F137" s="86"/>
      <c r="G137" s="91"/>
      <c r="H137" s="91"/>
      <c r="I137" s="91"/>
    </row>
    <row r="138" spans="1:9" s="2" customFormat="1" ht="19.5" customHeight="1" x14ac:dyDescent="0.35">
      <c r="A138" s="93" t="s">
        <v>159</v>
      </c>
      <c r="B138" s="94"/>
      <c r="C138" s="84" t="s">
        <v>109</v>
      </c>
      <c r="D138" s="85"/>
      <c r="E138" s="85"/>
      <c r="F138" s="86"/>
      <c r="G138" s="91"/>
      <c r="H138" s="91"/>
      <c r="I138" s="91"/>
    </row>
    <row r="139" spans="1:9" s="2" customFormat="1" ht="19.5" customHeight="1" x14ac:dyDescent="0.35">
      <c r="A139" s="93" t="s">
        <v>160</v>
      </c>
      <c r="B139" s="94"/>
      <c r="C139" s="84" t="s">
        <v>110</v>
      </c>
      <c r="D139" s="85"/>
      <c r="E139" s="85"/>
      <c r="F139" s="86"/>
      <c r="G139" s="91"/>
      <c r="H139" s="91"/>
      <c r="I139" s="91"/>
    </row>
    <row r="140" spans="1:9" s="2" customFormat="1" ht="19.5" customHeight="1" x14ac:dyDescent="0.35">
      <c r="A140" s="90" t="s">
        <v>161</v>
      </c>
      <c r="B140" s="90"/>
      <c r="C140" s="84" t="s">
        <v>192</v>
      </c>
      <c r="D140" s="85"/>
      <c r="E140" s="85"/>
      <c r="F140" s="86"/>
      <c r="G140" s="91"/>
      <c r="H140" s="91"/>
      <c r="I140" s="91"/>
    </row>
    <row r="141" spans="1:9" s="2" customFormat="1" ht="19.5" customHeight="1" x14ac:dyDescent="0.35">
      <c r="A141" s="90" t="s">
        <v>27</v>
      </c>
      <c r="B141" s="90"/>
      <c r="C141" s="84" t="s">
        <v>99</v>
      </c>
      <c r="D141" s="85"/>
      <c r="E141" s="85"/>
      <c r="F141" s="86"/>
      <c r="G141" s="91"/>
      <c r="H141" s="91"/>
      <c r="I141" s="91"/>
    </row>
    <row r="142" spans="1:9" s="1" customFormat="1" ht="19.5" customHeight="1" x14ac:dyDescent="0.35">
      <c r="A142" s="35" t="s">
        <v>28</v>
      </c>
      <c r="B142" s="36" t="s">
        <v>29</v>
      </c>
      <c r="C142" s="95" t="s">
        <v>193</v>
      </c>
      <c r="D142" s="96"/>
      <c r="E142" s="96"/>
      <c r="F142" s="97"/>
      <c r="G142" s="91"/>
      <c r="H142" s="91"/>
      <c r="I142" s="91"/>
    </row>
    <row r="143" spans="1:9" s="1" customFormat="1" ht="19.5" customHeight="1" x14ac:dyDescent="0.35">
      <c r="A143" s="35" t="s">
        <v>30</v>
      </c>
      <c r="B143" s="36" t="s">
        <v>31</v>
      </c>
      <c r="C143" s="95" t="str">
        <f>VLOOKUP(C110,Sheet2!A47:AF52,18)</f>
        <v xml:space="preserve">Stainless Steel / Galvanised Steek </v>
      </c>
      <c r="D143" s="96"/>
      <c r="E143" s="96"/>
      <c r="F143" s="97"/>
      <c r="G143" s="91"/>
      <c r="H143" s="91"/>
      <c r="I143" s="91"/>
    </row>
    <row r="144" spans="1:9" s="1" customFormat="1" ht="19.5" customHeight="1" x14ac:dyDescent="0.35">
      <c r="A144" s="35" t="s">
        <v>32</v>
      </c>
      <c r="B144" s="36" t="s">
        <v>33</v>
      </c>
      <c r="C144" s="95" t="s">
        <v>97</v>
      </c>
      <c r="D144" s="96"/>
      <c r="E144" s="96"/>
      <c r="F144" s="97"/>
      <c r="G144" s="91"/>
      <c r="H144" s="91"/>
      <c r="I144" s="91"/>
    </row>
    <row r="145" spans="1:9" s="2" customFormat="1" ht="19.5" customHeight="1" x14ac:dyDescent="0.35">
      <c r="A145" s="93" t="s">
        <v>24</v>
      </c>
      <c r="B145" s="94"/>
      <c r="C145" s="95" t="s">
        <v>221</v>
      </c>
      <c r="D145" s="96"/>
      <c r="E145" s="96"/>
      <c r="F145" s="97"/>
      <c r="G145" s="91"/>
      <c r="H145" s="91"/>
      <c r="I145" s="91"/>
    </row>
    <row r="146" spans="1:9" s="2" customFormat="1" ht="19.5" customHeight="1" x14ac:dyDescent="0.35">
      <c r="A146" s="93" t="s">
        <v>27</v>
      </c>
      <c r="B146" s="94"/>
      <c r="C146" s="95" t="str">
        <f>VLOOKUP(C110,Sheet2!A47:AF52,16)</f>
        <v>Builtin Hot water circualtor Pump</v>
      </c>
      <c r="D146" s="96"/>
      <c r="E146" s="96"/>
      <c r="F146" s="97"/>
      <c r="G146" s="91"/>
      <c r="H146" s="91"/>
      <c r="I146" s="91"/>
    </row>
    <row r="147" spans="1:9" s="1" customFormat="1" ht="19.5" customHeight="1" x14ac:dyDescent="0.35">
      <c r="A147" s="35" t="s">
        <v>30</v>
      </c>
      <c r="B147" s="36" t="s">
        <v>31</v>
      </c>
      <c r="C147" s="95" t="str">
        <f>VLOOKUP(C110,Sheet2!A47:AF52,18)</f>
        <v xml:space="preserve">Stainless Steel / Galvanised Steek </v>
      </c>
      <c r="D147" s="96"/>
      <c r="E147" s="96"/>
      <c r="F147" s="97"/>
      <c r="G147" s="91"/>
      <c r="H147" s="91"/>
      <c r="I147" s="91"/>
    </row>
    <row r="148" spans="1:9" s="1" customFormat="1" ht="19.5" customHeight="1" x14ac:dyDescent="0.35">
      <c r="A148" s="35" t="s">
        <v>32</v>
      </c>
      <c r="B148" s="36" t="s">
        <v>33</v>
      </c>
      <c r="C148" s="95" t="str">
        <f>VLOOKUP(C110,Sheet2!A47:AF52,19)</f>
        <v>500 X 450 X 375</v>
      </c>
      <c r="D148" s="96"/>
      <c r="E148" s="96"/>
      <c r="F148" s="97"/>
      <c r="G148" s="91"/>
      <c r="H148" s="91"/>
      <c r="I148" s="91"/>
    </row>
    <row r="149" spans="1:9" s="2" customFormat="1" ht="18" customHeight="1" x14ac:dyDescent="0.35">
      <c r="A149" s="89" t="s">
        <v>34</v>
      </c>
      <c r="B149" s="89"/>
      <c r="C149" s="89"/>
      <c r="D149" s="89"/>
      <c r="E149" s="89"/>
      <c r="F149" s="89"/>
      <c r="G149" s="89"/>
      <c r="H149" s="89"/>
      <c r="I149" s="89"/>
    </row>
    <row r="150" spans="1:9" s="2" customFormat="1" ht="18" customHeight="1" x14ac:dyDescent="0.35">
      <c r="A150" s="90" t="s">
        <v>35</v>
      </c>
      <c r="B150" s="90"/>
      <c r="C150" s="84" t="str">
        <f>VLOOKUP(C110,Sheet2!A47:AF52,20)</f>
        <v xml:space="preserve">R134a </v>
      </c>
      <c r="D150" s="85"/>
      <c r="E150" s="85"/>
      <c r="F150" s="86"/>
      <c r="G150" s="91"/>
      <c r="H150" s="91"/>
      <c r="I150" s="91"/>
    </row>
    <row r="151" spans="1:9" s="2" customFormat="1" ht="18" customHeight="1" x14ac:dyDescent="0.35">
      <c r="A151" s="90" t="s">
        <v>36</v>
      </c>
      <c r="B151" s="90"/>
      <c r="C151" s="84" t="str">
        <f>VLOOKUP(C110,Sheet2!A47:AF52,21)</f>
        <v>Copper (DHP ISO1337)</v>
      </c>
      <c r="D151" s="85"/>
      <c r="E151" s="85"/>
      <c r="F151" s="86"/>
      <c r="G151" s="91"/>
      <c r="H151" s="91"/>
      <c r="I151" s="91"/>
    </row>
    <row r="152" spans="1:9" s="1" customFormat="1" ht="18" customHeight="1" x14ac:dyDescent="0.35">
      <c r="A152" s="90" t="s">
        <v>37</v>
      </c>
      <c r="B152" s="90"/>
      <c r="C152" s="84" t="str">
        <f>VLOOKUP(C110,Sheet2!A47:AF52,22)</f>
        <v>3/8"</v>
      </c>
      <c r="D152" s="85"/>
      <c r="E152" s="85"/>
      <c r="F152" s="86"/>
      <c r="G152" s="91"/>
      <c r="H152" s="91"/>
      <c r="I152" s="91"/>
    </row>
    <row r="153" spans="1:9" s="1" customFormat="1" ht="18" customHeight="1" x14ac:dyDescent="0.35">
      <c r="A153" s="90" t="s">
        <v>38</v>
      </c>
      <c r="B153" s="90"/>
      <c r="C153" s="84" t="str">
        <f>VLOOKUP(C110,Sheet2!A47:AF52,23)</f>
        <v>1/2"</v>
      </c>
      <c r="D153" s="85"/>
      <c r="E153" s="85"/>
      <c r="F153" s="86"/>
      <c r="G153" s="91"/>
      <c r="H153" s="91"/>
      <c r="I153" s="91"/>
    </row>
    <row r="154" spans="1:9" s="1" customFormat="1" ht="18" customHeight="1" x14ac:dyDescent="0.35">
      <c r="A154" s="98" t="s">
        <v>39</v>
      </c>
      <c r="B154" s="98"/>
      <c r="C154" s="98"/>
      <c r="D154" s="98"/>
      <c r="E154" s="98"/>
      <c r="F154" s="98"/>
      <c r="G154" s="98"/>
      <c r="H154" s="98"/>
      <c r="I154" s="98"/>
    </row>
    <row r="155" spans="1:9" s="1" customFormat="1" ht="18" customHeight="1" x14ac:dyDescent="0.35">
      <c r="A155" s="35" t="s">
        <v>40</v>
      </c>
      <c r="B155" s="36" t="s">
        <v>41</v>
      </c>
      <c r="C155" s="84" t="s">
        <v>222</v>
      </c>
      <c r="D155" s="85"/>
      <c r="E155" s="85"/>
      <c r="F155" s="86"/>
      <c r="G155" s="99"/>
      <c r="H155" s="99"/>
      <c r="I155" s="99"/>
    </row>
    <row r="156" spans="1:9" s="1" customFormat="1" ht="18" customHeight="1" x14ac:dyDescent="0.35">
      <c r="A156" s="35" t="s">
        <v>42</v>
      </c>
      <c r="B156" s="36"/>
      <c r="C156" s="84" t="s">
        <v>179</v>
      </c>
      <c r="D156" s="85"/>
      <c r="E156" s="85"/>
      <c r="F156" s="86"/>
      <c r="G156" s="99"/>
      <c r="H156" s="99"/>
      <c r="I156" s="99"/>
    </row>
    <row r="157" spans="1:9" s="1" customFormat="1" ht="18" customHeight="1" x14ac:dyDescent="0.35">
      <c r="A157" s="35" t="s">
        <v>188</v>
      </c>
      <c r="B157" s="36"/>
      <c r="C157" s="84" t="s">
        <v>189</v>
      </c>
      <c r="D157" s="85"/>
      <c r="E157" s="85"/>
      <c r="F157" s="86"/>
      <c r="G157" s="99"/>
      <c r="H157" s="99"/>
      <c r="I157" s="99"/>
    </row>
    <row r="158" spans="1:9" s="1" customFormat="1" ht="18" customHeight="1" x14ac:dyDescent="0.35">
      <c r="A158" s="35" t="s">
        <v>180</v>
      </c>
      <c r="B158" s="36"/>
      <c r="C158" s="84" t="s">
        <v>200</v>
      </c>
      <c r="D158" s="85"/>
      <c r="E158" s="85"/>
      <c r="F158" s="86"/>
      <c r="G158" s="99"/>
      <c r="H158" s="99"/>
      <c r="I158" s="99"/>
    </row>
    <row r="159" spans="1:9" s="1" customFormat="1" ht="18" customHeight="1" x14ac:dyDescent="0.35">
      <c r="A159" s="35" t="s">
        <v>181</v>
      </c>
      <c r="B159" s="36"/>
      <c r="C159" s="84" t="s">
        <v>201</v>
      </c>
      <c r="D159" s="85"/>
      <c r="E159" s="85"/>
      <c r="F159" s="86"/>
      <c r="G159" s="99"/>
      <c r="H159" s="99"/>
      <c r="I159" s="99"/>
    </row>
    <row r="160" spans="1:9" s="1" customFormat="1" ht="18" customHeight="1" x14ac:dyDescent="0.35">
      <c r="A160" s="35" t="s">
        <v>182</v>
      </c>
      <c r="B160" s="36"/>
      <c r="C160" s="84" t="s">
        <v>178</v>
      </c>
      <c r="D160" s="85"/>
      <c r="E160" s="85"/>
      <c r="F160" s="86"/>
      <c r="G160" s="99"/>
      <c r="H160" s="99"/>
      <c r="I160" s="99"/>
    </row>
    <row r="161" spans="1:15" s="1" customFormat="1" ht="18" customHeight="1" x14ac:dyDescent="0.35">
      <c r="A161" s="35" t="s">
        <v>183</v>
      </c>
      <c r="B161" s="36"/>
      <c r="C161" s="84" t="s">
        <v>184</v>
      </c>
      <c r="D161" s="85"/>
      <c r="E161" s="85"/>
      <c r="F161" s="86"/>
      <c r="G161" s="99"/>
      <c r="H161" s="99"/>
      <c r="I161" s="99"/>
    </row>
    <row r="162" spans="1:15" s="1" customFormat="1" ht="18" customHeight="1" x14ac:dyDescent="0.35">
      <c r="A162" s="35" t="s">
        <v>186</v>
      </c>
      <c r="B162" s="36" t="s">
        <v>187</v>
      </c>
      <c r="C162" s="84" t="s">
        <v>130</v>
      </c>
      <c r="D162" s="85"/>
      <c r="E162" s="85"/>
      <c r="F162" s="86"/>
      <c r="G162" s="99"/>
      <c r="H162" s="99"/>
      <c r="I162" s="99"/>
    </row>
    <row r="163" spans="1:15" s="1" customFormat="1" ht="18" customHeight="1" x14ac:dyDescent="0.35">
      <c r="A163" s="35" t="s">
        <v>194</v>
      </c>
      <c r="B163" s="36" t="s">
        <v>187</v>
      </c>
      <c r="C163" s="84" t="s">
        <v>130</v>
      </c>
      <c r="D163" s="85"/>
      <c r="E163" s="85"/>
      <c r="F163" s="86"/>
      <c r="G163" s="99"/>
      <c r="H163" s="99"/>
      <c r="I163" s="99"/>
    </row>
    <row r="164" spans="1:15" s="1" customFormat="1" ht="18" customHeight="1" x14ac:dyDescent="0.35">
      <c r="A164" s="35" t="s">
        <v>185</v>
      </c>
      <c r="B164" s="36" t="s">
        <v>15</v>
      </c>
      <c r="C164" s="84">
        <v>7</v>
      </c>
      <c r="D164" s="85"/>
      <c r="E164" s="85"/>
      <c r="F164" s="86"/>
      <c r="G164" s="99"/>
      <c r="H164" s="99"/>
      <c r="I164" s="99"/>
    </row>
    <row r="165" spans="1:15" s="1" customFormat="1" ht="18" customHeight="1" x14ac:dyDescent="0.35">
      <c r="A165" s="35" t="s">
        <v>16</v>
      </c>
      <c r="B165" s="36" t="s">
        <v>15</v>
      </c>
      <c r="C165" s="84">
        <v>10</v>
      </c>
      <c r="D165" s="85"/>
      <c r="E165" s="85"/>
      <c r="F165" s="86"/>
      <c r="G165" s="99"/>
      <c r="H165" s="99"/>
      <c r="I165" s="99"/>
    </row>
    <row r="166" spans="1:15" s="1" customFormat="1" ht="20" customHeight="1" x14ac:dyDescent="0.35">
      <c r="A166" s="35" t="s">
        <v>45</v>
      </c>
      <c r="B166" s="36" t="s">
        <v>76</v>
      </c>
      <c r="C166" s="84">
        <v>75</v>
      </c>
      <c r="D166" s="85"/>
      <c r="E166" s="85"/>
      <c r="F166" s="86"/>
      <c r="G166" s="99"/>
      <c r="H166" s="99"/>
      <c r="I166" s="99"/>
    </row>
    <row r="167" spans="1:15" s="1" customFormat="1" ht="18" customHeight="1" x14ac:dyDescent="0.35">
      <c r="A167" s="35" t="s">
        <v>46</v>
      </c>
      <c r="B167" s="36" t="s">
        <v>76</v>
      </c>
      <c r="C167" s="84">
        <f>VLOOKUP(C110,Sheet2!A47:AF52,30)</f>
        <v>55</v>
      </c>
      <c r="D167" s="85"/>
      <c r="E167" s="85"/>
      <c r="F167" s="86"/>
      <c r="G167" s="99"/>
      <c r="H167" s="99"/>
      <c r="I167" s="99"/>
    </row>
    <row r="168" spans="1:15" s="1" customFormat="1" ht="18" customHeight="1" x14ac:dyDescent="0.35">
      <c r="A168" s="98" t="s">
        <v>129</v>
      </c>
      <c r="B168" s="98"/>
      <c r="C168" s="98"/>
      <c r="D168" s="98"/>
      <c r="E168" s="98"/>
      <c r="F168" s="98"/>
      <c r="G168" s="98"/>
      <c r="H168" s="98"/>
      <c r="I168" s="98"/>
    </row>
    <row r="169" spans="1:15" s="2" customFormat="1" ht="26.5" customHeight="1" x14ac:dyDescent="0.35">
      <c r="A169" s="100" t="s">
        <v>128</v>
      </c>
      <c r="B169" s="101"/>
      <c r="C169" s="101"/>
      <c r="D169" s="101"/>
      <c r="E169" s="101"/>
      <c r="F169" s="102"/>
      <c r="G169" s="103"/>
      <c r="H169" s="104"/>
      <c r="I169" s="105"/>
      <c r="K169"/>
    </row>
    <row r="170" spans="1:15" s="1" customFormat="1" ht="19" customHeight="1" x14ac:dyDescent="0.35">
      <c r="A170" s="90" t="s">
        <v>47</v>
      </c>
      <c r="B170" s="90"/>
      <c r="C170" s="84" t="s">
        <v>191</v>
      </c>
      <c r="D170" s="85"/>
      <c r="E170" s="85"/>
      <c r="F170" s="86"/>
      <c r="G170" s="106"/>
      <c r="H170" s="107"/>
      <c r="I170" s="108"/>
    </row>
    <row r="171" spans="1:15" s="1" customFormat="1" ht="19" customHeight="1" x14ac:dyDescent="0.35">
      <c r="A171" s="90" t="s">
        <v>74</v>
      </c>
      <c r="B171" s="90"/>
      <c r="C171" s="112" t="str">
        <f>VLOOKUP(C110,Sheet2!A47:AF52,32)</f>
        <v>Next Gen PCB controller</v>
      </c>
      <c r="D171" s="113"/>
      <c r="E171" s="113"/>
      <c r="F171" s="114"/>
      <c r="G171" s="109"/>
      <c r="H171" s="110"/>
      <c r="I171" s="111"/>
    </row>
    <row r="172" spans="1:15" s="2" customFormat="1" ht="20" customHeight="1" x14ac:dyDescent="0.35">
      <c r="A172" s="115" t="s">
        <v>78</v>
      </c>
      <c r="B172" s="115"/>
      <c r="C172" s="115"/>
      <c r="D172" s="115"/>
      <c r="E172" s="115"/>
      <c r="F172" s="115"/>
      <c r="G172" s="115"/>
      <c r="H172" s="115"/>
      <c r="I172" s="115"/>
    </row>
    <row r="173" spans="1:15" s="1" customFormat="1" ht="18" customHeight="1" x14ac:dyDescent="0.35">
      <c r="A173" s="98" t="s">
        <v>198</v>
      </c>
      <c r="B173" s="98"/>
      <c r="C173" s="98"/>
      <c r="D173" s="98"/>
      <c r="E173" s="98"/>
      <c r="F173" s="98"/>
      <c r="G173" s="98"/>
      <c r="H173" s="98"/>
      <c r="I173" s="98"/>
    </row>
    <row r="174" spans="1:15" s="2" customFormat="1" ht="26.5" customHeight="1" x14ac:dyDescent="0.35">
      <c r="A174" s="103"/>
      <c r="B174" s="104"/>
      <c r="C174" s="104"/>
      <c r="D174" s="104"/>
      <c r="E174" s="104"/>
      <c r="F174" s="104"/>
      <c r="G174" s="104" t="s">
        <v>209</v>
      </c>
      <c r="H174" s="104"/>
      <c r="I174" s="105"/>
      <c r="K174"/>
      <c r="O174"/>
    </row>
    <row r="175" spans="1:15" s="2" customFormat="1" ht="26.5" customHeight="1" x14ac:dyDescent="0.35">
      <c r="A175" s="106"/>
      <c r="B175" s="107"/>
      <c r="C175" s="107"/>
      <c r="D175" s="107"/>
      <c r="E175" s="107"/>
      <c r="F175" s="107"/>
      <c r="G175" s="107"/>
      <c r="H175" s="107"/>
      <c r="I175" s="108"/>
      <c r="K175"/>
      <c r="O175"/>
    </row>
    <row r="176" spans="1:15" s="2" customFormat="1" ht="26.5" customHeight="1" x14ac:dyDescent="0.35">
      <c r="A176" s="106"/>
      <c r="B176" s="107"/>
      <c r="C176" s="107"/>
      <c r="D176" s="107"/>
      <c r="E176" s="107"/>
      <c r="F176" s="107"/>
      <c r="G176" s="107"/>
      <c r="H176" s="107"/>
      <c r="I176" s="108"/>
      <c r="K176"/>
      <c r="O176"/>
    </row>
    <row r="177" spans="1:15" s="2" customFormat="1" ht="26.5" customHeight="1" x14ac:dyDescent="0.35">
      <c r="A177" s="106"/>
      <c r="B177" s="107"/>
      <c r="C177" s="107"/>
      <c r="D177" s="107"/>
      <c r="E177" s="107"/>
      <c r="F177" s="107"/>
      <c r="G177" s="107"/>
      <c r="H177" s="107"/>
      <c r="I177" s="108"/>
      <c r="K177"/>
      <c r="L177" s="2" t="s">
        <v>197</v>
      </c>
      <c r="O177"/>
    </row>
    <row r="178" spans="1:15" s="1" customFormat="1" ht="19" customHeight="1" x14ac:dyDescent="0.35">
      <c r="A178" s="106"/>
      <c r="B178" s="107"/>
      <c r="C178" s="107"/>
      <c r="D178" s="107"/>
      <c r="E178" s="107"/>
      <c r="F178" s="107"/>
      <c r="G178" s="107"/>
      <c r="H178" s="107"/>
      <c r="I178" s="108"/>
    </row>
    <row r="179" spans="1:15" s="1" customFormat="1" ht="19" customHeight="1" x14ac:dyDescent="0.35">
      <c r="A179" s="106"/>
      <c r="B179" s="107"/>
      <c r="C179" s="107"/>
      <c r="D179" s="107"/>
      <c r="E179" s="107"/>
      <c r="F179" s="107"/>
      <c r="G179" s="107"/>
      <c r="H179" s="107"/>
      <c r="I179" s="108"/>
    </row>
    <row r="180" spans="1:15" s="2" customFormat="1" ht="17.5" customHeight="1" x14ac:dyDescent="0.35">
      <c r="A180" s="109"/>
      <c r="B180" s="110"/>
      <c r="C180" s="110"/>
      <c r="D180" s="110"/>
      <c r="E180" s="110"/>
      <c r="F180" s="110"/>
      <c r="G180" s="110"/>
      <c r="H180" s="110"/>
      <c r="I180" s="111"/>
    </row>
    <row r="181" spans="1:15" ht="17.5" customHeight="1" x14ac:dyDescent="0.35">
      <c r="A181" s="116" t="s">
        <v>84</v>
      </c>
      <c r="B181" s="116"/>
      <c r="C181" s="116"/>
      <c r="D181" s="116"/>
      <c r="E181" s="116"/>
      <c r="F181" s="116"/>
      <c r="G181" s="116"/>
      <c r="H181" s="116"/>
      <c r="I181" s="116"/>
    </row>
    <row r="182" spans="1:15" s="2" customFormat="1" ht="18" customHeight="1" x14ac:dyDescent="0.35">
      <c r="A182" s="117" t="s">
        <v>219</v>
      </c>
      <c r="B182" s="117"/>
      <c r="C182" s="118"/>
      <c r="D182" s="118"/>
      <c r="E182" s="118"/>
      <c r="F182" s="15" t="s">
        <v>85</v>
      </c>
      <c r="G182" s="15" t="s">
        <v>86</v>
      </c>
      <c r="H182" s="15" t="s">
        <v>87</v>
      </c>
      <c r="I182" s="15" t="s">
        <v>88</v>
      </c>
    </row>
    <row r="183" spans="1:15" s="2" customFormat="1" ht="18" customHeight="1" x14ac:dyDescent="0.35">
      <c r="A183" s="117"/>
      <c r="B183" s="117"/>
      <c r="C183" s="118"/>
      <c r="D183" s="118"/>
      <c r="E183" s="118"/>
      <c r="F183" s="119" t="s">
        <v>89</v>
      </c>
      <c r="G183" s="119">
        <v>1</v>
      </c>
      <c r="H183" s="120"/>
      <c r="I183" s="120"/>
      <c r="K183"/>
    </row>
    <row r="184" spans="1:15" s="2" customFormat="1" ht="18" customHeight="1" x14ac:dyDescent="0.35">
      <c r="A184" s="117"/>
      <c r="B184" s="117"/>
      <c r="C184" s="118"/>
      <c r="D184" s="118"/>
      <c r="E184" s="118"/>
      <c r="F184" s="119"/>
      <c r="G184" s="119"/>
      <c r="H184" s="120"/>
      <c r="I184" s="120"/>
    </row>
    <row r="185" spans="1:15" s="2" customFormat="1" ht="18" customHeight="1" x14ac:dyDescent="0.35">
      <c r="A185" s="117"/>
      <c r="B185" s="117"/>
      <c r="C185" s="118"/>
      <c r="D185" s="118"/>
      <c r="E185" s="118"/>
      <c r="F185" s="119"/>
      <c r="G185" s="119"/>
      <c r="H185" s="120"/>
      <c r="I185" s="120"/>
    </row>
    <row r="186" spans="1:15" s="2" customFormat="1" ht="18" customHeight="1" x14ac:dyDescent="0.35">
      <c r="A186" s="117"/>
      <c r="B186" s="117"/>
      <c r="C186" s="118"/>
      <c r="D186" s="118"/>
      <c r="E186" s="118"/>
      <c r="F186" s="119"/>
      <c r="G186" s="119"/>
      <c r="H186" s="120"/>
      <c r="I186" s="120"/>
    </row>
    <row r="187" spans="1:15" s="2" customFormat="1" ht="18" customHeight="1" x14ac:dyDescent="0.35">
      <c r="A187" s="117"/>
      <c r="B187" s="117"/>
      <c r="C187" s="118"/>
      <c r="D187" s="118"/>
      <c r="E187" s="118"/>
      <c r="F187" s="119"/>
      <c r="G187" s="119"/>
      <c r="H187" s="120"/>
      <c r="I187" s="120"/>
    </row>
    <row r="188" spans="1:15" s="1" customFormat="1" ht="22" customHeight="1" x14ac:dyDescent="0.35">
      <c r="A188" s="121" t="s">
        <v>196</v>
      </c>
      <c r="B188" s="122"/>
      <c r="C188" s="122"/>
      <c r="D188" s="122"/>
      <c r="E188" s="122"/>
      <c r="F188" s="122"/>
      <c r="G188" s="122"/>
      <c r="H188" s="122"/>
      <c r="I188" s="123"/>
    </row>
    <row r="189" spans="1:15" s="1" customFormat="1" ht="52.5" customHeight="1" x14ac:dyDescent="0.35">
      <c r="A189" s="124" t="s">
        <v>137</v>
      </c>
      <c r="B189" s="124"/>
      <c r="C189" s="125" t="s">
        <v>138</v>
      </c>
      <c r="D189" s="125"/>
      <c r="E189" s="125"/>
      <c r="F189" s="125"/>
      <c r="G189" s="126" t="s">
        <v>208</v>
      </c>
      <c r="H189" s="126">
        <v>1</v>
      </c>
      <c r="I189" s="126"/>
    </row>
    <row r="190" spans="1:15" s="1" customFormat="1" ht="52.5" customHeight="1" x14ac:dyDescent="0.35">
      <c r="A190" s="124" t="s">
        <v>139</v>
      </c>
      <c r="B190" s="124"/>
      <c r="C190" s="125" t="s">
        <v>140</v>
      </c>
      <c r="D190" s="125"/>
      <c r="E190" s="125"/>
      <c r="F190" s="125"/>
      <c r="G190" s="126"/>
      <c r="H190" s="126"/>
      <c r="I190" s="126"/>
      <c r="O190"/>
    </row>
    <row r="191" spans="1:15" s="1" customFormat="1" ht="52.5" customHeight="1" x14ac:dyDescent="0.35">
      <c r="A191" s="124" t="s">
        <v>141</v>
      </c>
      <c r="B191" s="124"/>
      <c r="C191" s="125" t="s">
        <v>142</v>
      </c>
      <c r="D191" s="125"/>
      <c r="E191" s="125"/>
      <c r="F191" s="125"/>
      <c r="G191" s="126"/>
      <c r="H191" s="126"/>
      <c r="I191" s="126"/>
    </row>
    <row r="192" spans="1:15" s="1" customFormat="1" ht="52.5" customHeight="1" x14ac:dyDescent="0.35">
      <c r="A192" s="124" t="s">
        <v>143</v>
      </c>
      <c r="B192" s="124"/>
      <c r="C192" s="125" t="s">
        <v>227</v>
      </c>
      <c r="D192" s="125"/>
      <c r="E192" s="125"/>
      <c r="F192" s="138"/>
      <c r="G192" s="25" t="s">
        <v>208</v>
      </c>
      <c r="H192" s="25">
        <v>1</v>
      </c>
      <c r="I192" s="25"/>
    </row>
    <row r="193" spans="1:9" s="1" customFormat="1" ht="52.5" customHeight="1" x14ac:dyDescent="0.35">
      <c r="A193" s="124" t="s">
        <v>143</v>
      </c>
      <c r="B193" s="124"/>
      <c r="C193" s="125" t="s">
        <v>227</v>
      </c>
      <c r="D193" s="125"/>
      <c r="E193" s="125"/>
      <c r="F193" s="138"/>
      <c r="G193" s="25" t="s">
        <v>215</v>
      </c>
      <c r="H193" s="25">
        <v>1</v>
      </c>
      <c r="I193" s="25">
        <v>9000</v>
      </c>
    </row>
    <row r="194" spans="1:9" s="1" customFormat="1" ht="52.5" customHeight="1" x14ac:dyDescent="0.35">
      <c r="A194" s="124" t="s">
        <v>143</v>
      </c>
      <c r="B194" s="124"/>
      <c r="C194" s="125" t="s">
        <v>226</v>
      </c>
      <c r="D194" s="125"/>
      <c r="E194" s="125"/>
      <c r="F194" s="138"/>
      <c r="G194" s="25" t="s">
        <v>215</v>
      </c>
      <c r="H194" s="25">
        <v>1</v>
      </c>
      <c r="I194" s="25">
        <v>7900</v>
      </c>
    </row>
    <row r="195" spans="1:9" s="1" customFormat="1" ht="110.5" customHeight="1" x14ac:dyDescent="0.35">
      <c r="A195" s="139" t="s">
        <v>229</v>
      </c>
      <c r="B195" s="140"/>
      <c r="C195" s="141" t="s">
        <v>228</v>
      </c>
      <c r="D195" s="142"/>
      <c r="E195" s="142"/>
      <c r="F195" s="143"/>
      <c r="G195" s="25" t="s">
        <v>215</v>
      </c>
      <c r="H195" s="25">
        <v>1</v>
      </c>
      <c r="I195" s="25">
        <v>62000</v>
      </c>
    </row>
    <row r="196" spans="1:9" s="2" customFormat="1" x14ac:dyDescent="0.35">
      <c r="A196" s="27"/>
      <c r="B196" s="28"/>
      <c r="C196" s="29"/>
      <c r="D196" s="29"/>
      <c r="E196" s="29"/>
      <c r="F196" s="29"/>
      <c r="G196" s="137" t="s">
        <v>173</v>
      </c>
      <c r="H196" s="137"/>
      <c r="I196" s="49"/>
    </row>
    <row r="197" spans="1:9" s="2" customFormat="1" ht="15.5" x14ac:dyDescent="0.35">
      <c r="A197" s="31" t="s">
        <v>235</v>
      </c>
      <c r="B197" s="23"/>
      <c r="C197" s="24"/>
      <c r="D197" s="24"/>
      <c r="E197" s="24"/>
      <c r="F197" s="24"/>
      <c r="G197" s="134"/>
      <c r="H197" s="134"/>
      <c r="I197" s="26"/>
    </row>
    <row r="198" spans="1:9" s="2" customFormat="1" ht="21" customHeight="1" x14ac:dyDescent="0.35">
      <c r="A198" s="31" t="s">
        <v>81</v>
      </c>
      <c r="B198" s="23"/>
      <c r="C198" s="24"/>
      <c r="D198" s="24"/>
      <c r="E198"/>
      <c r="F198" s="24"/>
      <c r="G198" s="135"/>
      <c r="H198" s="135"/>
      <c r="I198" s="42"/>
    </row>
    <row r="199" spans="1:9" s="2" customFormat="1" x14ac:dyDescent="0.35">
      <c r="A199" s="32" t="s">
        <v>202</v>
      </c>
      <c r="B199" s="23"/>
      <c r="C199" s="1"/>
      <c r="D199" s="1"/>
      <c r="E199" s="1"/>
      <c r="F199" s="1"/>
      <c r="G199" s="24"/>
      <c r="H199" s="22"/>
      <c r="I199" s="17"/>
    </row>
    <row r="200" spans="1:9" s="2" customFormat="1" x14ac:dyDescent="0.35">
      <c r="A200" s="32" t="s">
        <v>82</v>
      </c>
      <c r="B200" s="23"/>
      <c r="C200" s="1"/>
      <c r="D200" s="1"/>
      <c r="E200" s="33"/>
      <c r="F200" s="1"/>
      <c r="G200" s="1"/>
      <c r="H200" s="22"/>
      <c r="I200" s="17"/>
    </row>
    <row r="201" spans="1:9" s="2" customFormat="1" x14ac:dyDescent="0.35">
      <c r="A201" s="32" t="s">
        <v>203</v>
      </c>
      <c r="B201" s="23"/>
      <c r="C201" s="1"/>
      <c r="D201"/>
      <c r="E201"/>
      <c r="F201" s="1"/>
      <c r="G201" s="1"/>
      <c r="H201" s="22"/>
      <c r="I201" s="17"/>
    </row>
    <row r="202" spans="1:9" s="2" customFormat="1" x14ac:dyDescent="0.35">
      <c r="A202" s="32" t="s">
        <v>225</v>
      </c>
      <c r="B202" s="23"/>
      <c r="C202" s="1"/>
      <c r="D202" s="1"/>
      <c r="E202" s="1"/>
      <c r="F202" s="1"/>
      <c r="G202" s="1"/>
      <c r="H202" s="22"/>
      <c r="I202" s="17"/>
    </row>
    <row r="203" spans="1:9" s="2" customFormat="1" x14ac:dyDescent="0.35">
      <c r="A203" s="32" t="s">
        <v>170</v>
      </c>
      <c r="B203" s="23"/>
      <c r="C203" s="1"/>
      <c r="D203" s="1"/>
      <c r="E203" s="1"/>
      <c r="F203" s="1"/>
      <c r="G203" s="1"/>
      <c r="H203" s="22"/>
      <c r="I203" s="17"/>
    </row>
    <row r="204" spans="1:9" s="2" customFormat="1" x14ac:dyDescent="0.35">
      <c r="A204" s="32" t="s">
        <v>205</v>
      </c>
      <c r="B204" s="23"/>
      <c r="C204" s="1"/>
      <c r="D204" s="1"/>
      <c r="E204" s="1"/>
      <c r="F204" s="1"/>
      <c r="G204" s="1"/>
      <c r="H204" s="22"/>
      <c r="I204" s="17"/>
    </row>
    <row r="205" spans="1:9" s="2" customFormat="1" ht="42.5" customHeight="1" x14ac:dyDescent="0.35">
      <c r="A205" s="127" t="s">
        <v>206</v>
      </c>
      <c r="B205" s="128"/>
      <c r="C205" s="128"/>
      <c r="D205" s="128"/>
      <c r="E205" s="128"/>
      <c r="F205" s="128"/>
      <c r="G205" s="128"/>
      <c r="H205" s="128"/>
      <c r="I205" s="129"/>
    </row>
    <row r="206" spans="1:9" s="1" customFormat="1" ht="66.5" customHeight="1" x14ac:dyDescent="0.35">
      <c r="A206" s="16" t="s">
        <v>48</v>
      </c>
      <c r="B206" s="130" t="s">
        <v>79</v>
      </c>
      <c r="C206" s="131"/>
      <c r="D206" s="131"/>
      <c r="E206" s="131"/>
      <c r="F206" s="132"/>
      <c r="G206" s="130" t="s">
        <v>49</v>
      </c>
      <c r="H206" s="131"/>
      <c r="I206" s="131"/>
    </row>
  </sheetData>
  <mergeCells count="144">
    <mergeCell ref="G196:H196"/>
    <mergeCell ref="G197:H197"/>
    <mergeCell ref="G198:H198"/>
    <mergeCell ref="A205:I205"/>
    <mergeCell ref="B206:F206"/>
    <mergeCell ref="G206:I206"/>
    <mergeCell ref="A190:B190"/>
    <mergeCell ref="C190:F190"/>
    <mergeCell ref="A191:B191"/>
    <mergeCell ref="C191:F191"/>
    <mergeCell ref="A194:B194"/>
    <mergeCell ref="C194:F194"/>
    <mergeCell ref="I189:I191"/>
    <mergeCell ref="A189:B189"/>
    <mergeCell ref="C189:F189"/>
    <mergeCell ref="G189:G191"/>
    <mergeCell ref="H189:H191"/>
    <mergeCell ref="A193:B193"/>
    <mergeCell ref="C193:F193"/>
    <mergeCell ref="A192:B192"/>
    <mergeCell ref="C192:F192"/>
    <mergeCell ref="A195:B195"/>
    <mergeCell ref="C195:F195"/>
    <mergeCell ref="A188:I188"/>
    <mergeCell ref="A173:I173"/>
    <mergeCell ref="A181:I181"/>
    <mergeCell ref="A182:B187"/>
    <mergeCell ref="C182:E187"/>
    <mergeCell ref="F183:F187"/>
    <mergeCell ref="G183:G187"/>
    <mergeCell ref="H183:H187"/>
    <mergeCell ref="I183:I187"/>
    <mergeCell ref="A174:F180"/>
    <mergeCell ref="G174:I180"/>
    <mergeCell ref="C140:F140"/>
    <mergeCell ref="A141:B141"/>
    <mergeCell ref="C141:F141"/>
    <mergeCell ref="C142:F142"/>
    <mergeCell ref="C143:F143"/>
    <mergeCell ref="C137:F137"/>
    <mergeCell ref="A138:B138"/>
    <mergeCell ref="C138:F138"/>
    <mergeCell ref="A139:B139"/>
    <mergeCell ref="C139:F139"/>
    <mergeCell ref="C129:F129"/>
    <mergeCell ref="A130:B130"/>
    <mergeCell ref="C130:F130"/>
    <mergeCell ref="A131:B131"/>
    <mergeCell ref="C131:F131"/>
    <mergeCell ref="C126:F126"/>
    <mergeCell ref="A127:B127"/>
    <mergeCell ref="C127:F127"/>
    <mergeCell ref="A128:B128"/>
    <mergeCell ref="C128:F128"/>
    <mergeCell ref="A129:B129"/>
    <mergeCell ref="A168:I168"/>
    <mergeCell ref="A169:F169"/>
    <mergeCell ref="G169:I171"/>
    <mergeCell ref="A170:B170"/>
    <mergeCell ref="C170:F170"/>
    <mergeCell ref="A171:B171"/>
    <mergeCell ref="C171:F171"/>
    <mergeCell ref="C158:F158"/>
    <mergeCell ref="C159:F159"/>
    <mergeCell ref="C160:F160"/>
    <mergeCell ref="C161:F161"/>
    <mergeCell ref="C164:F164"/>
    <mergeCell ref="C163:F163"/>
    <mergeCell ref="A122:I122"/>
    <mergeCell ref="A149:I149"/>
    <mergeCell ref="A154:I154"/>
    <mergeCell ref="C144:F144"/>
    <mergeCell ref="C162:F162"/>
    <mergeCell ref="C165:F165"/>
    <mergeCell ref="A145:B145"/>
    <mergeCell ref="A150:B150"/>
    <mergeCell ref="A151:B151"/>
    <mergeCell ref="A152:B152"/>
    <mergeCell ref="A153:B153"/>
    <mergeCell ref="A123:B123"/>
    <mergeCell ref="A126:B126"/>
    <mergeCell ref="C123:F123"/>
    <mergeCell ref="A124:B124"/>
    <mergeCell ref="C124:F124"/>
    <mergeCell ref="A125:B125"/>
    <mergeCell ref="C125:F125"/>
    <mergeCell ref="C157:F157"/>
    <mergeCell ref="C147:F147"/>
    <mergeCell ref="C148:F148"/>
    <mergeCell ref="C145:F145"/>
    <mergeCell ref="C146:F146"/>
    <mergeCell ref="C150:F150"/>
    <mergeCell ref="A112:I112"/>
    <mergeCell ref="H113:I121"/>
    <mergeCell ref="C114:G114"/>
    <mergeCell ref="C115:G115"/>
    <mergeCell ref="C116:G116"/>
    <mergeCell ref="C117:G117"/>
    <mergeCell ref="C118:G118"/>
    <mergeCell ref="C119:G119"/>
    <mergeCell ref="C120:G120"/>
    <mergeCell ref="C121:G121"/>
    <mergeCell ref="A113:B113"/>
    <mergeCell ref="A115:B115"/>
    <mergeCell ref="C113:G113"/>
    <mergeCell ref="A172:I172"/>
    <mergeCell ref="A132:B132"/>
    <mergeCell ref="C132:F132"/>
    <mergeCell ref="A133:B133"/>
    <mergeCell ref="C133:F133"/>
    <mergeCell ref="A134:B134"/>
    <mergeCell ref="C134:F134"/>
    <mergeCell ref="A135:B135"/>
    <mergeCell ref="C135:F135"/>
    <mergeCell ref="A136:B136"/>
    <mergeCell ref="C136:F136"/>
    <mergeCell ref="A146:B146"/>
    <mergeCell ref="A137:B137"/>
    <mergeCell ref="A140:B140"/>
    <mergeCell ref="C166:F166"/>
    <mergeCell ref="C167:F167"/>
    <mergeCell ref="G123:I148"/>
    <mergeCell ref="G150:I153"/>
    <mergeCell ref="G155:I167"/>
    <mergeCell ref="C151:F151"/>
    <mergeCell ref="C152:F152"/>
    <mergeCell ref="C153:F153"/>
    <mergeCell ref="C155:F155"/>
    <mergeCell ref="C156:F156"/>
    <mergeCell ref="A107:I108"/>
    <mergeCell ref="A110:B110"/>
    <mergeCell ref="A111:I111"/>
    <mergeCell ref="A1:I4"/>
    <mergeCell ref="A53:I54"/>
    <mergeCell ref="A5:I52"/>
    <mergeCell ref="A55:I58"/>
    <mergeCell ref="F91:I106"/>
    <mergeCell ref="A91:E106"/>
    <mergeCell ref="E59:I81"/>
    <mergeCell ref="A59:D81"/>
    <mergeCell ref="A82:B90"/>
    <mergeCell ref="C82:I90"/>
    <mergeCell ref="A109:I109"/>
    <mergeCell ref="C110:I110"/>
  </mergeCells>
  <dataValidations disablePrompts="1" count="1">
    <dataValidation type="list" allowBlank="1" showInputMessage="1" showErrorMessage="1" sqref="C110:I110" xr:uid="{904FDB44-F4D9-4E31-BFB9-1235261B82B7}">
      <formula1>MODEL_NO</formula1>
    </dataValidation>
  </dataValidations>
  <pageMargins left="0.23622047244094491" right="0.23622047244094491" top="0.27559055118110237" bottom="0.42" header="0.31496062992125984" footer="0.42"/>
  <pageSetup paperSize="9" orientation="portrait" horizontalDpi="4294967293"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80B24-CB92-4DEA-B5F5-04BBDAE72BC8}">
  <dimension ref="A1:O178"/>
  <sheetViews>
    <sheetView tabSelected="1" topLeftCell="A171" zoomScale="130" zoomScaleNormal="130" workbookViewId="0">
      <selection activeCell="A183" sqref="A183"/>
    </sheetView>
  </sheetViews>
  <sheetFormatPr defaultColWidth="8.81640625" defaultRowHeight="14.5" x14ac:dyDescent="0.35"/>
  <cols>
    <col min="1" max="1" width="22.6328125" bestFit="1" customWidth="1"/>
    <col min="3" max="6" width="9.6328125" customWidth="1"/>
    <col min="7" max="7" width="7.6328125" customWidth="1"/>
    <col min="8" max="8" width="9.453125" bestFit="1" customWidth="1"/>
    <col min="9" max="9" width="11.6328125" bestFit="1" customWidth="1"/>
  </cols>
  <sheetData>
    <row r="1" spans="1:9" ht="20" customHeight="1" x14ac:dyDescent="0.35">
      <c r="A1" s="61" t="s">
        <v>70</v>
      </c>
      <c r="B1" s="61"/>
      <c r="C1" s="61"/>
      <c r="D1" s="61"/>
      <c r="E1" s="61"/>
      <c r="F1" s="61"/>
      <c r="G1" s="61"/>
      <c r="H1" s="61"/>
      <c r="I1" s="61"/>
    </row>
    <row r="2" spans="1:9" ht="14.5" customHeight="1" x14ac:dyDescent="0.35">
      <c r="A2" s="61"/>
      <c r="B2" s="61"/>
      <c r="C2" s="61"/>
      <c r="D2" s="61"/>
      <c r="E2" s="61"/>
      <c r="F2" s="61"/>
      <c r="G2" s="61"/>
      <c r="H2" s="61"/>
      <c r="I2" s="61"/>
    </row>
    <row r="3" spans="1:9" ht="14.5" customHeight="1" x14ac:dyDescent="0.35">
      <c r="A3" s="61"/>
      <c r="B3" s="61"/>
      <c r="C3" s="61"/>
      <c r="D3" s="61"/>
      <c r="E3" s="61"/>
      <c r="F3" s="61"/>
      <c r="G3" s="61"/>
      <c r="H3" s="61"/>
      <c r="I3" s="61"/>
    </row>
    <row r="4" spans="1:9" x14ac:dyDescent="0.35">
      <c r="A4" s="61"/>
      <c r="B4" s="61"/>
      <c r="C4" s="61"/>
      <c r="D4" s="61"/>
      <c r="E4" s="61"/>
      <c r="F4" s="61"/>
      <c r="G4" s="61"/>
      <c r="H4" s="61"/>
      <c r="I4" s="61"/>
    </row>
    <row r="5" spans="1:9" x14ac:dyDescent="0.35">
      <c r="A5" s="136"/>
      <c r="B5" s="136"/>
      <c r="C5" s="136"/>
      <c r="D5" s="136"/>
      <c r="E5" s="136"/>
      <c r="F5" s="136"/>
      <c r="G5" s="136"/>
      <c r="H5" s="136"/>
      <c r="I5" s="136"/>
    </row>
    <row r="6" spans="1:9" x14ac:dyDescent="0.35">
      <c r="A6" s="136"/>
      <c r="B6" s="136"/>
      <c r="C6" s="136"/>
      <c r="D6" s="136"/>
      <c r="E6" s="136"/>
      <c r="F6" s="136"/>
      <c r="G6" s="136"/>
      <c r="H6" s="136"/>
      <c r="I6" s="136"/>
    </row>
    <row r="7" spans="1:9" x14ac:dyDescent="0.35">
      <c r="A7" s="136"/>
      <c r="B7" s="136"/>
      <c r="C7" s="136"/>
      <c r="D7" s="136"/>
      <c r="E7" s="136"/>
      <c r="F7" s="136"/>
      <c r="G7" s="136"/>
      <c r="H7" s="136"/>
      <c r="I7" s="136"/>
    </row>
    <row r="8" spans="1:9" x14ac:dyDescent="0.35">
      <c r="A8" s="136"/>
      <c r="B8" s="136"/>
      <c r="C8" s="136"/>
      <c r="D8" s="136"/>
      <c r="E8" s="136"/>
      <c r="F8" s="136"/>
      <c r="G8" s="136"/>
      <c r="H8" s="136"/>
      <c r="I8" s="136"/>
    </row>
    <row r="9" spans="1:9" x14ac:dyDescent="0.35">
      <c r="A9" s="136"/>
      <c r="B9" s="136"/>
      <c r="C9" s="136"/>
      <c r="D9" s="136"/>
      <c r="E9" s="136"/>
      <c r="F9" s="136"/>
      <c r="G9" s="136"/>
      <c r="H9" s="136"/>
      <c r="I9" s="136"/>
    </row>
    <row r="10" spans="1:9" x14ac:dyDescent="0.35">
      <c r="A10" s="136"/>
      <c r="B10" s="136"/>
      <c r="C10" s="136"/>
      <c r="D10" s="136"/>
      <c r="E10" s="136"/>
      <c r="F10" s="136"/>
      <c r="G10" s="136"/>
      <c r="H10" s="136"/>
      <c r="I10" s="136"/>
    </row>
    <row r="11" spans="1:9" x14ac:dyDescent="0.35">
      <c r="A11" s="136"/>
      <c r="B11" s="136"/>
      <c r="C11" s="136"/>
      <c r="D11" s="136"/>
      <c r="E11" s="136"/>
      <c r="F11" s="136"/>
      <c r="G11" s="136"/>
      <c r="H11" s="136"/>
      <c r="I11" s="136"/>
    </row>
    <row r="12" spans="1:9" x14ac:dyDescent="0.35">
      <c r="A12" s="136"/>
      <c r="B12" s="136"/>
      <c r="C12" s="136"/>
      <c r="D12" s="136"/>
      <c r="E12" s="136"/>
      <c r="F12" s="136"/>
      <c r="G12" s="136"/>
      <c r="H12" s="136"/>
      <c r="I12" s="136"/>
    </row>
    <row r="13" spans="1:9" x14ac:dyDescent="0.35">
      <c r="A13" s="136"/>
      <c r="B13" s="136"/>
      <c r="C13" s="136"/>
      <c r="D13" s="136"/>
      <c r="E13" s="136"/>
      <c r="F13" s="136"/>
      <c r="G13" s="136"/>
      <c r="H13" s="136"/>
      <c r="I13" s="136"/>
    </row>
    <row r="14" spans="1:9" x14ac:dyDescent="0.35">
      <c r="A14" s="136"/>
      <c r="B14" s="136"/>
      <c r="C14" s="136"/>
      <c r="D14" s="136"/>
      <c r="E14" s="136"/>
      <c r="F14" s="136"/>
      <c r="G14" s="136"/>
      <c r="H14" s="136"/>
      <c r="I14" s="136"/>
    </row>
    <row r="15" spans="1:9" x14ac:dyDescent="0.35">
      <c r="A15" s="136"/>
      <c r="B15" s="136"/>
      <c r="C15" s="136"/>
      <c r="D15" s="136"/>
      <c r="E15" s="136"/>
      <c r="F15" s="136"/>
      <c r="G15" s="136"/>
      <c r="H15" s="136"/>
      <c r="I15" s="136"/>
    </row>
    <row r="16" spans="1:9" x14ac:dyDescent="0.35">
      <c r="A16" s="136"/>
      <c r="B16" s="136"/>
      <c r="C16" s="136"/>
      <c r="D16" s="136"/>
      <c r="E16" s="136"/>
      <c r="F16" s="136"/>
      <c r="G16" s="136"/>
      <c r="H16" s="136"/>
      <c r="I16" s="136"/>
    </row>
    <row r="17" spans="1:9" x14ac:dyDescent="0.35">
      <c r="A17" s="136"/>
      <c r="B17" s="136"/>
      <c r="C17" s="136"/>
      <c r="D17" s="136"/>
      <c r="E17" s="136"/>
      <c r="F17" s="136"/>
      <c r="G17" s="136"/>
      <c r="H17" s="136"/>
      <c r="I17" s="136"/>
    </row>
    <row r="18" spans="1:9" x14ac:dyDescent="0.35">
      <c r="A18" s="136"/>
      <c r="B18" s="136"/>
      <c r="C18" s="136"/>
      <c r="D18" s="136"/>
      <c r="E18" s="136"/>
      <c r="F18" s="136"/>
      <c r="G18" s="136"/>
      <c r="H18" s="136"/>
      <c r="I18" s="136"/>
    </row>
    <row r="19" spans="1:9" x14ac:dyDescent="0.35">
      <c r="A19" s="136"/>
      <c r="B19" s="136"/>
      <c r="C19" s="136"/>
      <c r="D19" s="136"/>
      <c r="E19" s="136"/>
      <c r="F19" s="136"/>
      <c r="G19" s="136"/>
      <c r="H19" s="136"/>
      <c r="I19" s="136"/>
    </row>
    <row r="20" spans="1:9" x14ac:dyDescent="0.35">
      <c r="A20" s="136"/>
      <c r="B20" s="136"/>
      <c r="C20" s="136"/>
      <c r="D20" s="136"/>
      <c r="E20" s="136"/>
      <c r="F20" s="136"/>
      <c r="G20" s="136"/>
      <c r="H20" s="136"/>
      <c r="I20" s="136"/>
    </row>
    <row r="21" spans="1:9" x14ac:dyDescent="0.35">
      <c r="A21" s="136"/>
      <c r="B21" s="136"/>
      <c r="C21" s="136"/>
      <c r="D21" s="136"/>
      <c r="E21" s="136"/>
      <c r="F21" s="136"/>
      <c r="G21" s="136"/>
      <c r="H21" s="136"/>
      <c r="I21" s="136"/>
    </row>
    <row r="22" spans="1:9" x14ac:dyDescent="0.35">
      <c r="A22" s="136"/>
      <c r="B22" s="136"/>
      <c r="C22" s="136"/>
      <c r="D22" s="136"/>
      <c r="E22" s="136"/>
      <c r="F22" s="136"/>
      <c r="G22" s="136"/>
      <c r="H22" s="136"/>
      <c r="I22" s="136"/>
    </row>
    <row r="23" spans="1:9" x14ac:dyDescent="0.35">
      <c r="A23" s="136"/>
      <c r="B23" s="136"/>
      <c r="C23" s="136"/>
      <c r="D23" s="136"/>
      <c r="E23" s="136"/>
      <c r="F23" s="136"/>
      <c r="G23" s="136"/>
      <c r="H23" s="136"/>
      <c r="I23" s="136"/>
    </row>
    <row r="24" spans="1:9" x14ac:dyDescent="0.35">
      <c r="A24" s="136"/>
      <c r="B24" s="136"/>
      <c r="C24" s="136"/>
      <c r="D24" s="136"/>
      <c r="E24" s="136"/>
      <c r="F24" s="136"/>
      <c r="G24" s="136"/>
      <c r="H24" s="136"/>
      <c r="I24" s="136"/>
    </row>
    <row r="25" spans="1:9" x14ac:dyDescent="0.35">
      <c r="A25" s="136"/>
      <c r="B25" s="136"/>
      <c r="C25" s="136"/>
      <c r="D25" s="136"/>
      <c r="E25" s="136"/>
      <c r="F25" s="136"/>
      <c r="G25" s="136"/>
      <c r="H25" s="136"/>
      <c r="I25" s="136"/>
    </row>
    <row r="26" spans="1:9" x14ac:dyDescent="0.35">
      <c r="A26" s="136"/>
      <c r="B26" s="136"/>
      <c r="C26" s="136"/>
      <c r="D26" s="136"/>
      <c r="E26" s="136"/>
      <c r="F26" s="136"/>
      <c r="G26" s="136"/>
      <c r="H26" s="136"/>
      <c r="I26" s="136"/>
    </row>
    <row r="27" spans="1:9" x14ac:dyDescent="0.35">
      <c r="A27" s="136"/>
      <c r="B27" s="136"/>
      <c r="C27" s="136"/>
      <c r="D27" s="136"/>
      <c r="E27" s="136"/>
      <c r="F27" s="136"/>
      <c r="G27" s="136"/>
      <c r="H27" s="136"/>
      <c r="I27" s="136"/>
    </row>
    <row r="28" spans="1:9" x14ac:dyDescent="0.35">
      <c r="A28" s="136"/>
      <c r="B28" s="136"/>
      <c r="C28" s="136"/>
      <c r="D28" s="136"/>
      <c r="E28" s="136"/>
      <c r="F28" s="136"/>
      <c r="G28" s="136"/>
      <c r="H28" s="136"/>
      <c r="I28" s="136"/>
    </row>
    <row r="29" spans="1:9" x14ac:dyDescent="0.35">
      <c r="A29" s="136"/>
      <c r="B29" s="136"/>
      <c r="C29" s="136"/>
      <c r="D29" s="136"/>
      <c r="E29" s="136"/>
      <c r="F29" s="136"/>
      <c r="G29" s="136"/>
      <c r="H29" s="136"/>
      <c r="I29" s="136"/>
    </row>
    <row r="30" spans="1:9" x14ac:dyDescent="0.35">
      <c r="A30" s="136"/>
      <c r="B30" s="136"/>
      <c r="C30" s="136"/>
      <c r="D30" s="136"/>
      <c r="E30" s="136"/>
      <c r="F30" s="136"/>
      <c r="G30" s="136"/>
      <c r="H30" s="136"/>
      <c r="I30" s="136"/>
    </row>
    <row r="31" spans="1:9" x14ac:dyDescent="0.35">
      <c r="A31" s="136"/>
      <c r="B31" s="136"/>
      <c r="C31" s="136"/>
      <c r="D31" s="136"/>
      <c r="E31" s="136"/>
      <c r="F31" s="136"/>
      <c r="G31" s="136"/>
      <c r="H31" s="136"/>
      <c r="I31" s="136"/>
    </row>
    <row r="32" spans="1:9" x14ac:dyDescent="0.35">
      <c r="A32" s="136"/>
      <c r="B32" s="136"/>
      <c r="C32" s="136"/>
      <c r="D32" s="136"/>
      <c r="E32" s="136"/>
      <c r="F32" s="136"/>
      <c r="G32" s="136"/>
      <c r="H32" s="136"/>
      <c r="I32" s="136"/>
    </row>
    <row r="33" spans="1:9" x14ac:dyDescent="0.35">
      <c r="A33" s="136"/>
      <c r="B33" s="136"/>
      <c r="C33" s="136"/>
      <c r="D33" s="136"/>
      <c r="E33" s="136"/>
      <c r="F33" s="136"/>
      <c r="G33" s="136"/>
      <c r="H33" s="136"/>
      <c r="I33" s="136"/>
    </row>
    <row r="34" spans="1:9" x14ac:dyDescent="0.35">
      <c r="A34" s="136"/>
      <c r="B34" s="136"/>
      <c r="C34" s="136"/>
      <c r="D34" s="136"/>
      <c r="E34" s="136"/>
      <c r="F34" s="136"/>
      <c r="G34" s="136"/>
      <c r="H34" s="136"/>
      <c r="I34" s="136"/>
    </row>
    <row r="35" spans="1:9" x14ac:dyDescent="0.35">
      <c r="A35" s="136"/>
      <c r="B35" s="136"/>
      <c r="C35" s="136"/>
      <c r="D35" s="136"/>
      <c r="E35" s="136"/>
      <c r="F35" s="136"/>
      <c r="G35" s="136"/>
      <c r="H35" s="136"/>
      <c r="I35" s="136"/>
    </row>
    <row r="36" spans="1:9" x14ac:dyDescent="0.35">
      <c r="A36" s="136"/>
      <c r="B36" s="136"/>
      <c r="C36" s="136"/>
      <c r="D36" s="136"/>
      <c r="E36" s="136"/>
      <c r="F36" s="136"/>
      <c r="G36" s="136"/>
      <c r="H36" s="136"/>
      <c r="I36" s="136"/>
    </row>
    <row r="37" spans="1:9" x14ac:dyDescent="0.35">
      <c r="A37" s="136"/>
      <c r="B37" s="136"/>
      <c r="C37" s="136"/>
      <c r="D37" s="136"/>
      <c r="E37" s="136"/>
      <c r="F37" s="136"/>
      <c r="G37" s="136"/>
      <c r="H37" s="136"/>
      <c r="I37" s="136"/>
    </row>
    <row r="38" spans="1:9" x14ac:dyDescent="0.35">
      <c r="A38" s="136"/>
      <c r="B38" s="136"/>
      <c r="C38" s="136"/>
      <c r="D38" s="136"/>
      <c r="E38" s="136"/>
      <c r="F38" s="136"/>
      <c r="G38" s="136"/>
      <c r="H38" s="136"/>
      <c r="I38" s="136"/>
    </row>
    <row r="39" spans="1:9" x14ac:dyDescent="0.35">
      <c r="A39" s="136"/>
      <c r="B39" s="136"/>
      <c r="C39" s="136"/>
      <c r="D39" s="136"/>
      <c r="E39" s="136"/>
      <c r="F39" s="136"/>
      <c r="G39" s="136"/>
      <c r="H39" s="136"/>
      <c r="I39" s="136"/>
    </row>
    <row r="40" spans="1:9" x14ac:dyDescent="0.35">
      <c r="A40" s="136"/>
      <c r="B40" s="136"/>
      <c r="C40" s="136"/>
      <c r="D40" s="136"/>
      <c r="E40" s="136"/>
      <c r="F40" s="136"/>
      <c r="G40" s="136"/>
      <c r="H40" s="136"/>
      <c r="I40" s="136"/>
    </row>
    <row r="41" spans="1:9" x14ac:dyDescent="0.35">
      <c r="A41" s="136"/>
      <c r="B41" s="136"/>
      <c r="C41" s="136"/>
      <c r="D41" s="136"/>
      <c r="E41" s="136"/>
      <c r="F41" s="136"/>
      <c r="G41" s="136"/>
      <c r="H41" s="136"/>
      <c r="I41" s="136"/>
    </row>
    <row r="42" spans="1:9" x14ac:dyDescent="0.35">
      <c r="A42" s="136"/>
      <c r="B42" s="136"/>
      <c r="C42" s="136"/>
      <c r="D42" s="136"/>
      <c r="E42" s="136"/>
      <c r="F42" s="136"/>
      <c r="G42" s="136"/>
      <c r="H42" s="136"/>
      <c r="I42" s="136"/>
    </row>
    <row r="43" spans="1:9" x14ac:dyDescent="0.35">
      <c r="A43" s="136"/>
      <c r="B43" s="136"/>
      <c r="C43" s="136"/>
      <c r="D43" s="136"/>
      <c r="E43" s="136"/>
      <c r="F43" s="136"/>
      <c r="G43" s="136"/>
      <c r="H43" s="136"/>
      <c r="I43" s="136"/>
    </row>
    <row r="44" spans="1:9" x14ac:dyDescent="0.35">
      <c r="A44" s="136"/>
      <c r="B44" s="136"/>
      <c r="C44" s="136"/>
      <c r="D44" s="136"/>
      <c r="E44" s="136"/>
      <c r="F44" s="136"/>
      <c r="G44" s="136"/>
      <c r="H44" s="136"/>
      <c r="I44" s="136"/>
    </row>
    <row r="45" spans="1:9" x14ac:dyDescent="0.35">
      <c r="A45" s="136"/>
      <c r="B45" s="136"/>
      <c r="C45" s="136"/>
      <c r="D45" s="136"/>
      <c r="E45" s="136"/>
      <c r="F45" s="136"/>
      <c r="G45" s="136"/>
      <c r="H45" s="136"/>
      <c r="I45" s="136"/>
    </row>
    <row r="46" spans="1:9" x14ac:dyDescent="0.35">
      <c r="A46" s="136"/>
      <c r="B46" s="136"/>
      <c r="C46" s="136"/>
      <c r="D46" s="136"/>
      <c r="E46" s="136"/>
      <c r="F46" s="136"/>
      <c r="G46" s="136"/>
      <c r="H46" s="136"/>
      <c r="I46" s="136"/>
    </row>
    <row r="47" spans="1:9" x14ac:dyDescent="0.35">
      <c r="A47" s="136"/>
      <c r="B47" s="136"/>
      <c r="C47" s="136"/>
      <c r="D47" s="136"/>
      <c r="E47" s="136"/>
      <c r="F47" s="136"/>
      <c r="G47" s="136"/>
      <c r="H47" s="136"/>
      <c r="I47" s="136"/>
    </row>
    <row r="48" spans="1:9" x14ac:dyDescent="0.35">
      <c r="A48" s="136"/>
      <c r="B48" s="136"/>
      <c r="C48" s="136"/>
      <c r="D48" s="136"/>
      <c r="E48" s="136"/>
      <c r="F48" s="136"/>
      <c r="G48" s="136"/>
      <c r="H48" s="136"/>
      <c r="I48" s="136"/>
    </row>
    <row r="49" spans="1:9" x14ac:dyDescent="0.35">
      <c r="A49" s="136"/>
      <c r="B49" s="136"/>
      <c r="C49" s="136"/>
      <c r="D49" s="136"/>
      <c r="E49" s="136"/>
      <c r="F49" s="136"/>
      <c r="G49" s="136"/>
      <c r="H49" s="136"/>
      <c r="I49" s="136"/>
    </row>
    <row r="50" spans="1:9" x14ac:dyDescent="0.35">
      <c r="A50" s="136"/>
      <c r="B50" s="136"/>
      <c r="C50" s="136"/>
      <c r="D50" s="136"/>
      <c r="E50" s="136"/>
      <c r="F50" s="136"/>
      <c r="G50" s="136"/>
      <c r="H50" s="136"/>
      <c r="I50" s="136"/>
    </row>
    <row r="51" spans="1:9" ht="14.5" customHeight="1" x14ac:dyDescent="0.35">
      <c r="A51" s="136"/>
      <c r="B51" s="136"/>
      <c r="C51" s="136"/>
      <c r="D51" s="136"/>
      <c r="E51" s="136"/>
      <c r="F51" s="136"/>
      <c r="G51" s="136"/>
      <c r="H51" s="136"/>
      <c r="I51" s="136"/>
    </row>
    <row r="52" spans="1:9" ht="14.5" customHeight="1" x14ac:dyDescent="0.35">
      <c r="A52" s="136"/>
      <c r="B52" s="136"/>
      <c r="C52" s="136"/>
      <c r="D52" s="136"/>
      <c r="E52" s="136"/>
      <c r="F52" s="136"/>
      <c r="G52" s="136"/>
      <c r="H52" s="136"/>
      <c r="I52" s="136"/>
    </row>
    <row r="53" spans="1:9" ht="14.5" customHeight="1" x14ac:dyDescent="0.35">
      <c r="A53" s="59" t="s">
        <v>0</v>
      </c>
      <c r="B53" s="59"/>
      <c r="C53" s="59"/>
      <c r="D53" s="59"/>
      <c r="E53" s="59"/>
      <c r="F53" s="59"/>
      <c r="G53" s="59"/>
      <c r="H53" s="59"/>
      <c r="I53" s="59"/>
    </row>
    <row r="54" spans="1:9" ht="14.5" customHeight="1" x14ac:dyDescent="0.35">
      <c r="A54" s="59"/>
      <c r="B54" s="59"/>
      <c r="C54" s="59"/>
      <c r="D54" s="59"/>
      <c r="E54" s="59"/>
      <c r="F54" s="59"/>
      <c r="G54" s="59"/>
      <c r="H54" s="59"/>
      <c r="I54" s="59"/>
    </row>
    <row r="55" spans="1:9" ht="20" customHeight="1" x14ac:dyDescent="0.35">
      <c r="A55" s="61" t="s">
        <v>70</v>
      </c>
      <c r="B55" s="61"/>
      <c r="C55" s="61"/>
      <c r="D55" s="61"/>
      <c r="E55" s="61"/>
      <c r="F55" s="61"/>
      <c r="G55" s="61"/>
      <c r="H55" s="61"/>
      <c r="I55" s="61"/>
    </row>
    <row r="56" spans="1:9" ht="14.5" customHeight="1" x14ac:dyDescent="0.35">
      <c r="A56" s="61"/>
      <c r="B56" s="61"/>
      <c r="C56" s="61"/>
      <c r="D56" s="61"/>
      <c r="E56" s="61"/>
      <c r="F56" s="61"/>
      <c r="G56" s="61"/>
      <c r="H56" s="61"/>
      <c r="I56" s="61"/>
    </row>
    <row r="57" spans="1:9" ht="14.5" customHeight="1" x14ac:dyDescent="0.35">
      <c r="A57" s="61"/>
      <c r="B57" s="61"/>
      <c r="C57" s="61"/>
      <c r="D57" s="61"/>
      <c r="E57" s="61"/>
      <c r="F57" s="61"/>
      <c r="G57" s="61"/>
      <c r="H57" s="61"/>
      <c r="I57" s="61"/>
    </row>
    <row r="58" spans="1:9" ht="14.5" customHeight="1" x14ac:dyDescent="0.35">
      <c r="A58" s="61"/>
      <c r="B58" s="61"/>
      <c r="C58" s="61"/>
      <c r="D58" s="61"/>
      <c r="E58" s="61"/>
      <c r="F58" s="61"/>
      <c r="G58" s="61"/>
      <c r="H58" s="61"/>
      <c r="I58" s="61"/>
    </row>
    <row r="59" spans="1:9" ht="14.5" customHeight="1" x14ac:dyDescent="0.35">
      <c r="A59" s="62" t="s">
        <v>71</v>
      </c>
      <c r="B59" s="63"/>
      <c r="C59" s="63"/>
      <c r="D59" s="63"/>
      <c r="E59" s="51" t="s">
        <v>73</v>
      </c>
      <c r="F59" s="51"/>
      <c r="G59" s="51"/>
      <c r="H59" s="51"/>
      <c r="I59" s="65"/>
    </row>
    <row r="60" spans="1:9" x14ac:dyDescent="0.35">
      <c r="A60" s="64"/>
      <c r="B60" s="63"/>
      <c r="C60" s="63"/>
      <c r="D60" s="63"/>
      <c r="E60" s="51"/>
      <c r="F60" s="51"/>
      <c r="G60" s="51"/>
      <c r="H60" s="51"/>
      <c r="I60" s="65"/>
    </row>
    <row r="61" spans="1:9" x14ac:dyDescent="0.35">
      <c r="A61" s="64"/>
      <c r="B61" s="63"/>
      <c r="C61" s="63"/>
      <c r="D61" s="63"/>
      <c r="E61" s="51"/>
      <c r="F61" s="51"/>
      <c r="G61" s="51"/>
      <c r="H61" s="51"/>
      <c r="I61" s="65"/>
    </row>
    <row r="62" spans="1:9" x14ac:dyDescent="0.35">
      <c r="A62" s="64"/>
      <c r="B62" s="63"/>
      <c r="C62" s="63"/>
      <c r="D62" s="63"/>
      <c r="E62" s="51"/>
      <c r="F62" s="51"/>
      <c r="G62" s="51"/>
      <c r="H62" s="51"/>
      <c r="I62" s="65"/>
    </row>
    <row r="63" spans="1:9" x14ac:dyDescent="0.35">
      <c r="A63" s="64"/>
      <c r="B63" s="63"/>
      <c r="C63" s="63"/>
      <c r="D63" s="63"/>
      <c r="E63" s="51"/>
      <c r="F63" s="51"/>
      <c r="G63" s="51"/>
      <c r="H63" s="51"/>
      <c r="I63" s="65"/>
    </row>
    <row r="64" spans="1:9" x14ac:dyDescent="0.35">
      <c r="A64" s="64"/>
      <c r="B64" s="63"/>
      <c r="C64" s="63"/>
      <c r="D64" s="63"/>
      <c r="E64" s="51"/>
      <c r="F64" s="51"/>
      <c r="G64" s="51"/>
      <c r="H64" s="51"/>
      <c r="I64" s="65"/>
    </row>
    <row r="65" spans="1:9" x14ac:dyDescent="0.35">
      <c r="A65" s="64"/>
      <c r="B65" s="63"/>
      <c r="C65" s="63"/>
      <c r="D65" s="63"/>
      <c r="E65" s="51"/>
      <c r="F65" s="51"/>
      <c r="G65" s="51"/>
      <c r="H65" s="51"/>
      <c r="I65" s="65"/>
    </row>
    <row r="66" spans="1:9" x14ac:dyDescent="0.35">
      <c r="A66" s="64"/>
      <c r="B66" s="63"/>
      <c r="C66" s="63"/>
      <c r="D66" s="63"/>
      <c r="E66" s="51"/>
      <c r="F66" s="51"/>
      <c r="G66" s="51"/>
      <c r="H66" s="51"/>
      <c r="I66" s="65"/>
    </row>
    <row r="67" spans="1:9" x14ac:dyDescent="0.35">
      <c r="A67" s="64"/>
      <c r="B67" s="63"/>
      <c r="C67" s="63"/>
      <c r="D67" s="63"/>
      <c r="E67" s="51"/>
      <c r="F67" s="51"/>
      <c r="G67" s="51"/>
      <c r="H67" s="51"/>
      <c r="I67" s="65"/>
    </row>
    <row r="68" spans="1:9" x14ac:dyDescent="0.35">
      <c r="A68" s="64"/>
      <c r="B68" s="63"/>
      <c r="C68" s="63"/>
      <c r="D68" s="63"/>
      <c r="E68" s="51"/>
      <c r="F68" s="51"/>
      <c r="G68" s="51"/>
      <c r="H68" s="51"/>
      <c r="I68" s="65"/>
    </row>
    <row r="69" spans="1:9" x14ac:dyDescent="0.35">
      <c r="A69" s="64"/>
      <c r="B69" s="63"/>
      <c r="C69" s="63"/>
      <c r="D69" s="63"/>
      <c r="E69" s="51"/>
      <c r="F69" s="51"/>
      <c r="G69" s="51"/>
      <c r="H69" s="51"/>
      <c r="I69" s="65"/>
    </row>
    <row r="70" spans="1:9" x14ac:dyDescent="0.35">
      <c r="A70" s="64"/>
      <c r="B70" s="63"/>
      <c r="C70" s="63"/>
      <c r="D70" s="63"/>
      <c r="E70" s="51"/>
      <c r="F70" s="51"/>
      <c r="G70" s="51"/>
      <c r="H70" s="51"/>
      <c r="I70" s="65"/>
    </row>
    <row r="71" spans="1:9" x14ac:dyDescent="0.35">
      <c r="A71" s="64"/>
      <c r="B71" s="63"/>
      <c r="C71" s="63"/>
      <c r="D71" s="63"/>
      <c r="E71" s="51"/>
      <c r="F71" s="51"/>
      <c r="G71" s="51"/>
      <c r="H71" s="51"/>
      <c r="I71" s="65"/>
    </row>
    <row r="72" spans="1:9" x14ac:dyDescent="0.35">
      <c r="A72" s="64"/>
      <c r="B72" s="63"/>
      <c r="C72" s="63"/>
      <c r="D72" s="63"/>
      <c r="E72" s="51"/>
      <c r="F72" s="51"/>
      <c r="G72" s="51"/>
      <c r="H72" s="51"/>
      <c r="I72" s="65"/>
    </row>
    <row r="73" spans="1:9" x14ac:dyDescent="0.35">
      <c r="A73" s="64"/>
      <c r="B73" s="63"/>
      <c r="C73" s="63"/>
      <c r="D73" s="63"/>
      <c r="E73" s="51"/>
      <c r="F73" s="51"/>
      <c r="G73" s="51"/>
      <c r="H73" s="51"/>
      <c r="I73" s="65"/>
    </row>
    <row r="74" spans="1:9" x14ac:dyDescent="0.35">
      <c r="A74" s="64"/>
      <c r="B74" s="63"/>
      <c r="C74" s="63"/>
      <c r="D74" s="63"/>
      <c r="E74" s="51"/>
      <c r="F74" s="51"/>
      <c r="G74" s="51"/>
      <c r="H74" s="51"/>
      <c r="I74" s="65"/>
    </row>
    <row r="75" spans="1:9" x14ac:dyDescent="0.35">
      <c r="A75" s="64"/>
      <c r="B75" s="63"/>
      <c r="C75" s="63"/>
      <c r="D75" s="63"/>
      <c r="E75" s="51"/>
      <c r="F75" s="51"/>
      <c r="G75" s="51"/>
      <c r="H75" s="51"/>
      <c r="I75" s="65"/>
    </row>
    <row r="76" spans="1:9" x14ac:dyDescent="0.35">
      <c r="A76" s="64"/>
      <c r="B76" s="63"/>
      <c r="C76" s="63"/>
      <c r="D76" s="63"/>
      <c r="E76" s="51"/>
      <c r="F76" s="51"/>
      <c r="G76" s="51"/>
      <c r="H76" s="51"/>
      <c r="I76" s="65"/>
    </row>
    <row r="77" spans="1:9" x14ac:dyDescent="0.35">
      <c r="A77" s="64"/>
      <c r="B77" s="63"/>
      <c r="C77" s="63"/>
      <c r="D77" s="63"/>
      <c r="E77" s="51"/>
      <c r="F77" s="51"/>
      <c r="G77" s="51"/>
      <c r="H77" s="51"/>
      <c r="I77" s="65"/>
    </row>
    <row r="78" spans="1:9" x14ac:dyDescent="0.35">
      <c r="A78" s="64"/>
      <c r="B78" s="63"/>
      <c r="C78" s="63"/>
      <c r="D78" s="63"/>
      <c r="E78" s="51"/>
      <c r="F78" s="51"/>
      <c r="G78" s="51"/>
      <c r="H78" s="51"/>
      <c r="I78" s="65"/>
    </row>
    <row r="79" spans="1:9" x14ac:dyDescent="0.35">
      <c r="A79" s="64"/>
      <c r="B79" s="63"/>
      <c r="C79" s="63"/>
      <c r="D79" s="63"/>
      <c r="E79" s="51"/>
      <c r="F79" s="51"/>
      <c r="G79" s="51"/>
      <c r="H79" s="51"/>
      <c r="I79" s="65"/>
    </row>
    <row r="80" spans="1:9" x14ac:dyDescent="0.35">
      <c r="A80" s="64"/>
      <c r="B80" s="63"/>
      <c r="C80" s="63"/>
      <c r="D80" s="63"/>
      <c r="E80" s="51"/>
      <c r="F80" s="51"/>
      <c r="G80" s="51"/>
      <c r="H80" s="51"/>
      <c r="I80" s="65"/>
    </row>
    <row r="81" spans="1:9" x14ac:dyDescent="0.35">
      <c r="A81" s="64"/>
      <c r="B81" s="63"/>
      <c r="C81" s="63"/>
      <c r="D81" s="63"/>
      <c r="E81" s="51"/>
      <c r="F81" s="51"/>
      <c r="G81" s="51"/>
      <c r="H81" s="51"/>
      <c r="I81" s="65"/>
    </row>
    <row r="82" spans="1:9" x14ac:dyDescent="0.35">
      <c r="A82" s="50" t="s">
        <v>72</v>
      </c>
      <c r="B82" s="51"/>
      <c r="C82" s="52"/>
      <c r="D82" s="52"/>
      <c r="E82" s="52"/>
      <c r="F82" s="52"/>
      <c r="G82" s="52"/>
      <c r="H82" s="52"/>
      <c r="I82" s="53"/>
    </row>
    <row r="83" spans="1:9" x14ac:dyDescent="0.35">
      <c r="A83" s="50"/>
      <c r="B83" s="51"/>
      <c r="C83" s="52"/>
      <c r="D83" s="52"/>
      <c r="E83" s="52"/>
      <c r="F83" s="52"/>
      <c r="G83" s="52"/>
      <c r="H83" s="52"/>
      <c r="I83" s="53"/>
    </row>
    <row r="84" spans="1:9" x14ac:dyDescent="0.35">
      <c r="A84" s="50"/>
      <c r="B84" s="51"/>
      <c r="C84" s="52"/>
      <c r="D84" s="52"/>
      <c r="E84" s="52"/>
      <c r="F84" s="52"/>
      <c r="G84" s="52"/>
      <c r="H84" s="52"/>
      <c r="I84" s="53"/>
    </row>
    <row r="85" spans="1:9" x14ac:dyDescent="0.35">
      <c r="A85" s="50"/>
      <c r="B85" s="51"/>
      <c r="C85" s="52"/>
      <c r="D85" s="52"/>
      <c r="E85" s="52"/>
      <c r="F85" s="52"/>
      <c r="G85" s="52"/>
      <c r="H85" s="52"/>
      <c r="I85" s="53"/>
    </row>
    <row r="86" spans="1:9" x14ac:dyDescent="0.35">
      <c r="A86" s="50"/>
      <c r="B86" s="51"/>
      <c r="C86" s="52"/>
      <c r="D86" s="52"/>
      <c r="E86" s="52"/>
      <c r="F86" s="52"/>
      <c r="G86" s="52"/>
      <c r="H86" s="52"/>
      <c r="I86" s="53"/>
    </row>
    <row r="87" spans="1:9" x14ac:dyDescent="0.35">
      <c r="A87" s="50"/>
      <c r="B87" s="51"/>
      <c r="C87" s="52"/>
      <c r="D87" s="52"/>
      <c r="E87" s="52"/>
      <c r="F87" s="52"/>
      <c r="G87" s="52"/>
      <c r="H87" s="52"/>
      <c r="I87" s="53"/>
    </row>
    <row r="88" spans="1:9" x14ac:dyDescent="0.35">
      <c r="A88" s="50"/>
      <c r="B88" s="51"/>
      <c r="C88" s="52"/>
      <c r="D88" s="52"/>
      <c r="E88" s="52"/>
      <c r="F88" s="52"/>
      <c r="G88" s="52"/>
      <c r="H88" s="52"/>
      <c r="I88" s="53"/>
    </row>
    <row r="89" spans="1:9" x14ac:dyDescent="0.35">
      <c r="A89" s="50"/>
      <c r="B89" s="51"/>
      <c r="C89" s="52"/>
      <c r="D89" s="52"/>
      <c r="E89" s="52"/>
      <c r="F89" s="52"/>
      <c r="G89" s="52"/>
      <c r="H89" s="52"/>
      <c r="I89" s="53"/>
    </row>
    <row r="90" spans="1:9" x14ac:dyDescent="0.35">
      <c r="A90" s="50"/>
      <c r="B90" s="51"/>
      <c r="C90" s="52"/>
      <c r="D90" s="52"/>
      <c r="E90" s="52"/>
      <c r="F90" s="52"/>
      <c r="G90" s="52"/>
      <c r="H90" s="52"/>
      <c r="I90" s="53"/>
    </row>
    <row r="91" spans="1:9" ht="14.5" customHeight="1" x14ac:dyDescent="0.35">
      <c r="A91" s="54" t="s">
        <v>80</v>
      </c>
      <c r="B91" s="55"/>
      <c r="C91" s="55"/>
      <c r="D91" s="55"/>
      <c r="E91" s="55"/>
      <c r="F91" s="57"/>
      <c r="G91" s="57"/>
      <c r="H91" s="57"/>
      <c r="I91" s="58"/>
    </row>
    <row r="92" spans="1:9" x14ac:dyDescent="0.35">
      <c r="A92" s="56"/>
      <c r="B92" s="55"/>
      <c r="C92" s="55"/>
      <c r="D92" s="55"/>
      <c r="E92" s="55"/>
      <c r="F92" s="57"/>
      <c r="G92" s="57"/>
      <c r="H92" s="57"/>
      <c r="I92" s="58"/>
    </row>
    <row r="93" spans="1:9" x14ac:dyDescent="0.35">
      <c r="A93" s="56"/>
      <c r="B93" s="55"/>
      <c r="C93" s="55"/>
      <c r="D93" s="55"/>
      <c r="E93" s="55"/>
      <c r="F93" s="57"/>
      <c r="G93" s="57"/>
      <c r="H93" s="57"/>
      <c r="I93" s="58"/>
    </row>
    <row r="94" spans="1:9" x14ac:dyDescent="0.35">
      <c r="A94" s="56"/>
      <c r="B94" s="55"/>
      <c r="C94" s="55"/>
      <c r="D94" s="55"/>
      <c r="E94" s="55"/>
      <c r="F94" s="57"/>
      <c r="G94" s="57"/>
      <c r="H94" s="57"/>
      <c r="I94" s="58"/>
    </row>
    <row r="95" spans="1:9" x14ac:dyDescent="0.35">
      <c r="A95" s="56"/>
      <c r="B95" s="55"/>
      <c r="C95" s="55"/>
      <c r="D95" s="55"/>
      <c r="E95" s="55"/>
      <c r="F95" s="57"/>
      <c r="G95" s="57"/>
      <c r="H95" s="57"/>
      <c r="I95" s="58"/>
    </row>
    <row r="96" spans="1:9" x14ac:dyDescent="0.35">
      <c r="A96" s="56"/>
      <c r="B96" s="55"/>
      <c r="C96" s="55"/>
      <c r="D96" s="55"/>
      <c r="E96" s="55"/>
      <c r="F96" s="57"/>
      <c r="G96" s="57"/>
      <c r="H96" s="57"/>
      <c r="I96" s="58"/>
    </row>
    <row r="97" spans="1:9" x14ac:dyDescent="0.35">
      <c r="A97" s="56"/>
      <c r="B97" s="55"/>
      <c r="C97" s="55"/>
      <c r="D97" s="55"/>
      <c r="E97" s="55"/>
      <c r="F97" s="57"/>
      <c r="G97" s="57"/>
      <c r="H97" s="57"/>
      <c r="I97" s="58"/>
    </row>
    <row r="98" spans="1:9" x14ac:dyDescent="0.35">
      <c r="A98" s="56"/>
      <c r="B98" s="55"/>
      <c r="C98" s="55"/>
      <c r="D98" s="55"/>
      <c r="E98" s="55"/>
      <c r="F98" s="57"/>
      <c r="G98" s="57"/>
      <c r="H98" s="57"/>
      <c r="I98" s="58"/>
    </row>
    <row r="99" spans="1:9" x14ac:dyDescent="0.35">
      <c r="A99" s="56"/>
      <c r="B99" s="55"/>
      <c r="C99" s="55"/>
      <c r="D99" s="55"/>
      <c r="E99" s="55"/>
      <c r="F99" s="57"/>
      <c r="G99" s="57"/>
      <c r="H99" s="57"/>
      <c r="I99" s="58"/>
    </row>
    <row r="100" spans="1:9" x14ac:dyDescent="0.35">
      <c r="A100" s="56"/>
      <c r="B100" s="55"/>
      <c r="C100" s="55"/>
      <c r="D100" s="55"/>
      <c r="E100" s="55"/>
      <c r="F100" s="57"/>
      <c r="G100" s="57"/>
      <c r="H100" s="57"/>
      <c r="I100" s="58"/>
    </row>
    <row r="101" spans="1:9" x14ac:dyDescent="0.35">
      <c r="A101" s="56"/>
      <c r="B101" s="55"/>
      <c r="C101" s="55"/>
      <c r="D101" s="55"/>
      <c r="E101" s="55"/>
      <c r="F101" s="57"/>
      <c r="G101" s="57"/>
      <c r="H101" s="57"/>
      <c r="I101" s="58"/>
    </row>
    <row r="102" spans="1:9" x14ac:dyDescent="0.35">
      <c r="A102" s="56"/>
      <c r="B102" s="55"/>
      <c r="C102" s="55"/>
      <c r="D102" s="55"/>
      <c r="E102" s="55"/>
      <c r="F102" s="57"/>
      <c r="G102" s="57"/>
      <c r="H102" s="57"/>
      <c r="I102" s="58"/>
    </row>
    <row r="103" spans="1:9" x14ac:dyDescent="0.35">
      <c r="A103" s="56"/>
      <c r="B103" s="55"/>
      <c r="C103" s="55"/>
      <c r="D103" s="55"/>
      <c r="E103" s="55"/>
      <c r="F103" s="57"/>
      <c r="G103" s="57"/>
      <c r="H103" s="57"/>
      <c r="I103" s="58"/>
    </row>
    <row r="104" spans="1:9" x14ac:dyDescent="0.35">
      <c r="A104" s="56"/>
      <c r="B104" s="55"/>
      <c r="C104" s="55"/>
      <c r="D104" s="55"/>
      <c r="E104" s="55"/>
      <c r="F104" s="57"/>
      <c r="G104" s="57"/>
      <c r="H104" s="57"/>
      <c r="I104" s="58"/>
    </row>
    <row r="105" spans="1:9" ht="14.5" customHeight="1" x14ac:dyDescent="0.35">
      <c r="A105" s="56"/>
      <c r="B105" s="55"/>
      <c r="C105" s="55"/>
      <c r="D105" s="55"/>
      <c r="E105" s="55"/>
      <c r="F105" s="57"/>
      <c r="G105" s="57"/>
      <c r="H105" s="57"/>
      <c r="I105" s="58"/>
    </row>
    <row r="106" spans="1:9" ht="14.5" customHeight="1" x14ac:dyDescent="0.35">
      <c r="A106" s="56"/>
      <c r="B106" s="55"/>
      <c r="C106" s="55"/>
      <c r="D106" s="55"/>
      <c r="E106" s="55"/>
      <c r="F106" s="57"/>
      <c r="G106" s="57"/>
      <c r="H106" s="57"/>
      <c r="I106" s="58"/>
    </row>
    <row r="107" spans="1:9" ht="14.5" customHeight="1" x14ac:dyDescent="0.35">
      <c r="A107" s="59" t="s">
        <v>0</v>
      </c>
      <c r="B107" s="59"/>
      <c r="C107" s="59"/>
      <c r="D107" s="59"/>
      <c r="E107" s="59"/>
      <c r="F107" s="59"/>
      <c r="G107" s="59"/>
      <c r="H107" s="59"/>
      <c r="I107" s="59"/>
    </row>
    <row r="108" spans="1:9" ht="14.5" customHeight="1" x14ac:dyDescent="0.35">
      <c r="A108" s="59"/>
      <c r="B108" s="59"/>
      <c r="C108" s="59"/>
      <c r="D108" s="59"/>
      <c r="E108" s="59"/>
      <c r="F108" s="59"/>
      <c r="G108" s="59"/>
      <c r="H108" s="59"/>
      <c r="I108" s="59"/>
    </row>
    <row r="109" spans="1:9" s="1" customFormat="1" ht="23.5" customHeight="1" x14ac:dyDescent="0.35">
      <c r="A109" s="60" t="s">
        <v>1</v>
      </c>
      <c r="B109" s="60"/>
      <c r="C109" s="60"/>
      <c r="D109" s="60"/>
      <c r="E109" s="60"/>
      <c r="F109" s="60"/>
      <c r="G109" s="60"/>
      <c r="H109" s="60"/>
      <c r="I109" s="60"/>
    </row>
    <row r="110" spans="1:9" s="1" customFormat="1" ht="19.5" customHeight="1" x14ac:dyDescent="0.35">
      <c r="A110" s="87" t="s">
        <v>2</v>
      </c>
      <c r="B110" s="87"/>
      <c r="C110" s="87" t="s">
        <v>54</v>
      </c>
      <c r="D110" s="87"/>
      <c r="E110" s="87"/>
      <c r="F110" s="87"/>
      <c r="G110" s="87"/>
      <c r="H110" s="87"/>
      <c r="I110" s="87"/>
    </row>
    <row r="111" spans="1:9" s="1" customFormat="1" x14ac:dyDescent="0.35">
      <c r="A111" s="88"/>
      <c r="B111" s="88"/>
      <c r="C111" s="88"/>
      <c r="D111" s="88"/>
      <c r="E111" s="88"/>
      <c r="F111" s="88"/>
      <c r="G111" s="88"/>
      <c r="H111" s="88"/>
      <c r="I111" s="88"/>
    </row>
    <row r="112" spans="1:9" s="1" customFormat="1" ht="16.5" customHeight="1" x14ac:dyDescent="0.35">
      <c r="A112" s="89" t="s">
        <v>3</v>
      </c>
      <c r="B112" s="89"/>
      <c r="C112" s="89"/>
      <c r="D112" s="89"/>
      <c r="E112" s="89"/>
      <c r="F112" s="89"/>
      <c r="G112" s="89"/>
      <c r="H112" s="89"/>
      <c r="I112" s="89"/>
    </row>
    <row r="113" spans="1:9" s="2" customFormat="1" ht="20.5" customHeight="1" x14ac:dyDescent="0.35">
      <c r="A113" s="90" t="s">
        <v>4</v>
      </c>
      <c r="B113" s="90"/>
      <c r="C113" s="84" t="s">
        <v>5</v>
      </c>
      <c r="D113" s="85"/>
      <c r="E113" s="85"/>
      <c r="F113" s="85"/>
      <c r="G113" s="86"/>
      <c r="H113" s="91"/>
      <c r="I113" s="91"/>
    </row>
    <row r="114" spans="1:9" s="2" customFormat="1" ht="20.5" customHeight="1" x14ac:dyDescent="0.35">
      <c r="A114" s="35" t="s">
        <v>6</v>
      </c>
      <c r="B114" s="41" t="s">
        <v>195</v>
      </c>
      <c r="C114" s="84" t="s">
        <v>77</v>
      </c>
      <c r="D114" s="85"/>
      <c r="E114" s="85"/>
      <c r="F114" s="85"/>
      <c r="G114" s="86"/>
      <c r="H114" s="91"/>
      <c r="I114" s="91"/>
    </row>
    <row r="115" spans="1:9" s="2" customFormat="1" ht="20.5" customHeight="1" x14ac:dyDescent="0.35">
      <c r="A115" s="90" t="s">
        <v>9</v>
      </c>
      <c r="B115" s="90"/>
      <c r="C115" s="84" t="s">
        <v>10</v>
      </c>
      <c r="D115" s="85"/>
      <c r="E115" s="85"/>
      <c r="F115" s="85"/>
      <c r="G115" s="86"/>
      <c r="H115" s="91"/>
      <c r="I115" s="91"/>
    </row>
    <row r="116" spans="1:9" s="2" customFormat="1" ht="20.5" customHeight="1" x14ac:dyDescent="0.35">
      <c r="A116" s="35" t="s">
        <v>11</v>
      </c>
      <c r="B116" s="36" t="s">
        <v>12</v>
      </c>
      <c r="C116" s="84" t="s">
        <v>13</v>
      </c>
      <c r="D116" s="85"/>
      <c r="E116" s="85"/>
      <c r="F116" s="85"/>
      <c r="G116" s="86"/>
      <c r="H116" s="91"/>
      <c r="I116" s="91"/>
    </row>
    <row r="117" spans="1:9" s="2" customFormat="1" ht="20.5" customHeight="1" x14ac:dyDescent="0.35">
      <c r="A117" s="35" t="s">
        <v>14</v>
      </c>
      <c r="B117" s="36" t="s">
        <v>15</v>
      </c>
      <c r="C117" s="84">
        <v>10</v>
      </c>
      <c r="D117" s="85"/>
      <c r="E117" s="85"/>
      <c r="F117" s="85"/>
      <c r="G117" s="86"/>
      <c r="H117" s="91"/>
      <c r="I117" s="91"/>
    </row>
    <row r="118" spans="1:9" s="2" customFormat="1" ht="20.5" customHeight="1" x14ac:dyDescent="0.35">
      <c r="A118" s="35" t="s">
        <v>16</v>
      </c>
      <c r="B118" s="36" t="s">
        <v>15</v>
      </c>
      <c r="C118" s="84">
        <v>15</v>
      </c>
      <c r="D118" s="85"/>
      <c r="E118" s="85"/>
      <c r="F118" s="85"/>
      <c r="G118" s="86"/>
      <c r="H118" s="91"/>
      <c r="I118" s="91"/>
    </row>
    <row r="119" spans="1:9" s="2" customFormat="1" ht="20.5" customHeight="1" x14ac:dyDescent="0.35">
      <c r="A119" s="35" t="s">
        <v>17</v>
      </c>
      <c r="B119" s="36" t="s">
        <v>76</v>
      </c>
      <c r="C119" s="84">
        <v>100</v>
      </c>
      <c r="D119" s="85"/>
      <c r="E119" s="85"/>
      <c r="F119" s="85"/>
      <c r="G119" s="86"/>
      <c r="H119" s="91"/>
      <c r="I119" s="91"/>
    </row>
    <row r="120" spans="1:9" s="2" customFormat="1" ht="20.5" customHeight="1" x14ac:dyDescent="0.35">
      <c r="A120" s="35" t="s">
        <v>18</v>
      </c>
      <c r="B120" s="36" t="s">
        <v>76</v>
      </c>
      <c r="C120" s="84">
        <v>10</v>
      </c>
      <c r="D120" s="85"/>
      <c r="E120" s="85"/>
      <c r="F120" s="85"/>
      <c r="G120" s="86"/>
      <c r="H120" s="91"/>
      <c r="I120" s="91"/>
    </row>
    <row r="121" spans="1:9" s="2" customFormat="1" ht="20.5" customHeight="1" x14ac:dyDescent="0.35">
      <c r="A121" s="35" t="s">
        <v>19</v>
      </c>
      <c r="B121" s="36" t="s">
        <v>20</v>
      </c>
      <c r="C121" s="84">
        <v>8</v>
      </c>
      <c r="D121" s="85"/>
      <c r="E121" s="85"/>
      <c r="F121" s="85"/>
      <c r="G121" s="86"/>
      <c r="H121" s="91"/>
      <c r="I121" s="91"/>
    </row>
    <row r="122" spans="1:9" s="2" customFormat="1" ht="18" customHeight="1" x14ac:dyDescent="0.35">
      <c r="A122" s="89" t="s">
        <v>21</v>
      </c>
      <c r="B122" s="89"/>
      <c r="C122" s="89"/>
      <c r="D122" s="89"/>
      <c r="E122" s="89"/>
      <c r="F122" s="89"/>
      <c r="G122" s="89"/>
      <c r="H122" s="89"/>
      <c r="I122" s="89"/>
    </row>
    <row r="123" spans="1:9" s="2" customFormat="1" ht="19.5" customHeight="1" x14ac:dyDescent="0.35">
      <c r="A123" s="92" t="s">
        <v>94</v>
      </c>
      <c r="B123" s="92"/>
      <c r="C123" s="144" t="s">
        <v>240</v>
      </c>
      <c r="D123" s="145"/>
      <c r="E123" s="145"/>
      <c r="F123" s="146"/>
      <c r="G123" s="91"/>
      <c r="H123" s="91"/>
      <c r="I123" s="91"/>
    </row>
    <row r="124" spans="1:9" s="2" customFormat="1" ht="19.5" customHeight="1" x14ac:dyDescent="0.35">
      <c r="A124" s="90" t="s">
        <v>175</v>
      </c>
      <c r="B124" s="90"/>
      <c r="C124" s="84" t="s">
        <v>239</v>
      </c>
      <c r="D124" s="85"/>
      <c r="E124" s="85"/>
      <c r="F124" s="86"/>
      <c r="G124" s="91"/>
      <c r="H124" s="91"/>
      <c r="I124" s="91"/>
    </row>
    <row r="125" spans="1:9" s="2" customFormat="1" ht="19.5" customHeight="1" x14ac:dyDescent="0.35">
      <c r="A125" s="90" t="s">
        <v>25</v>
      </c>
      <c r="B125" s="90"/>
      <c r="C125" s="84" t="s">
        <v>207</v>
      </c>
      <c r="D125" s="85"/>
      <c r="E125" s="85"/>
      <c r="F125" s="86"/>
      <c r="G125" s="91"/>
      <c r="H125" s="91"/>
      <c r="I125" s="91"/>
    </row>
    <row r="126" spans="1:9" s="2" customFormat="1" ht="19.5" customHeight="1" x14ac:dyDescent="0.35">
      <c r="A126" s="90" t="s">
        <v>112</v>
      </c>
      <c r="B126" s="90"/>
      <c r="C126" s="84" t="s">
        <v>113</v>
      </c>
      <c r="D126" s="85"/>
      <c r="E126" s="85"/>
      <c r="F126" s="86"/>
      <c r="G126" s="91"/>
      <c r="H126" s="91"/>
      <c r="I126" s="91"/>
    </row>
    <row r="127" spans="1:9" s="2" customFormat="1" ht="19.5" customHeight="1" x14ac:dyDescent="0.35">
      <c r="A127" s="90" t="s">
        <v>149</v>
      </c>
      <c r="B127" s="90"/>
      <c r="C127" s="84" t="s">
        <v>190</v>
      </c>
      <c r="D127" s="85"/>
      <c r="E127" s="85"/>
      <c r="F127" s="86"/>
      <c r="G127" s="91"/>
      <c r="H127" s="91"/>
      <c r="I127" s="91"/>
    </row>
    <row r="128" spans="1:9" s="2" customFormat="1" ht="19.5" customHeight="1" x14ac:dyDescent="0.35">
      <c r="A128" s="90" t="s">
        <v>150</v>
      </c>
      <c r="B128" s="90"/>
      <c r="C128" s="84" t="s">
        <v>102</v>
      </c>
      <c r="D128" s="85"/>
      <c r="E128" s="85"/>
      <c r="F128" s="86"/>
      <c r="G128" s="91"/>
      <c r="H128" s="91"/>
      <c r="I128" s="91"/>
    </row>
    <row r="129" spans="1:9" s="2" customFormat="1" ht="19.5" customHeight="1" x14ac:dyDescent="0.35">
      <c r="A129" s="90" t="s">
        <v>101</v>
      </c>
      <c r="B129" s="90"/>
      <c r="C129" s="84" t="s">
        <v>191</v>
      </c>
      <c r="D129" s="85"/>
      <c r="E129" s="85"/>
      <c r="F129" s="86"/>
      <c r="G129" s="91"/>
      <c r="H129" s="91"/>
      <c r="I129" s="91"/>
    </row>
    <row r="130" spans="1:9" s="2" customFormat="1" ht="19.5" customHeight="1" x14ac:dyDescent="0.35">
      <c r="A130" s="90" t="s">
        <v>151</v>
      </c>
      <c r="B130" s="90"/>
      <c r="C130" s="84" t="s">
        <v>104</v>
      </c>
      <c r="D130" s="85"/>
      <c r="E130" s="85"/>
      <c r="F130" s="86"/>
      <c r="G130" s="91"/>
      <c r="H130" s="91"/>
      <c r="I130" s="91"/>
    </row>
    <row r="131" spans="1:9" s="2" customFormat="1" ht="19.5" customHeight="1" x14ac:dyDescent="0.35">
      <c r="A131" s="90" t="s">
        <v>152</v>
      </c>
      <c r="B131" s="90"/>
      <c r="C131" s="84">
        <v>1</v>
      </c>
      <c r="D131" s="85"/>
      <c r="E131" s="85"/>
      <c r="F131" s="86"/>
      <c r="G131" s="91"/>
      <c r="H131" s="91"/>
      <c r="I131" s="91"/>
    </row>
    <row r="132" spans="1:9" s="2" customFormat="1" ht="19.5" customHeight="1" x14ac:dyDescent="0.35">
      <c r="A132" s="90" t="s">
        <v>153</v>
      </c>
      <c r="B132" s="90"/>
      <c r="C132" s="84" t="s">
        <v>105</v>
      </c>
      <c r="D132" s="85"/>
      <c r="E132" s="85"/>
      <c r="F132" s="86"/>
      <c r="G132" s="91"/>
      <c r="H132" s="91"/>
      <c r="I132" s="91"/>
    </row>
    <row r="133" spans="1:9" s="2" customFormat="1" ht="19.5" customHeight="1" x14ac:dyDescent="0.35">
      <c r="A133" s="90" t="s">
        <v>154</v>
      </c>
      <c r="B133" s="90"/>
      <c r="C133" s="84" t="s">
        <v>106</v>
      </c>
      <c r="D133" s="85"/>
      <c r="E133" s="85"/>
      <c r="F133" s="86"/>
      <c r="G133" s="91"/>
      <c r="H133" s="91"/>
      <c r="I133" s="91"/>
    </row>
    <row r="134" spans="1:9" s="2" customFormat="1" ht="19.5" customHeight="1" x14ac:dyDescent="0.35">
      <c r="A134" s="93" t="s">
        <v>155</v>
      </c>
      <c r="B134" s="94"/>
      <c r="C134" s="84" t="s">
        <v>107</v>
      </c>
      <c r="D134" s="85"/>
      <c r="E134" s="85"/>
      <c r="F134" s="86"/>
      <c r="G134" s="91"/>
      <c r="H134" s="91"/>
      <c r="I134" s="91"/>
    </row>
    <row r="135" spans="1:9" s="2" customFormat="1" ht="19.5" customHeight="1" x14ac:dyDescent="0.35">
      <c r="A135" s="93" t="s">
        <v>156</v>
      </c>
      <c r="B135" s="94"/>
      <c r="C135" s="84" t="s">
        <v>107</v>
      </c>
      <c r="D135" s="85"/>
      <c r="E135" s="85"/>
      <c r="F135" s="86"/>
      <c r="G135" s="91"/>
      <c r="H135" s="91"/>
      <c r="I135" s="91"/>
    </row>
    <row r="136" spans="1:9" s="2" customFormat="1" ht="19.5" customHeight="1" x14ac:dyDescent="0.35">
      <c r="A136" s="93" t="s">
        <v>157</v>
      </c>
      <c r="B136" s="94"/>
      <c r="C136" s="84" t="s">
        <v>107</v>
      </c>
      <c r="D136" s="85"/>
      <c r="E136" s="85"/>
      <c r="F136" s="86"/>
      <c r="G136" s="91"/>
      <c r="H136" s="91"/>
      <c r="I136" s="91"/>
    </row>
    <row r="137" spans="1:9" s="2" customFormat="1" ht="19.5" customHeight="1" x14ac:dyDescent="0.35">
      <c r="A137" s="93" t="s">
        <v>158</v>
      </c>
      <c r="B137" s="94"/>
      <c r="C137" s="84" t="s">
        <v>107</v>
      </c>
      <c r="D137" s="85"/>
      <c r="E137" s="85"/>
      <c r="F137" s="86"/>
      <c r="G137" s="91"/>
      <c r="H137" s="91"/>
      <c r="I137" s="91"/>
    </row>
    <row r="138" spans="1:9" s="2" customFormat="1" ht="19.5" customHeight="1" x14ac:dyDescent="0.35">
      <c r="A138" s="93" t="s">
        <v>159</v>
      </c>
      <c r="B138" s="94"/>
      <c r="C138" s="84" t="s">
        <v>109</v>
      </c>
      <c r="D138" s="85"/>
      <c r="E138" s="85"/>
      <c r="F138" s="86"/>
      <c r="G138" s="91"/>
      <c r="H138" s="91"/>
      <c r="I138" s="91"/>
    </row>
    <row r="139" spans="1:9" s="2" customFormat="1" ht="19.5" customHeight="1" x14ac:dyDescent="0.35">
      <c r="A139" s="93" t="s">
        <v>160</v>
      </c>
      <c r="B139" s="94"/>
      <c r="C139" s="84" t="s">
        <v>110</v>
      </c>
      <c r="D139" s="85"/>
      <c r="E139" s="85"/>
      <c r="F139" s="86"/>
      <c r="G139" s="91"/>
      <c r="H139" s="91"/>
      <c r="I139" s="91"/>
    </row>
    <row r="140" spans="1:9" s="2" customFormat="1" ht="19.5" customHeight="1" x14ac:dyDescent="0.35">
      <c r="A140" s="90" t="s">
        <v>161</v>
      </c>
      <c r="B140" s="90"/>
      <c r="C140" s="84" t="s">
        <v>192</v>
      </c>
      <c r="D140" s="85"/>
      <c r="E140" s="85"/>
      <c r="F140" s="86"/>
      <c r="G140" s="91"/>
      <c r="H140" s="91"/>
      <c r="I140" s="91"/>
    </row>
    <row r="141" spans="1:9" s="2" customFormat="1" ht="19.5" customHeight="1" x14ac:dyDescent="0.35">
      <c r="A141" s="90" t="s">
        <v>27</v>
      </c>
      <c r="B141" s="90"/>
      <c r="C141" s="84" t="s">
        <v>99</v>
      </c>
      <c r="D141" s="85"/>
      <c r="E141" s="85"/>
      <c r="F141" s="86"/>
      <c r="G141" s="91"/>
      <c r="H141" s="91"/>
      <c r="I141" s="91"/>
    </row>
    <row r="142" spans="1:9" s="1" customFormat="1" ht="19.5" customHeight="1" x14ac:dyDescent="0.35">
      <c r="A142" s="35" t="s">
        <v>28</v>
      </c>
      <c r="B142" s="36" t="s">
        <v>29</v>
      </c>
      <c r="C142" s="95" t="s">
        <v>193</v>
      </c>
      <c r="D142" s="96"/>
      <c r="E142" s="96"/>
      <c r="F142" s="97"/>
      <c r="G142" s="91"/>
      <c r="H142" s="91"/>
      <c r="I142" s="91"/>
    </row>
    <row r="143" spans="1:9" s="1" customFormat="1" ht="19.5" customHeight="1" x14ac:dyDescent="0.35">
      <c r="A143" s="35" t="s">
        <v>30</v>
      </c>
      <c r="B143" s="36" t="s">
        <v>31</v>
      </c>
      <c r="C143" s="95" t="str">
        <f>VLOOKUP(C110,Sheet2!A47:AF52,18)</f>
        <v xml:space="preserve">Stainless Steel / Galvanised Steek </v>
      </c>
      <c r="D143" s="96"/>
      <c r="E143" s="96"/>
      <c r="F143" s="97"/>
      <c r="G143" s="91"/>
      <c r="H143" s="91"/>
      <c r="I143" s="91"/>
    </row>
    <row r="144" spans="1:9" s="1" customFormat="1" ht="19.5" customHeight="1" x14ac:dyDescent="0.35">
      <c r="A144" s="35" t="s">
        <v>32</v>
      </c>
      <c r="B144" s="36" t="s">
        <v>33</v>
      </c>
      <c r="C144" s="95" t="s">
        <v>97</v>
      </c>
      <c r="D144" s="96"/>
      <c r="E144" s="96"/>
      <c r="F144" s="97"/>
      <c r="G144" s="91"/>
      <c r="H144" s="91"/>
      <c r="I144" s="91"/>
    </row>
    <row r="145" spans="1:9" s="2" customFormat="1" ht="19.5" customHeight="1" x14ac:dyDescent="0.35">
      <c r="A145" s="93" t="s">
        <v>24</v>
      </c>
      <c r="B145" s="94"/>
      <c r="C145" s="95" t="s">
        <v>221</v>
      </c>
      <c r="D145" s="96"/>
      <c r="E145" s="96"/>
      <c r="F145" s="97"/>
      <c r="G145" s="91"/>
      <c r="H145" s="91"/>
      <c r="I145" s="91"/>
    </row>
    <row r="146" spans="1:9" s="2" customFormat="1" ht="19.5" customHeight="1" x14ac:dyDescent="0.35">
      <c r="A146" s="93" t="s">
        <v>27</v>
      </c>
      <c r="B146" s="94"/>
      <c r="C146" s="95" t="str">
        <f>VLOOKUP(C110,Sheet2!A47:AF52,16)</f>
        <v>Builtin Hot water circualtor Pump</v>
      </c>
      <c r="D146" s="96"/>
      <c r="E146" s="96"/>
      <c r="F146" s="97"/>
      <c r="G146" s="91"/>
      <c r="H146" s="91"/>
      <c r="I146" s="91"/>
    </row>
    <row r="147" spans="1:9" s="1" customFormat="1" ht="19.5" customHeight="1" x14ac:dyDescent="0.35">
      <c r="A147" s="35" t="s">
        <v>30</v>
      </c>
      <c r="B147" s="36" t="s">
        <v>31</v>
      </c>
      <c r="C147" s="95" t="str">
        <f>VLOOKUP(C110,Sheet2!A47:AF52,18)</f>
        <v xml:space="preserve">Stainless Steel / Galvanised Steek </v>
      </c>
      <c r="D147" s="96"/>
      <c r="E147" s="96"/>
      <c r="F147" s="97"/>
      <c r="G147" s="91"/>
      <c r="H147" s="91"/>
      <c r="I147" s="91"/>
    </row>
    <row r="148" spans="1:9" s="1" customFormat="1" ht="19.5" customHeight="1" x14ac:dyDescent="0.35">
      <c r="A148" s="35" t="s">
        <v>32</v>
      </c>
      <c r="B148" s="36" t="s">
        <v>33</v>
      </c>
      <c r="C148" s="95" t="str">
        <f>VLOOKUP(C110,Sheet2!A47:AF52,19)</f>
        <v>500 X 450 X 375</v>
      </c>
      <c r="D148" s="96"/>
      <c r="E148" s="96"/>
      <c r="F148" s="97"/>
      <c r="G148" s="91"/>
      <c r="H148" s="91"/>
      <c r="I148" s="91"/>
    </row>
    <row r="149" spans="1:9" s="2" customFormat="1" ht="18" customHeight="1" x14ac:dyDescent="0.35">
      <c r="A149" s="89" t="s">
        <v>34</v>
      </c>
      <c r="B149" s="89"/>
      <c r="C149" s="89"/>
      <c r="D149" s="89"/>
      <c r="E149" s="89"/>
      <c r="F149" s="89"/>
      <c r="G149" s="89"/>
      <c r="H149" s="89"/>
      <c r="I149" s="89"/>
    </row>
    <row r="150" spans="1:9" s="2" customFormat="1" ht="18" customHeight="1" x14ac:dyDescent="0.35">
      <c r="A150" s="90" t="s">
        <v>35</v>
      </c>
      <c r="B150" s="90"/>
      <c r="C150" s="84" t="str">
        <f>VLOOKUP(C110,Sheet2!A47:AF52,20)</f>
        <v xml:space="preserve">R134a </v>
      </c>
      <c r="D150" s="85"/>
      <c r="E150" s="85"/>
      <c r="F150" s="86"/>
      <c r="G150" s="91"/>
      <c r="H150" s="91"/>
      <c r="I150" s="91"/>
    </row>
    <row r="151" spans="1:9" s="2" customFormat="1" ht="18" customHeight="1" x14ac:dyDescent="0.35">
      <c r="A151" s="90" t="s">
        <v>36</v>
      </c>
      <c r="B151" s="90"/>
      <c r="C151" s="84" t="str">
        <f>VLOOKUP(C110,Sheet2!A47:AF52,21)</f>
        <v>Copper (DHP ISO1337)</v>
      </c>
      <c r="D151" s="85"/>
      <c r="E151" s="85"/>
      <c r="F151" s="86"/>
      <c r="G151" s="91"/>
      <c r="H151" s="91"/>
      <c r="I151" s="91"/>
    </row>
    <row r="152" spans="1:9" s="1" customFormat="1" ht="18" customHeight="1" x14ac:dyDescent="0.35">
      <c r="A152" s="90" t="s">
        <v>37</v>
      </c>
      <c r="B152" s="90"/>
      <c r="C152" s="84" t="str">
        <f>VLOOKUP(C110,Sheet2!A47:AF52,22)</f>
        <v>3/8"</v>
      </c>
      <c r="D152" s="85"/>
      <c r="E152" s="85"/>
      <c r="F152" s="86"/>
      <c r="G152" s="91"/>
      <c r="H152" s="91"/>
      <c r="I152" s="91"/>
    </row>
    <row r="153" spans="1:9" s="1" customFormat="1" ht="18" customHeight="1" x14ac:dyDescent="0.35">
      <c r="A153" s="90" t="s">
        <v>38</v>
      </c>
      <c r="B153" s="90"/>
      <c r="C153" s="84" t="str">
        <f>VLOOKUP(C110,Sheet2!A47:AF52,23)</f>
        <v>1/2"</v>
      </c>
      <c r="D153" s="85"/>
      <c r="E153" s="85"/>
      <c r="F153" s="86"/>
      <c r="G153" s="91"/>
      <c r="H153" s="91"/>
      <c r="I153" s="91"/>
    </row>
    <row r="154" spans="1:9" s="1" customFormat="1" ht="18" customHeight="1" x14ac:dyDescent="0.35">
      <c r="A154" s="98" t="s">
        <v>39</v>
      </c>
      <c r="B154" s="98"/>
      <c r="C154" s="98"/>
      <c r="D154" s="98"/>
      <c r="E154" s="98"/>
      <c r="F154" s="98"/>
      <c r="G154" s="98"/>
      <c r="H154" s="98"/>
      <c r="I154" s="98"/>
    </row>
    <row r="155" spans="1:9" s="1" customFormat="1" ht="18" customHeight="1" x14ac:dyDescent="0.35">
      <c r="A155" s="35" t="s">
        <v>40</v>
      </c>
      <c r="B155" s="36" t="s">
        <v>41</v>
      </c>
      <c r="C155" s="84" t="s">
        <v>241</v>
      </c>
      <c r="D155" s="85"/>
      <c r="E155" s="85"/>
      <c r="F155" s="86"/>
      <c r="G155" s="99"/>
      <c r="H155" s="99"/>
      <c r="I155" s="99"/>
    </row>
    <row r="156" spans="1:9" s="1" customFormat="1" ht="18" customHeight="1" x14ac:dyDescent="0.35">
      <c r="A156" s="35" t="s">
        <v>42</v>
      </c>
      <c r="B156" s="36"/>
      <c r="C156" s="84" t="s">
        <v>179</v>
      </c>
      <c r="D156" s="85"/>
      <c r="E156" s="85"/>
      <c r="F156" s="86"/>
      <c r="G156" s="99"/>
      <c r="H156" s="99"/>
      <c r="I156" s="99"/>
    </row>
    <row r="157" spans="1:9" s="1" customFormat="1" ht="18" customHeight="1" x14ac:dyDescent="0.35">
      <c r="A157" s="35" t="s">
        <v>188</v>
      </c>
      <c r="B157" s="36"/>
      <c r="C157" s="84" t="s">
        <v>189</v>
      </c>
      <c r="D157" s="85"/>
      <c r="E157" s="85"/>
      <c r="F157" s="86"/>
      <c r="G157" s="99"/>
      <c r="H157" s="99"/>
      <c r="I157" s="99"/>
    </row>
    <row r="158" spans="1:9" s="1" customFormat="1" ht="18" customHeight="1" x14ac:dyDescent="0.35">
      <c r="A158" s="35" t="s">
        <v>180</v>
      </c>
      <c r="B158" s="36"/>
      <c r="C158" s="84" t="s">
        <v>223</v>
      </c>
      <c r="D158" s="85"/>
      <c r="E158" s="85"/>
      <c r="F158" s="86"/>
      <c r="G158" s="99"/>
      <c r="H158" s="99"/>
      <c r="I158" s="99"/>
    </row>
    <row r="159" spans="1:9" s="1" customFormat="1" ht="18" customHeight="1" x14ac:dyDescent="0.35">
      <c r="A159" s="35" t="s">
        <v>181</v>
      </c>
      <c r="B159" s="36"/>
      <c r="C159" s="84" t="s">
        <v>224</v>
      </c>
      <c r="D159" s="85"/>
      <c r="E159" s="85"/>
      <c r="F159" s="86"/>
      <c r="G159" s="99"/>
      <c r="H159" s="99"/>
      <c r="I159" s="99"/>
    </row>
    <row r="160" spans="1:9" s="1" customFormat="1" ht="18" customHeight="1" x14ac:dyDescent="0.35">
      <c r="A160" s="35" t="s">
        <v>182</v>
      </c>
      <c r="B160" s="36"/>
      <c r="C160" s="84" t="s">
        <v>178</v>
      </c>
      <c r="D160" s="85"/>
      <c r="E160" s="85"/>
      <c r="F160" s="86"/>
      <c r="G160" s="99"/>
      <c r="H160" s="99"/>
      <c r="I160" s="99"/>
    </row>
    <row r="161" spans="1:15" s="1" customFormat="1" ht="18" customHeight="1" x14ac:dyDescent="0.35">
      <c r="A161" s="35" t="s">
        <v>183</v>
      </c>
      <c r="B161" s="36"/>
      <c r="C161" s="84" t="s">
        <v>184</v>
      </c>
      <c r="D161" s="85"/>
      <c r="E161" s="85"/>
      <c r="F161" s="86"/>
      <c r="G161" s="99"/>
      <c r="H161" s="99"/>
      <c r="I161" s="99"/>
    </row>
    <row r="162" spans="1:15" s="1" customFormat="1" ht="18" customHeight="1" x14ac:dyDescent="0.35">
      <c r="A162" s="35" t="s">
        <v>186</v>
      </c>
      <c r="B162" s="36" t="s">
        <v>187</v>
      </c>
      <c r="C162" s="84" t="s">
        <v>130</v>
      </c>
      <c r="D162" s="85"/>
      <c r="E162" s="85"/>
      <c r="F162" s="86"/>
      <c r="G162" s="99"/>
      <c r="H162" s="99"/>
      <c r="I162" s="99"/>
    </row>
    <row r="163" spans="1:15" s="1" customFormat="1" ht="18" customHeight="1" x14ac:dyDescent="0.35">
      <c r="A163" s="35" t="s">
        <v>194</v>
      </c>
      <c r="B163" s="36" t="s">
        <v>187</v>
      </c>
      <c r="C163" s="84" t="s">
        <v>130</v>
      </c>
      <c r="D163" s="85"/>
      <c r="E163" s="85"/>
      <c r="F163" s="86"/>
      <c r="G163" s="99"/>
      <c r="H163" s="99"/>
      <c r="I163" s="99"/>
    </row>
    <row r="164" spans="1:15" s="1" customFormat="1" ht="18" customHeight="1" x14ac:dyDescent="0.35">
      <c r="A164" s="35" t="s">
        <v>185</v>
      </c>
      <c r="B164" s="36" t="s">
        <v>15</v>
      </c>
      <c r="C164" s="84">
        <v>5</v>
      </c>
      <c r="D164" s="85"/>
      <c r="E164" s="85"/>
      <c r="F164" s="86"/>
      <c r="G164" s="99"/>
      <c r="H164" s="99"/>
      <c r="I164" s="99"/>
    </row>
    <row r="165" spans="1:15" s="1" customFormat="1" ht="18" customHeight="1" x14ac:dyDescent="0.35">
      <c r="A165" s="35" t="s">
        <v>16</v>
      </c>
      <c r="B165" s="36" t="s">
        <v>15</v>
      </c>
      <c r="C165" s="84">
        <v>8</v>
      </c>
      <c r="D165" s="85"/>
      <c r="E165" s="85"/>
      <c r="F165" s="86"/>
      <c r="G165" s="99"/>
      <c r="H165" s="99"/>
      <c r="I165" s="99"/>
    </row>
    <row r="166" spans="1:15" s="1" customFormat="1" ht="20" customHeight="1" x14ac:dyDescent="0.35">
      <c r="A166" s="35" t="s">
        <v>45</v>
      </c>
      <c r="B166" s="36" t="s">
        <v>76</v>
      </c>
      <c r="C166" s="84">
        <v>65</v>
      </c>
      <c r="D166" s="85"/>
      <c r="E166" s="85"/>
      <c r="F166" s="86"/>
      <c r="G166" s="99"/>
      <c r="H166" s="99"/>
      <c r="I166" s="99"/>
    </row>
    <row r="167" spans="1:15" s="1" customFormat="1" ht="18" customHeight="1" x14ac:dyDescent="0.35">
      <c r="A167" s="35" t="s">
        <v>46</v>
      </c>
      <c r="B167" s="36" t="s">
        <v>76</v>
      </c>
      <c r="C167" s="84">
        <f>VLOOKUP(C110,Sheet2!A47:AF52,30)</f>
        <v>55</v>
      </c>
      <c r="D167" s="85"/>
      <c r="E167" s="85"/>
      <c r="F167" s="86"/>
      <c r="G167" s="99"/>
      <c r="H167" s="99"/>
      <c r="I167" s="99"/>
    </row>
    <row r="168" spans="1:15" s="1" customFormat="1" ht="18" customHeight="1" x14ac:dyDescent="0.35">
      <c r="A168" s="98" t="s">
        <v>129</v>
      </c>
      <c r="B168" s="98"/>
      <c r="C168" s="98"/>
      <c r="D168" s="98"/>
      <c r="E168" s="98"/>
      <c r="F168" s="98"/>
      <c r="G168" s="98"/>
      <c r="H168" s="98"/>
      <c r="I168" s="98"/>
    </row>
    <row r="169" spans="1:15" s="2" customFormat="1" ht="26.5" customHeight="1" x14ac:dyDescent="0.35">
      <c r="A169" s="100" t="s">
        <v>128</v>
      </c>
      <c r="B169" s="101"/>
      <c r="C169" s="101"/>
      <c r="D169" s="101"/>
      <c r="E169" s="101"/>
      <c r="F169" s="102"/>
      <c r="G169" s="103"/>
      <c r="H169" s="104"/>
      <c r="I169" s="105"/>
      <c r="K169"/>
    </row>
    <row r="170" spans="1:15" s="1" customFormat="1" ht="19" customHeight="1" x14ac:dyDescent="0.35">
      <c r="A170" s="90" t="s">
        <v>47</v>
      </c>
      <c r="B170" s="90"/>
      <c r="C170" s="84" t="s">
        <v>191</v>
      </c>
      <c r="D170" s="85"/>
      <c r="E170" s="85"/>
      <c r="F170" s="86"/>
      <c r="G170" s="106"/>
      <c r="H170" s="107"/>
      <c r="I170" s="108"/>
    </row>
    <row r="171" spans="1:15" s="1" customFormat="1" ht="19" customHeight="1" x14ac:dyDescent="0.35">
      <c r="A171" s="90" t="s">
        <v>74</v>
      </c>
      <c r="B171" s="90"/>
      <c r="C171" s="112" t="str">
        <f>VLOOKUP(C110,Sheet2!A47:AF52,32)</f>
        <v>Next Gen PCB controller</v>
      </c>
      <c r="D171" s="113"/>
      <c r="E171" s="113"/>
      <c r="F171" s="114"/>
      <c r="G171" s="109"/>
      <c r="H171" s="110"/>
      <c r="I171" s="111"/>
    </row>
    <row r="172" spans="1:15" s="2" customFormat="1" ht="20" customHeight="1" x14ac:dyDescent="0.35">
      <c r="A172" s="115" t="s">
        <v>78</v>
      </c>
      <c r="B172" s="115"/>
      <c r="C172" s="115"/>
      <c r="D172" s="115"/>
      <c r="E172" s="115"/>
      <c r="F172" s="115"/>
      <c r="G172" s="115"/>
      <c r="H172" s="115"/>
      <c r="I172" s="115"/>
    </row>
    <row r="173" spans="1:15" s="1" customFormat="1" ht="18" customHeight="1" x14ac:dyDescent="0.35">
      <c r="A173" s="98" t="s">
        <v>236</v>
      </c>
      <c r="B173" s="98"/>
      <c r="C173" s="98"/>
      <c r="D173" s="98"/>
      <c r="E173" s="98"/>
      <c r="F173" s="98"/>
      <c r="G173" s="98"/>
      <c r="H173" s="98"/>
      <c r="I173" s="98"/>
    </row>
    <row r="174" spans="1:15" s="2" customFormat="1" ht="26.5" customHeight="1" x14ac:dyDescent="0.35">
      <c r="A174" s="103"/>
      <c r="B174" s="104"/>
      <c r="C174" s="104"/>
      <c r="D174" s="104"/>
      <c r="E174" s="104" t="s">
        <v>237</v>
      </c>
      <c r="F174" s="104"/>
      <c r="G174" s="104"/>
      <c r="H174" s="104"/>
      <c r="I174" s="105"/>
      <c r="K174"/>
      <c r="O174"/>
    </row>
    <row r="175" spans="1:15" s="2" customFormat="1" ht="26.5" customHeight="1" x14ac:dyDescent="0.35">
      <c r="A175" s="106"/>
      <c r="B175" s="107"/>
      <c r="C175" s="107"/>
      <c r="D175" s="107"/>
      <c r="E175" s="107"/>
      <c r="F175" s="107"/>
      <c r="G175" s="107"/>
      <c r="H175" s="107"/>
      <c r="I175" s="108"/>
      <c r="K175"/>
      <c r="O175"/>
    </row>
    <row r="176" spans="1:15" s="1" customFormat="1" ht="19" customHeight="1" x14ac:dyDescent="0.35">
      <c r="A176" s="106"/>
      <c r="B176" s="107"/>
      <c r="C176" s="107"/>
      <c r="D176" s="107"/>
      <c r="E176" s="107"/>
      <c r="F176" s="107"/>
      <c r="G176" s="107"/>
      <c r="H176" s="107"/>
      <c r="I176" s="108"/>
    </row>
    <row r="177" spans="1:9" s="1" customFormat="1" ht="19" customHeight="1" x14ac:dyDescent="0.35">
      <c r="A177" s="106"/>
      <c r="B177" s="107"/>
      <c r="C177" s="107"/>
      <c r="D177" s="107"/>
      <c r="E177" s="107"/>
      <c r="F177" s="107"/>
      <c r="G177" s="107"/>
      <c r="H177" s="107"/>
      <c r="I177" s="108"/>
    </row>
    <row r="178" spans="1:9" s="2" customFormat="1" ht="24" customHeight="1" x14ac:dyDescent="0.35">
      <c r="A178" s="109"/>
      <c r="B178" s="110"/>
      <c r="C178" s="110"/>
      <c r="D178" s="110"/>
      <c r="E178" s="110"/>
      <c r="F178" s="110"/>
      <c r="G178" s="110"/>
      <c r="H178" s="110"/>
      <c r="I178" s="111"/>
    </row>
  </sheetData>
  <mergeCells count="113">
    <mergeCell ref="A82:B90"/>
    <mergeCell ref="C82:I90"/>
    <mergeCell ref="A91:E106"/>
    <mergeCell ref="F91:I106"/>
    <mergeCell ref="A107:I108"/>
    <mergeCell ref="A109:I109"/>
    <mergeCell ref="A1:I4"/>
    <mergeCell ref="A5:I52"/>
    <mergeCell ref="A53:I54"/>
    <mergeCell ref="A55:I58"/>
    <mergeCell ref="A59:D81"/>
    <mergeCell ref="E59:I81"/>
    <mergeCell ref="C116:G116"/>
    <mergeCell ref="C117:G117"/>
    <mergeCell ref="C118:G118"/>
    <mergeCell ref="C119:G119"/>
    <mergeCell ref="C120:G120"/>
    <mergeCell ref="C121:G121"/>
    <mergeCell ref="A110:B110"/>
    <mergeCell ref="C110:I110"/>
    <mergeCell ref="A111:I111"/>
    <mergeCell ref="A112:I112"/>
    <mergeCell ref="A113:B113"/>
    <mergeCell ref="C113:G113"/>
    <mergeCell ref="H113:I121"/>
    <mergeCell ref="C114:G114"/>
    <mergeCell ref="A115:B115"/>
    <mergeCell ref="C115:G115"/>
    <mergeCell ref="A122:I122"/>
    <mergeCell ref="A123:B123"/>
    <mergeCell ref="C123:F123"/>
    <mergeCell ref="G123:I148"/>
    <mergeCell ref="A124:B124"/>
    <mergeCell ref="C124:F124"/>
    <mergeCell ref="A125:B125"/>
    <mergeCell ref="C125:F125"/>
    <mergeCell ref="A126:B126"/>
    <mergeCell ref="C126:F126"/>
    <mergeCell ref="A130:B130"/>
    <mergeCell ref="C130:F130"/>
    <mergeCell ref="A131:B131"/>
    <mergeCell ref="C131:F131"/>
    <mergeCell ref="A132:B132"/>
    <mergeCell ref="C132:F132"/>
    <mergeCell ref="A127:B127"/>
    <mergeCell ref="C127:F127"/>
    <mergeCell ref="A128:B128"/>
    <mergeCell ref="C128:F128"/>
    <mergeCell ref="A129:B129"/>
    <mergeCell ref="C129:F129"/>
    <mergeCell ref="A136:B136"/>
    <mergeCell ref="C136:F136"/>
    <mergeCell ref="A137:B137"/>
    <mergeCell ref="C137:F137"/>
    <mergeCell ref="A138:B138"/>
    <mergeCell ref="C138:F138"/>
    <mergeCell ref="A133:B133"/>
    <mergeCell ref="C133:F133"/>
    <mergeCell ref="A134:B134"/>
    <mergeCell ref="C134:F134"/>
    <mergeCell ref="A135:B135"/>
    <mergeCell ref="C135:F135"/>
    <mergeCell ref="C142:F142"/>
    <mergeCell ref="C143:F143"/>
    <mergeCell ref="C144:F144"/>
    <mergeCell ref="A145:B145"/>
    <mergeCell ref="C145:F145"/>
    <mergeCell ref="A146:B146"/>
    <mergeCell ref="C146:F146"/>
    <mergeCell ref="A139:B139"/>
    <mergeCell ref="C139:F139"/>
    <mergeCell ref="A140:B140"/>
    <mergeCell ref="C140:F140"/>
    <mergeCell ref="A141:B141"/>
    <mergeCell ref="C141:F141"/>
    <mergeCell ref="C147:F147"/>
    <mergeCell ref="C148:F148"/>
    <mergeCell ref="A149:I149"/>
    <mergeCell ref="A150:B150"/>
    <mergeCell ref="C150:F150"/>
    <mergeCell ref="G150:I153"/>
    <mergeCell ref="A151:B151"/>
    <mergeCell ref="C151:F151"/>
    <mergeCell ref="A152:B152"/>
    <mergeCell ref="C152:F152"/>
    <mergeCell ref="A153:B153"/>
    <mergeCell ref="C153:F153"/>
    <mergeCell ref="A154:I154"/>
    <mergeCell ref="C155:F155"/>
    <mergeCell ref="G155:I167"/>
    <mergeCell ref="C156:F156"/>
    <mergeCell ref="C157:F157"/>
    <mergeCell ref="C158:F158"/>
    <mergeCell ref="C159:F159"/>
    <mergeCell ref="C160:F160"/>
    <mergeCell ref="C167:F167"/>
    <mergeCell ref="A168:I168"/>
    <mergeCell ref="A169:F169"/>
    <mergeCell ref="G169:I171"/>
    <mergeCell ref="A170:B170"/>
    <mergeCell ref="C170:F170"/>
    <mergeCell ref="A171:B171"/>
    <mergeCell ref="C171:F171"/>
    <mergeCell ref="C161:F161"/>
    <mergeCell ref="C162:F162"/>
    <mergeCell ref="C163:F163"/>
    <mergeCell ref="C164:F164"/>
    <mergeCell ref="C165:F165"/>
    <mergeCell ref="C166:F166"/>
    <mergeCell ref="A172:I172"/>
    <mergeCell ref="A173:I173"/>
    <mergeCell ref="A174:D178"/>
    <mergeCell ref="E174:I178"/>
  </mergeCells>
  <pageMargins left="0.23622047244094491" right="0.23622047244094491" top="0.27559055118110237" bottom="0.42" header="0.31496062992125984" footer="0.42"/>
  <pageSetup paperSize="9" orientation="portrait" horizont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80502-7E89-4D06-88A5-8DB3BDC28329}">
  <dimension ref="A7:D36"/>
  <sheetViews>
    <sheetView workbookViewId="0">
      <selection activeCell="H183" sqref="H183:I187"/>
    </sheetView>
  </sheetViews>
  <sheetFormatPr defaultRowHeight="14.5" x14ac:dyDescent="0.35"/>
  <cols>
    <col min="2" max="2" width="34.90625" customWidth="1"/>
  </cols>
  <sheetData>
    <row r="7" spans="1:4" x14ac:dyDescent="0.35">
      <c r="A7" s="46" t="s">
        <v>212</v>
      </c>
      <c r="B7" s="46" t="s">
        <v>213</v>
      </c>
      <c r="C7" s="47" t="s">
        <v>214</v>
      </c>
      <c r="D7" s="47" t="s">
        <v>86</v>
      </c>
    </row>
    <row r="8" spans="1:4" x14ac:dyDescent="0.35">
      <c r="A8" s="150">
        <v>1</v>
      </c>
      <c r="B8" s="43" t="s">
        <v>210</v>
      </c>
      <c r="C8" s="150" t="s">
        <v>215</v>
      </c>
      <c r="D8" s="150">
        <v>1</v>
      </c>
    </row>
    <row r="9" spans="1:4" x14ac:dyDescent="0.35">
      <c r="A9" s="150"/>
      <c r="B9" s="43" t="s">
        <v>211</v>
      </c>
      <c r="C9" s="150"/>
      <c r="D9" s="150"/>
    </row>
    <row r="10" spans="1:4" x14ac:dyDescent="0.35">
      <c r="A10" s="150"/>
      <c r="B10" s="43" t="s">
        <v>216</v>
      </c>
      <c r="C10" s="150"/>
      <c r="D10" s="150"/>
    </row>
    <row r="11" spans="1:4" x14ac:dyDescent="0.35">
      <c r="A11" s="150"/>
      <c r="B11" s="150"/>
      <c r="C11" s="150"/>
      <c r="D11" s="150"/>
    </row>
    <row r="12" spans="1:4" x14ac:dyDescent="0.35">
      <c r="A12" s="150"/>
      <c r="B12" s="150"/>
      <c r="C12" s="150"/>
      <c r="D12" s="150"/>
    </row>
    <row r="13" spans="1:4" x14ac:dyDescent="0.35">
      <c r="A13" s="150"/>
      <c r="B13" s="150"/>
      <c r="C13" s="150"/>
      <c r="D13" s="150"/>
    </row>
    <row r="14" spans="1:4" x14ac:dyDescent="0.35">
      <c r="A14" s="150"/>
      <c r="B14" s="150"/>
      <c r="C14" s="150"/>
      <c r="D14" s="150"/>
    </row>
    <row r="15" spans="1:4" x14ac:dyDescent="0.35">
      <c r="A15" s="150"/>
      <c r="B15" s="150"/>
      <c r="C15" s="150"/>
      <c r="D15" s="150"/>
    </row>
    <row r="16" spans="1:4" x14ac:dyDescent="0.35">
      <c r="A16" s="150"/>
      <c r="B16" s="150"/>
      <c r="C16" s="150"/>
      <c r="D16" s="150"/>
    </row>
    <row r="17" spans="1:4" ht="58" x14ac:dyDescent="0.35">
      <c r="A17" s="150">
        <v>2</v>
      </c>
      <c r="B17" s="45" t="s">
        <v>217</v>
      </c>
      <c r="C17" s="150" t="s">
        <v>215</v>
      </c>
      <c r="D17" s="150">
        <v>1</v>
      </c>
    </row>
    <row r="18" spans="1:4" x14ac:dyDescent="0.35">
      <c r="A18" s="150"/>
      <c r="B18" s="151"/>
      <c r="C18" s="150"/>
      <c r="D18" s="150"/>
    </row>
    <row r="19" spans="1:4" x14ac:dyDescent="0.35">
      <c r="A19" s="150"/>
      <c r="B19" s="151"/>
      <c r="C19" s="150"/>
      <c r="D19" s="150"/>
    </row>
    <row r="20" spans="1:4" x14ac:dyDescent="0.35">
      <c r="A20" s="150"/>
      <c r="B20" s="151"/>
      <c r="C20" s="150"/>
      <c r="D20" s="150"/>
    </row>
    <row r="21" spans="1:4" x14ac:dyDescent="0.35">
      <c r="A21" s="150"/>
      <c r="B21" s="151"/>
      <c r="C21" s="150"/>
      <c r="D21" s="150"/>
    </row>
    <row r="22" spans="1:4" x14ac:dyDescent="0.35">
      <c r="A22" s="150"/>
      <c r="B22" s="151"/>
      <c r="C22" s="150"/>
      <c r="D22" s="150"/>
    </row>
    <row r="23" spans="1:4" x14ac:dyDescent="0.35">
      <c r="A23" s="150"/>
      <c r="B23" s="151"/>
      <c r="C23" s="150"/>
      <c r="D23" s="150"/>
    </row>
    <row r="24" spans="1:4" x14ac:dyDescent="0.35">
      <c r="A24" s="150"/>
      <c r="B24" s="151"/>
      <c r="C24" s="150"/>
      <c r="D24" s="150"/>
    </row>
    <row r="25" spans="1:4" x14ac:dyDescent="0.35">
      <c r="A25" s="150"/>
      <c r="B25" s="151"/>
      <c r="C25" s="150"/>
      <c r="D25" s="150"/>
    </row>
    <row r="26" spans="1:4" x14ac:dyDescent="0.35">
      <c r="A26" s="150"/>
      <c r="B26" s="151"/>
      <c r="C26" s="150"/>
      <c r="D26" s="150"/>
    </row>
    <row r="27" spans="1:4" ht="43.5" x14ac:dyDescent="0.35">
      <c r="A27" s="150">
        <v>3</v>
      </c>
      <c r="B27" s="44" t="s">
        <v>218</v>
      </c>
      <c r="C27" s="150" t="s">
        <v>215</v>
      </c>
      <c r="D27" s="150">
        <v>1</v>
      </c>
    </row>
    <row r="28" spans="1:4" x14ac:dyDescent="0.35">
      <c r="A28" s="150"/>
      <c r="B28" s="151"/>
      <c r="C28" s="150"/>
      <c r="D28" s="150"/>
    </row>
    <row r="29" spans="1:4" x14ac:dyDescent="0.35">
      <c r="A29" s="150"/>
      <c r="B29" s="151"/>
      <c r="C29" s="150"/>
      <c r="D29" s="150"/>
    </row>
    <row r="30" spans="1:4" x14ac:dyDescent="0.35">
      <c r="A30" s="150"/>
      <c r="B30" s="151"/>
      <c r="C30" s="150"/>
      <c r="D30" s="150"/>
    </row>
    <row r="31" spans="1:4" x14ac:dyDescent="0.35">
      <c r="A31" s="150"/>
      <c r="B31" s="151"/>
      <c r="C31" s="150"/>
      <c r="D31" s="150"/>
    </row>
    <row r="32" spans="1:4" x14ac:dyDescent="0.35">
      <c r="A32" s="150"/>
      <c r="B32" s="151"/>
      <c r="C32" s="150"/>
      <c r="D32" s="150"/>
    </row>
    <row r="33" spans="1:4" x14ac:dyDescent="0.35">
      <c r="A33" s="150"/>
      <c r="B33" s="151"/>
      <c r="C33" s="150"/>
      <c r="D33" s="150"/>
    </row>
    <row r="34" spans="1:4" x14ac:dyDescent="0.35">
      <c r="A34" s="150"/>
      <c r="B34" s="151"/>
      <c r="C34" s="150"/>
      <c r="D34" s="150"/>
    </row>
    <row r="35" spans="1:4" x14ac:dyDescent="0.35">
      <c r="A35" s="150"/>
      <c r="B35" s="151"/>
      <c r="C35" s="150"/>
      <c r="D35" s="150"/>
    </row>
    <row r="36" spans="1:4" x14ac:dyDescent="0.35">
      <c r="A36" s="150"/>
      <c r="B36" s="151"/>
      <c r="C36" s="150"/>
      <c r="D36" s="150"/>
    </row>
  </sheetData>
  <mergeCells count="12">
    <mergeCell ref="D8:D16"/>
    <mergeCell ref="D17:D26"/>
    <mergeCell ref="A27:A36"/>
    <mergeCell ref="C27:C36"/>
    <mergeCell ref="D27:D36"/>
    <mergeCell ref="B28:B36"/>
    <mergeCell ref="C8:C16"/>
    <mergeCell ref="B11:B16"/>
    <mergeCell ref="A8:A16"/>
    <mergeCell ref="A17:A26"/>
    <mergeCell ref="B18:B26"/>
    <mergeCell ref="C17:C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2319-7275-4DA8-BDFF-6A328C581F16}">
  <dimension ref="A1:O202"/>
  <sheetViews>
    <sheetView topLeftCell="A96" zoomScale="88" zoomScaleNormal="100" workbookViewId="0">
      <selection activeCell="H183" sqref="H183:I187"/>
    </sheetView>
  </sheetViews>
  <sheetFormatPr defaultColWidth="8.81640625" defaultRowHeight="14.5" x14ac:dyDescent="0.35"/>
  <cols>
    <col min="1" max="1" width="22.6328125" bestFit="1" customWidth="1"/>
    <col min="3" max="7" width="9.6328125" customWidth="1"/>
    <col min="8" max="9" width="9.81640625" customWidth="1"/>
  </cols>
  <sheetData>
    <row r="1" spans="1:9" ht="20" customHeight="1" x14ac:dyDescent="0.35">
      <c r="A1" s="61" t="s">
        <v>169</v>
      </c>
      <c r="B1" s="61"/>
      <c r="C1" s="61"/>
      <c r="D1" s="61"/>
      <c r="E1" s="61"/>
      <c r="F1" s="61"/>
      <c r="G1" s="61"/>
      <c r="H1" s="61"/>
      <c r="I1" s="61"/>
    </row>
    <row r="2" spans="1:9" ht="14.5" customHeight="1" x14ac:dyDescent="0.35">
      <c r="A2" s="61"/>
      <c r="B2" s="61"/>
      <c r="C2" s="61"/>
      <c r="D2" s="61"/>
      <c r="E2" s="61"/>
      <c r="F2" s="61"/>
      <c r="G2" s="61"/>
      <c r="H2" s="61"/>
      <c r="I2" s="61"/>
    </row>
    <row r="3" spans="1:9" ht="14.5" customHeight="1" x14ac:dyDescent="0.35">
      <c r="A3" s="61"/>
      <c r="B3" s="61"/>
      <c r="C3" s="61"/>
      <c r="D3" s="61"/>
      <c r="E3" s="61"/>
      <c r="F3" s="61"/>
      <c r="G3" s="61"/>
      <c r="H3" s="61"/>
      <c r="I3" s="61"/>
    </row>
    <row r="4" spans="1:9" x14ac:dyDescent="0.35">
      <c r="A4" s="61"/>
      <c r="B4" s="61"/>
      <c r="C4" s="61"/>
      <c r="D4" s="61"/>
      <c r="E4" s="61"/>
      <c r="F4" s="61"/>
      <c r="G4" s="61"/>
      <c r="H4" s="61"/>
      <c r="I4" s="61"/>
    </row>
    <row r="5" spans="1:9" x14ac:dyDescent="0.35">
      <c r="A5" s="136"/>
      <c r="B5" s="136"/>
      <c r="C5" s="136"/>
      <c r="D5" s="136"/>
      <c r="E5" s="136"/>
      <c r="F5" s="136"/>
      <c r="G5" s="136"/>
      <c r="H5" s="136"/>
      <c r="I5" s="136"/>
    </row>
    <row r="6" spans="1:9" x14ac:dyDescent="0.35">
      <c r="A6" s="136"/>
      <c r="B6" s="136"/>
      <c r="C6" s="136"/>
      <c r="D6" s="136"/>
      <c r="E6" s="136"/>
      <c r="F6" s="136"/>
      <c r="G6" s="136"/>
      <c r="H6" s="136"/>
      <c r="I6" s="136"/>
    </row>
    <row r="7" spans="1:9" x14ac:dyDescent="0.35">
      <c r="A7" s="136"/>
      <c r="B7" s="136"/>
      <c r="C7" s="136"/>
      <c r="D7" s="136"/>
      <c r="E7" s="136"/>
      <c r="F7" s="136"/>
      <c r="G7" s="136"/>
      <c r="H7" s="136"/>
      <c r="I7" s="136"/>
    </row>
    <row r="8" spans="1:9" x14ac:dyDescent="0.35">
      <c r="A8" s="136"/>
      <c r="B8" s="136"/>
      <c r="C8" s="136"/>
      <c r="D8" s="136"/>
      <c r="E8" s="136"/>
      <c r="F8" s="136"/>
      <c r="G8" s="136"/>
      <c r="H8" s="136"/>
      <c r="I8" s="136"/>
    </row>
    <row r="9" spans="1:9" x14ac:dyDescent="0.35">
      <c r="A9" s="136"/>
      <c r="B9" s="136"/>
      <c r="C9" s="136"/>
      <c r="D9" s="136"/>
      <c r="E9" s="136"/>
      <c r="F9" s="136"/>
      <c r="G9" s="136"/>
      <c r="H9" s="136"/>
      <c r="I9" s="136"/>
    </row>
    <row r="10" spans="1:9" x14ac:dyDescent="0.35">
      <c r="A10" s="136"/>
      <c r="B10" s="136"/>
      <c r="C10" s="136"/>
      <c r="D10" s="136"/>
      <c r="E10" s="136"/>
      <c r="F10" s="136"/>
      <c r="G10" s="136"/>
      <c r="H10" s="136"/>
      <c r="I10" s="136"/>
    </row>
    <row r="11" spans="1:9" x14ac:dyDescent="0.35">
      <c r="A11" s="136"/>
      <c r="B11" s="136"/>
      <c r="C11" s="136"/>
      <c r="D11" s="136"/>
      <c r="E11" s="136"/>
      <c r="F11" s="136"/>
      <c r="G11" s="136"/>
      <c r="H11" s="136"/>
      <c r="I11" s="136"/>
    </row>
    <row r="12" spans="1:9" x14ac:dyDescent="0.35">
      <c r="A12" s="136"/>
      <c r="B12" s="136"/>
      <c r="C12" s="136"/>
      <c r="D12" s="136"/>
      <c r="E12" s="136"/>
      <c r="F12" s="136"/>
      <c r="G12" s="136"/>
      <c r="H12" s="136"/>
      <c r="I12" s="136"/>
    </row>
    <row r="13" spans="1:9" x14ac:dyDescent="0.35">
      <c r="A13" s="136"/>
      <c r="B13" s="136"/>
      <c r="C13" s="136"/>
      <c r="D13" s="136"/>
      <c r="E13" s="136"/>
      <c r="F13" s="136"/>
      <c r="G13" s="136"/>
      <c r="H13" s="136"/>
      <c r="I13" s="136"/>
    </row>
    <row r="14" spans="1:9" x14ac:dyDescent="0.35">
      <c r="A14" s="136"/>
      <c r="B14" s="136"/>
      <c r="C14" s="136"/>
      <c r="D14" s="136"/>
      <c r="E14" s="136"/>
      <c r="F14" s="136"/>
      <c r="G14" s="136"/>
      <c r="H14" s="136"/>
      <c r="I14" s="136"/>
    </row>
    <row r="15" spans="1:9" x14ac:dyDescent="0.35">
      <c r="A15" s="136"/>
      <c r="B15" s="136"/>
      <c r="C15" s="136"/>
      <c r="D15" s="136"/>
      <c r="E15" s="136"/>
      <c r="F15" s="136"/>
      <c r="G15" s="136"/>
      <c r="H15" s="136"/>
      <c r="I15" s="136"/>
    </row>
    <row r="16" spans="1:9" x14ac:dyDescent="0.35">
      <c r="A16" s="136"/>
      <c r="B16" s="136"/>
      <c r="C16" s="136"/>
      <c r="D16" s="136"/>
      <c r="E16" s="136"/>
      <c r="F16" s="136"/>
      <c r="G16" s="136"/>
      <c r="H16" s="136"/>
      <c r="I16" s="136"/>
    </row>
    <row r="17" spans="1:9" x14ac:dyDescent="0.35">
      <c r="A17" s="136"/>
      <c r="B17" s="136"/>
      <c r="C17" s="136"/>
      <c r="D17" s="136"/>
      <c r="E17" s="136"/>
      <c r="F17" s="136"/>
      <c r="G17" s="136"/>
      <c r="H17" s="136"/>
      <c r="I17" s="136"/>
    </row>
    <row r="18" spans="1:9" x14ac:dyDescent="0.35">
      <c r="A18" s="136"/>
      <c r="B18" s="136"/>
      <c r="C18" s="136"/>
      <c r="D18" s="136"/>
      <c r="E18" s="136"/>
      <c r="F18" s="136"/>
      <c r="G18" s="136"/>
      <c r="H18" s="136"/>
      <c r="I18" s="136"/>
    </row>
    <row r="19" spans="1:9" x14ac:dyDescent="0.35">
      <c r="A19" s="136"/>
      <c r="B19" s="136"/>
      <c r="C19" s="136"/>
      <c r="D19" s="136"/>
      <c r="E19" s="136"/>
      <c r="F19" s="136"/>
      <c r="G19" s="136"/>
      <c r="H19" s="136"/>
      <c r="I19" s="136"/>
    </row>
    <row r="20" spans="1:9" x14ac:dyDescent="0.35">
      <c r="A20" s="136"/>
      <c r="B20" s="136"/>
      <c r="C20" s="136"/>
      <c r="D20" s="136"/>
      <c r="E20" s="136"/>
      <c r="F20" s="136"/>
      <c r="G20" s="136"/>
      <c r="H20" s="136"/>
      <c r="I20" s="136"/>
    </row>
    <row r="21" spans="1:9" x14ac:dyDescent="0.35">
      <c r="A21" s="136"/>
      <c r="B21" s="136"/>
      <c r="C21" s="136"/>
      <c r="D21" s="136"/>
      <c r="E21" s="136"/>
      <c r="F21" s="136"/>
      <c r="G21" s="136"/>
      <c r="H21" s="136"/>
      <c r="I21" s="136"/>
    </row>
    <row r="22" spans="1:9" x14ac:dyDescent="0.35">
      <c r="A22" s="136"/>
      <c r="B22" s="136"/>
      <c r="C22" s="136"/>
      <c r="D22" s="136"/>
      <c r="E22" s="136"/>
      <c r="F22" s="136"/>
      <c r="G22" s="136"/>
      <c r="H22" s="136"/>
      <c r="I22" s="136"/>
    </row>
    <row r="23" spans="1:9" x14ac:dyDescent="0.35">
      <c r="A23" s="136"/>
      <c r="B23" s="136"/>
      <c r="C23" s="136"/>
      <c r="D23" s="136"/>
      <c r="E23" s="136"/>
      <c r="F23" s="136"/>
      <c r="G23" s="136"/>
      <c r="H23" s="136"/>
      <c r="I23" s="136"/>
    </row>
    <row r="24" spans="1:9" x14ac:dyDescent="0.35">
      <c r="A24" s="136"/>
      <c r="B24" s="136"/>
      <c r="C24" s="136"/>
      <c r="D24" s="136"/>
      <c r="E24" s="136"/>
      <c r="F24" s="136"/>
      <c r="G24" s="136"/>
      <c r="H24" s="136"/>
      <c r="I24" s="136"/>
    </row>
    <row r="25" spans="1:9" x14ac:dyDescent="0.35">
      <c r="A25" s="136"/>
      <c r="B25" s="136"/>
      <c r="C25" s="136"/>
      <c r="D25" s="136"/>
      <c r="E25" s="136"/>
      <c r="F25" s="136"/>
      <c r="G25" s="136"/>
      <c r="H25" s="136"/>
      <c r="I25" s="136"/>
    </row>
    <row r="26" spans="1:9" x14ac:dyDescent="0.35">
      <c r="A26" s="136"/>
      <c r="B26" s="136"/>
      <c r="C26" s="136"/>
      <c r="D26" s="136"/>
      <c r="E26" s="136"/>
      <c r="F26" s="136"/>
      <c r="G26" s="136"/>
      <c r="H26" s="136"/>
      <c r="I26" s="136"/>
    </row>
    <row r="27" spans="1:9" x14ac:dyDescent="0.35">
      <c r="A27" s="136"/>
      <c r="B27" s="136"/>
      <c r="C27" s="136"/>
      <c r="D27" s="136"/>
      <c r="E27" s="136"/>
      <c r="F27" s="136"/>
      <c r="G27" s="136"/>
      <c r="H27" s="136"/>
      <c r="I27" s="136"/>
    </row>
    <row r="28" spans="1:9" x14ac:dyDescent="0.35">
      <c r="A28" s="136"/>
      <c r="B28" s="136"/>
      <c r="C28" s="136"/>
      <c r="D28" s="136"/>
      <c r="E28" s="136"/>
      <c r="F28" s="136"/>
      <c r="G28" s="136"/>
      <c r="H28" s="136"/>
      <c r="I28" s="136"/>
    </row>
    <row r="29" spans="1:9" x14ac:dyDescent="0.35">
      <c r="A29" s="136"/>
      <c r="B29" s="136"/>
      <c r="C29" s="136"/>
      <c r="D29" s="136"/>
      <c r="E29" s="136"/>
      <c r="F29" s="136"/>
      <c r="G29" s="136"/>
      <c r="H29" s="136"/>
      <c r="I29" s="136"/>
    </row>
    <row r="30" spans="1:9" x14ac:dyDescent="0.35">
      <c r="A30" s="136"/>
      <c r="B30" s="136"/>
      <c r="C30" s="136"/>
      <c r="D30" s="136"/>
      <c r="E30" s="136"/>
      <c r="F30" s="136"/>
      <c r="G30" s="136"/>
      <c r="H30" s="136"/>
      <c r="I30" s="136"/>
    </row>
    <row r="31" spans="1:9" x14ac:dyDescent="0.35">
      <c r="A31" s="136"/>
      <c r="B31" s="136"/>
      <c r="C31" s="136"/>
      <c r="D31" s="136"/>
      <c r="E31" s="136"/>
      <c r="F31" s="136"/>
      <c r="G31" s="136"/>
      <c r="H31" s="136"/>
      <c r="I31" s="136"/>
    </row>
    <row r="32" spans="1:9" x14ac:dyDescent="0.35">
      <c r="A32" s="136"/>
      <c r="B32" s="136"/>
      <c r="C32" s="136"/>
      <c r="D32" s="136"/>
      <c r="E32" s="136"/>
      <c r="F32" s="136"/>
      <c r="G32" s="136"/>
      <c r="H32" s="136"/>
      <c r="I32" s="136"/>
    </row>
    <row r="33" spans="1:9" x14ac:dyDescent="0.35">
      <c r="A33" s="136"/>
      <c r="B33" s="136"/>
      <c r="C33" s="136"/>
      <c r="D33" s="136"/>
      <c r="E33" s="136"/>
      <c r="F33" s="136"/>
      <c r="G33" s="136"/>
      <c r="H33" s="136"/>
      <c r="I33" s="136"/>
    </row>
    <row r="34" spans="1:9" x14ac:dyDescent="0.35">
      <c r="A34" s="136"/>
      <c r="B34" s="136"/>
      <c r="C34" s="136"/>
      <c r="D34" s="136"/>
      <c r="E34" s="136"/>
      <c r="F34" s="136"/>
      <c r="G34" s="136"/>
      <c r="H34" s="136"/>
      <c r="I34" s="136"/>
    </row>
    <row r="35" spans="1:9" x14ac:dyDescent="0.35">
      <c r="A35" s="136"/>
      <c r="B35" s="136"/>
      <c r="C35" s="136"/>
      <c r="D35" s="136"/>
      <c r="E35" s="136"/>
      <c r="F35" s="136"/>
      <c r="G35" s="136"/>
      <c r="H35" s="136"/>
      <c r="I35" s="136"/>
    </row>
    <row r="36" spans="1:9" x14ac:dyDescent="0.35">
      <c r="A36" s="136"/>
      <c r="B36" s="136"/>
      <c r="C36" s="136"/>
      <c r="D36" s="136"/>
      <c r="E36" s="136"/>
      <c r="F36" s="136"/>
      <c r="G36" s="136"/>
      <c r="H36" s="136"/>
      <c r="I36" s="136"/>
    </row>
    <row r="37" spans="1:9" x14ac:dyDescent="0.35">
      <c r="A37" s="136"/>
      <c r="B37" s="136"/>
      <c r="C37" s="136"/>
      <c r="D37" s="136"/>
      <c r="E37" s="136"/>
      <c r="F37" s="136"/>
      <c r="G37" s="136"/>
      <c r="H37" s="136"/>
      <c r="I37" s="136"/>
    </row>
    <row r="38" spans="1:9" x14ac:dyDescent="0.35">
      <c r="A38" s="136"/>
      <c r="B38" s="136"/>
      <c r="C38" s="136"/>
      <c r="D38" s="136"/>
      <c r="E38" s="136"/>
      <c r="F38" s="136"/>
      <c r="G38" s="136"/>
      <c r="H38" s="136"/>
      <c r="I38" s="136"/>
    </row>
    <row r="39" spans="1:9" x14ac:dyDescent="0.35">
      <c r="A39" s="136"/>
      <c r="B39" s="136"/>
      <c r="C39" s="136"/>
      <c r="D39" s="136"/>
      <c r="E39" s="136"/>
      <c r="F39" s="136"/>
      <c r="G39" s="136"/>
      <c r="H39" s="136"/>
      <c r="I39" s="136"/>
    </row>
    <row r="40" spans="1:9" x14ac:dyDescent="0.35">
      <c r="A40" s="136"/>
      <c r="B40" s="136"/>
      <c r="C40" s="136"/>
      <c r="D40" s="136"/>
      <c r="E40" s="136"/>
      <c r="F40" s="136"/>
      <c r="G40" s="136"/>
      <c r="H40" s="136"/>
      <c r="I40" s="136"/>
    </row>
    <row r="41" spans="1:9" x14ac:dyDescent="0.35">
      <c r="A41" s="136"/>
      <c r="B41" s="136"/>
      <c r="C41" s="136"/>
      <c r="D41" s="136"/>
      <c r="E41" s="136"/>
      <c r="F41" s="136"/>
      <c r="G41" s="136"/>
      <c r="H41" s="136"/>
      <c r="I41" s="136"/>
    </row>
    <row r="42" spans="1:9" x14ac:dyDescent="0.35">
      <c r="A42" s="136"/>
      <c r="B42" s="136"/>
      <c r="C42" s="136"/>
      <c r="D42" s="136"/>
      <c r="E42" s="136"/>
      <c r="F42" s="136"/>
      <c r="G42" s="136"/>
      <c r="H42" s="136"/>
      <c r="I42" s="136"/>
    </row>
    <row r="43" spans="1:9" x14ac:dyDescent="0.35">
      <c r="A43" s="136"/>
      <c r="B43" s="136"/>
      <c r="C43" s="136"/>
      <c r="D43" s="136"/>
      <c r="E43" s="136"/>
      <c r="F43" s="136"/>
      <c r="G43" s="136"/>
      <c r="H43" s="136"/>
      <c r="I43" s="136"/>
    </row>
    <row r="44" spans="1:9" x14ac:dyDescent="0.35">
      <c r="A44" s="136"/>
      <c r="B44" s="136"/>
      <c r="C44" s="136"/>
      <c r="D44" s="136"/>
      <c r="E44" s="136"/>
      <c r="F44" s="136"/>
      <c r="G44" s="136"/>
      <c r="H44" s="136"/>
      <c r="I44" s="136"/>
    </row>
    <row r="45" spans="1:9" x14ac:dyDescent="0.35">
      <c r="A45" s="136"/>
      <c r="B45" s="136"/>
      <c r="C45" s="136"/>
      <c r="D45" s="136"/>
      <c r="E45" s="136"/>
      <c r="F45" s="136"/>
      <c r="G45" s="136"/>
      <c r="H45" s="136"/>
      <c r="I45" s="136"/>
    </row>
    <row r="46" spans="1:9" x14ac:dyDescent="0.35">
      <c r="A46" s="136"/>
      <c r="B46" s="136"/>
      <c r="C46" s="136"/>
      <c r="D46" s="136"/>
      <c r="E46" s="136"/>
      <c r="F46" s="136"/>
      <c r="G46" s="136"/>
      <c r="H46" s="136"/>
      <c r="I46" s="136"/>
    </row>
    <row r="47" spans="1:9" x14ac:dyDescent="0.35">
      <c r="A47" s="136"/>
      <c r="B47" s="136"/>
      <c r="C47" s="136"/>
      <c r="D47" s="136"/>
      <c r="E47" s="136"/>
      <c r="F47" s="136"/>
      <c r="G47" s="136"/>
      <c r="H47" s="136"/>
      <c r="I47" s="136"/>
    </row>
    <row r="48" spans="1:9" x14ac:dyDescent="0.35">
      <c r="A48" s="136"/>
      <c r="B48" s="136"/>
      <c r="C48" s="136"/>
      <c r="D48" s="136"/>
      <c r="E48" s="136"/>
      <c r="F48" s="136"/>
      <c r="G48" s="136"/>
      <c r="H48" s="136"/>
      <c r="I48" s="136"/>
    </row>
    <row r="49" spans="1:9" x14ac:dyDescent="0.35">
      <c r="A49" s="136"/>
      <c r="B49" s="136"/>
      <c r="C49" s="136"/>
      <c r="D49" s="136"/>
      <c r="E49" s="136"/>
      <c r="F49" s="136"/>
      <c r="G49" s="136"/>
      <c r="H49" s="136"/>
      <c r="I49" s="136"/>
    </row>
    <row r="50" spans="1:9" x14ac:dyDescent="0.35">
      <c r="A50" s="136"/>
      <c r="B50" s="136"/>
      <c r="C50" s="136"/>
      <c r="D50" s="136"/>
      <c r="E50" s="136"/>
      <c r="F50" s="136"/>
      <c r="G50" s="136"/>
      <c r="H50" s="136"/>
      <c r="I50" s="136"/>
    </row>
    <row r="51" spans="1:9" x14ac:dyDescent="0.35">
      <c r="A51" s="136"/>
      <c r="B51" s="136"/>
      <c r="C51" s="136"/>
      <c r="D51" s="136"/>
      <c r="E51" s="136"/>
      <c r="F51" s="136"/>
      <c r="G51" s="136"/>
      <c r="H51" s="136"/>
      <c r="I51" s="136"/>
    </row>
    <row r="52" spans="1:9" x14ac:dyDescent="0.35">
      <c r="A52" s="136"/>
      <c r="B52" s="136"/>
      <c r="C52" s="136"/>
      <c r="D52" s="136"/>
      <c r="E52" s="136"/>
      <c r="F52" s="136"/>
      <c r="G52" s="136"/>
      <c r="H52" s="136"/>
      <c r="I52" s="136"/>
    </row>
    <row r="53" spans="1:9" ht="14.5" customHeight="1" x14ac:dyDescent="0.35">
      <c r="A53" s="165" t="s">
        <v>0</v>
      </c>
      <c r="B53" s="165"/>
      <c r="C53" s="165"/>
      <c r="D53" s="165"/>
      <c r="E53" s="165"/>
      <c r="F53" s="165"/>
      <c r="G53" s="165"/>
      <c r="H53" s="165"/>
      <c r="I53" s="165"/>
    </row>
    <row r="54" spans="1:9" ht="14.5" customHeight="1" x14ac:dyDescent="0.35">
      <c r="A54" s="165"/>
      <c r="B54" s="165"/>
      <c r="C54" s="165"/>
      <c r="D54" s="165"/>
      <c r="E54" s="165"/>
      <c r="F54" s="165"/>
      <c r="G54" s="165"/>
      <c r="H54" s="165"/>
      <c r="I54" s="165"/>
    </row>
    <row r="55" spans="1:9" ht="20" customHeight="1" x14ac:dyDescent="0.35">
      <c r="A55" s="61" t="s">
        <v>70</v>
      </c>
      <c r="B55" s="61"/>
      <c r="C55" s="61"/>
      <c r="D55" s="61"/>
      <c r="E55" s="61"/>
      <c r="F55" s="61"/>
      <c r="G55" s="61"/>
      <c r="H55" s="61"/>
      <c r="I55" s="61"/>
    </row>
    <row r="56" spans="1:9" ht="14.5" customHeight="1" x14ac:dyDescent="0.35">
      <c r="A56" s="61"/>
      <c r="B56" s="61"/>
      <c r="C56" s="61"/>
      <c r="D56" s="61"/>
      <c r="E56" s="61"/>
      <c r="F56" s="61"/>
      <c r="G56" s="61"/>
      <c r="H56" s="61"/>
      <c r="I56" s="61"/>
    </row>
    <row r="57" spans="1:9" ht="14.5" customHeight="1" x14ac:dyDescent="0.35">
      <c r="A57" s="61"/>
      <c r="B57" s="61"/>
      <c r="C57" s="61"/>
      <c r="D57" s="61"/>
      <c r="E57" s="61"/>
      <c r="F57" s="61"/>
      <c r="G57" s="61"/>
      <c r="H57" s="61"/>
      <c r="I57" s="61"/>
    </row>
    <row r="58" spans="1:9" ht="14.5" customHeight="1" x14ac:dyDescent="0.35">
      <c r="A58" s="61"/>
      <c r="B58" s="61"/>
      <c r="C58" s="61"/>
      <c r="D58" s="61"/>
      <c r="E58" s="61"/>
      <c r="F58" s="61"/>
      <c r="G58" s="61"/>
      <c r="H58" s="61"/>
      <c r="I58" s="61"/>
    </row>
    <row r="59" spans="1:9" ht="14.5" customHeight="1" x14ac:dyDescent="0.35">
      <c r="A59" s="62" t="s">
        <v>71</v>
      </c>
      <c r="B59" s="63"/>
      <c r="C59" s="63"/>
      <c r="D59" s="63"/>
      <c r="E59" s="166" t="s">
        <v>73</v>
      </c>
      <c r="F59" s="166"/>
      <c r="G59" s="166"/>
      <c r="H59" s="166"/>
      <c r="I59" s="167"/>
    </row>
    <row r="60" spans="1:9" x14ac:dyDescent="0.35">
      <c r="A60" s="64"/>
      <c r="B60" s="63"/>
      <c r="C60" s="63"/>
      <c r="D60" s="63"/>
      <c r="E60" s="166"/>
      <c r="F60" s="166"/>
      <c r="G60" s="166"/>
      <c r="H60" s="166"/>
      <c r="I60" s="167"/>
    </row>
    <row r="61" spans="1:9" x14ac:dyDescent="0.35">
      <c r="A61" s="64"/>
      <c r="B61" s="63"/>
      <c r="C61" s="63"/>
      <c r="D61" s="63"/>
      <c r="E61" s="166"/>
      <c r="F61" s="166"/>
      <c r="G61" s="166"/>
      <c r="H61" s="166"/>
      <c r="I61" s="167"/>
    </row>
    <row r="62" spans="1:9" x14ac:dyDescent="0.35">
      <c r="A62" s="64"/>
      <c r="B62" s="63"/>
      <c r="C62" s="63"/>
      <c r="D62" s="63"/>
      <c r="E62" s="166"/>
      <c r="F62" s="166"/>
      <c r="G62" s="166"/>
      <c r="H62" s="166"/>
      <c r="I62" s="167"/>
    </row>
    <row r="63" spans="1:9" x14ac:dyDescent="0.35">
      <c r="A63" s="64"/>
      <c r="B63" s="63"/>
      <c r="C63" s="63"/>
      <c r="D63" s="63"/>
      <c r="E63" s="166"/>
      <c r="F63" s="166"/>
      <c r="G63" s="166"/>
      <c r="H63" s="166"/>
      <c r="I63" s="167"/>
    </row>
    <row r="64" spans="1:9" x14ac:dyDescent="0.35">
      <c r="A64" s="64"/>
      <c r="B64" s="63"/>
      <c r="C64" s="63"/>
      <c r="D64" s="63"/>
      <c r="E64" s="166"/>
      <c r="F64" s="166"/>
      <c r="G64" s="166"/>
      <c r="H64" s="166"/>
      <c r="I64" s="167"/>
    </row>
    <row r="65" spans="1:9" x14ac:dyDescent="0.35">
      <c r="A65" s="64"/>
      <c r="B65" s="63"/>
      <c r="C65" s="63"/>
      <c r="D65" s="63"/>
      <c r="E65" s="166"/>
      <c r="F65" s="166"/>
      <c r="G65" s="166"/>
      <c r="H65" s="166"/>
      <c r="I65" s="167"/>
    </row>
    <row r="66" spans="1:9" x14ac:dyDescent="0.35">
      <c r="A66" s="64"/>
      <c r="B66" s="63"/>
      <c r="C66" s="63"/>
      <c r="D66" s="63"/>
      <c r="E66" s="166"/>
      <c r="F66" s="166"/>
      <c r="G66" s="166"/>
      <c r="H66" s="166"/>
      <c r="I66" s="167"/>
    </row>
    <row r="67" spans="1:9" x14ac:dyDescent="0.35">
      <c r="A67" s="64"/>
      <c r="B67" s="63"/>
      <c r="C67" s="63"/>
      <c r="D67" s="63"/>
      <c r="E67" s="166"/>
      <c r="F67" s="166"/>
      <c r="G67" s="166"/>
      <c r="H67" s="166"/>
      <c r="I67" s="167"/>
    </row>
    <row r="68" spans="1:9" x14ac:dyDescent="0.35">
      <c r="A68" s="64"/>
      <c r="B68" s="63"/>
      <c r="C68" s="63"/>
      <c r="D68" s="63"/>
      <c r="E68" s="166"/>
      <c r="F68" s="166"/>
      <c r="G68" s="166"/>
      <c r="H68" s="166"/>
      <c r="I68" s="167"/>
    </row>
    <row r="69" spans="1:9" x14ac:dyDescent="0.35">
      <c r="A69" s="64"/>
      <c r="B69" s="63"/>
      <c r="C69" s="63"/>
      <c r="D69" s="63"/>
      <c r="E69" s="166"/>
      <c r="F69" s="166"/>
      <c r="G69" s="166"/>
      <c r="H69" s="166"/>
      <c r="I69" s="167"/>
    </row>
    <row r="70" spans="1:9" x14ac:dyDescent="0.35">
      <c r="A70" s="64"/>
      <c r="B70" s="63"/>
      <c r="C70" s="63"/>
      <c r="D70" s="63"/>
      <c r="E70" s="166"/>
      <c r="F70" s="166"/>
      <c r="G70" s="166"/>
      <c r="H70" s="166"/>
      <c r="I70" s="167"/>
    </row>
    <row r="71" spans="1:9" x14ac:dyDescent="0.35">
      <c r="A71" s="64"/>
      <c r="B71" s="63"/>
      <c r="C71" s="63"/>
      <c r="D71" s="63"/>
      <c r="E71" s="166"/>
      <c r="F71" s="166"/>
      <c r="G71" s="166"/>
      <c r="H71" s="166"/>
      <c r="I71" s="167"/>
    </row>
    <row r="72" spans="1:9" x14ac:dyDescent="0.35">
      <c r="A72" s="64"/>
      <c r="B72" s="63"/>
      <c r="C72" s="63"/>
      <c r="D72" s="63"/>
      <c r="E72" s="166"/>
      <c r="F72" s="166"/>
      <c r="G72" s="166"/>
      <c r="H72" s="166"/>
      <c r="I72" s="167"/>
    </row>
    <row r="73" spans="1:9" x14ac:dyDescent="0.35">
      <c r="A73" s="64"/>
      <c r="B73" s="63"/>
      <c r="C73" s="63"/>
      <c r="D73" s="63"/>
      <c r="E73" s="166"/>
      <c r="F73" s="166"/>
      <c r="G73" s="166"/>
      <c r="H73" s="166"/>
      <c r="I73" s="167"/>
    </row>
    <row r="74" spans="1:9" x14ac:dyDescent="0.35">
      <c r="A74" s="64"/>
      <c r="B74" s="63"/>
      <c r="C74" s="63"/>
      <c r="D74" s="63"/>
      <c r="E74" s="166"/>
      <c r="F74" s="166"/>
      <c r="G74" s="166"/>
      <c r="H74" s="166"/>
      <c r="I74" s="167"/>
    </row>
    <row r="75" spans="1:9" x14ac:dyDescent="0.35">
      <c r="A75" s="64"/>
      <c r="B75" s="63"/>
      <c r="C75" s="63"/>
      <c r="D75" s="63"/>
      <c r="E75" s="166"/>
      <c r="F75" s="166"/>
      <c r="G75" s="166"/>
      <c r="H75" s="166"/>
      <c r="I75" s="167"/>
    </row>
    <row r="76" spans="1:9" x14ac:dyDescent="0.35">
      <c r="A76" s="64"/>
      <c r="B76" s="63"/>
      <c r="C76" s="63"/>
      <c r="D76" s="63"/>
      <c r="E76" s="166"/>
      <c r="F76" s="166"/>
      <c r="G76" s="166"/>
      <c r="H76" s="166"/>
      <c r="I76" s="167"/>
    </row>
    <row r="77" spans="1:9" x14ac:dyDescent="0.35">
      <c r="A77" s="64"/>
      <c r="B77" s="63"/>
      <c r="C77" s="63"/>
      <c r="D77" s="63"/>
      <c r="E77" s="166"/>
      <c r="F77" s="166"/>
      <c r="G77" s="166"/>
      <c r="H77" s="166"/>
      <c r="I77" s="167"/>
    </row>
    <row r="78" spans="1:9" x14ac:dyDescent="0.35">
      <c r="A78" s="64"/>
      <c r="B78" s="63"/>
      <c r="C78" s="63"/>
      <c r="D78" s="63"/>
      <c r="E78" s="166"/>
      <c r="F78" s="166"/>
      <c r="G78" s="166"/>
      <c r="H78" s="166"/>
      <c r="I78" s="167"/>
    </row>
    <row r="79" spans="1:9" x14ac:dyDescent="0.35">
      <c r="A79" s="64"/>
      <c r="B79" s="63"/>
      <c r="C79" s="63"/>
      <c r="D79" s="63"/>
      <c r="E79" s="166"/>
      <c r="F79" s="166"/>
      <c r="G79" s="166"/>
      <c r="H79" s="166"/>
      <c r="I79" s="167"/>
    </row>
    <row r="80" spans="1:9" x14ac:dyDescent="0.35">
      <c r="A80" s="64"/>
      <c r="B80" s="63"/>
      <c r="C80" s="63"/>
      <c r="D80" s="63"/>
      <c r="E80" s="166"/>
      <c r="F80" s="166"/>
      <c r="G80" s="166"/>
      <c r="H80" s="166"/>
      <c r="I80" s="167"/>
    </row>
    <row r="81" spans="1:9" x14ac:dyDescent="0.35">
      <c r="A81" s="64"/>
      <c r="B81" s="63"/>
      <c r="C81" s="63"/>
      <c r="D81" s="63"/>
      <c r="E81" s="166"/>
      <c r="F81" s="166"/>
      <c r="G81" s="166"/>
      <c r="H81" s="166"/>
      <c r="I81" s="167"/>
    </row>
    <row r="82" spans="1:9" x14ac:dyDescent="0.35">
      <c r="A82" s="168" t="s">
        <v>72</v>
      </c>
      <c r="B82" s="166"/>
      <c r="C82" s="52"/>
      <c r="D82" s="52"/>
      <c r="E82" s="52"/>
      <c r="F82" s="52"/>
      <c r="G82" s="52"/>
      <c r="H82" s="52"/>
      <c r="I82" s="53"/>
    </row>
    <row r="83" spans="1:9" x14ac:dyDescent="0.35">
      <c r="A83" s="168"/>
      <c r="B83" s="166"/>
      <c r="C83" s="52"/>
      <c r="D83" s="52"/>
      <c r="E83" s="52"/>
      <c r="F83" s="52"/>
      <c r="G83" s="52"/>
      <c r="H83" s="52"/>
      <c r="I83" s="53"/>
    </row>
    <row r="84" spans="1:9" x14ac:dyDescent="0.35">
      <c r="A84" s="168"/>
      <c r="B84" s="166"/>
      <c r="C84" s="52"/>
      <c r="D84" s="52"/>
      <c r="E84" s="52"/>
      <c r="F84" s="52"/>
      <c r="G84" s="52"/>
      <c r="H84" s="52"/>
      <c r="I84" s="53"/>
    </row>
    <row r="85" spans="1:9" x14ac:dyDescent="0.35">
      <c r="A85" s="168"/>
      <c r="B85" s="166"/>
      <c r="C85" s="52"/>
      <c r="D85" s="52"/>
      <c r="E85" s="52"/>
      <c r="F85" s="52"/>
      <c r="G85" s="52"/>
      <c r="H85" s="52"/>
      <c r="I85" s="53"/>
    </row>
    <row r="86" spans="1:9" x14ac:dyDescent="0.35">
      <c r="A86" s="168"/>
      <c r="B86" s="166"/>
      <c r="C86" s="52"/>
      <c r="D86" s="52"/>
      <c r="E86" s="52"/>
      <c r="F86" s="52"/>
      <c r="G86" s="52"/>
      <c r="H86" s="52"/>
      <c r="I86" s="53"/>
    </row>
    <row r="87" spans="1:9" x14ac:dyDescent="0.35">
      <c r="A87" s="168"/>
      <c r="B87" s="166"/>
      <c r="C87" s="52"/>
      <c r="D87" s="52"/>
      <c r="E87" s="52"/>
      <c r="F87" s="52"/>
      <c r="G87" s="52"/>
      <c r="H87" s="52"/>
      <c r="I87" s="53"/>
    </row>
    <row r="88" spans="1:9" x14ac:dyDescent="0.35">
      <c r="A88" s="168"/>
      <c r="B88" s="166"/>
      <c r="C88" s="52"/>
      <c r="D88" s="52"/>
      <c r="E88" s="52"/>
      <c r="F88" s="52"/>
      <c r="G88" s="52"/>
      <c r="H88" s="52"/>
      <c r="I88" s="53"/>
    </row>
    <row r="89" spans="1:9" x14ac:dyDescent="0.35">
      <c r="A89" s="168"/>
      <c r="B89" s="166"/>
      <c r="C89" s="52"/>
      <c r="D89" s="52"/>
      <c r="E89" s="52"/>
      <c r="F89" s="52"/>
      <c r="G89" s="52"/>
      <c r="H89" s="52"/>
      <c r="I89" s="53"/>
    </row>
    <row r="90" spans="1:9" ht="14.5" customHeight="1" x14ac:dyDescent="0.35">
      <c r="A90" s="168" t="s">
        <v>167</v>
      </c>
      <c r="B90" s="169"/>
      <c r="C90" s="169"/>
      <c r="D90" s="169"/>
      <c r="E90" s="169"/>
      <c r="F90" s="57"/>
      <c r="G90" s="57"/>
      <c r="H90" s="57"/>
      <c r="I90" s="58"/>
    </row>
    <row r="91" spans="1:9" x14ac:dyDescent="0.35">
      <c r="A91" s="170"/>
      <c r="B91" s="169"/>
      <c r="C91" s="169"/>
      <c r="D91" s="169"/>
      <c r="E91" s="169"/>
      <c r="F91" s="57"/>
      <c r="G91" s="57"/>
      <c r="H91" s="57"/>
      <c r="I91" s="58"/>
    </row>
    <row r="92" spans="1:9" x14ac:dyDescent="0.35">
      <c r="A92" s="170"/>
      <c r="B92" s="169"/>
      <c r="C92" s="169"/>
      <c r="D92" s="169"/>
      <c r="E92" s="169"/>
      <c r="F92" s="57"/>
      <c r="G92" s="57"/>
      <c r="H92" s="57"/>
      <c r="I92" s="58"/>
    </row>
    <row r="93" spans="1:9" x14ac:dyDescent="0.35">
      <c r="A93" s="170"/>
      <c r="B93" s="169"/>
      <c r="C93" s="169"/>
      <c r="D93" s="169"/>
      <c r="E93" s="169"/>
      <c r="F93" s="57"/>
      <c r="G93" s="57"/>
      <c r="H93" s="57"/>
      <c r="I93" s="58"/>
    </row>
    <row r="94" spans="1:9" x14ac:dyDescent="0.35">
      <c r="A94" s="170"/>
      <c r="B94" s="169"/>
      <c r="C94" s="169"/>
      <c r="D94" s="169"/>
      <c r="E94" s="169"/>
      <c r="F94" s="57"/>
      <c r="G94" s="57"/>
      <c r="H94" s="57"/>
      <c r="I94" s="58"/>
    </row>
    <row r="95" spans="1:9" x14ac:dyDescent="0.35">
      <c r="A95" s="170"/>
      <c r="B95" s="169"/>
      <c r="C95" s="169"/>
      <c r="D95" s="169"/>
      <c r="E95" s="169"/>
      <c r="F95" s="57"/>
      <c r="G95" s="57"/>
      <c r="H95" s="57"/>
      <c r="I95" s="58"/>
    </row>
    <row r="96" spans="1:9" x14ac:dyDescent="0.35">
      <c r="A96" s="170"/>
      <c r="B96" s="169"/>
      <c r="C96" s="169"/>
      <c r="D96" s="169"/>
      <c r="E96" s="169"/>
      <c r="F96" s="57"/>
      <c r="G96" s="57"/>
      <c r="H96" s="57"/>
      <c r="I96" s="58"/>
    </row>
    <row r="97" spans="1:9" x14ac:dyDescent="0.35">
      <c r="A97" s="170"/>
      <c r="B97" s="169"/>
      <c r="C97" s="169"/>
      <c r="D97" s="169"/>
      <c r="E97" s="169"/>
      <c r="F97" s="57"/>
      <c r="G97" s="57"/>
      <c r="H97" s="57"/>
      <c r="I97" s="58"/>
    </row>
    <row r="98" spans="1:9" x14ac:dyDescent="0.35">
      <c r="A98" s="170"/>
      <c r="B98" s="169"/>
      <c r="C98" s="169"/>
      <c r="D98" s="169"/>
      <c r="E98" s="169"/>
      <c r="F98" s="57"/>
      <c r="G98" s="57"/>
      <c r="H98" s="57"/>
      <c r="I98" s="58"/>
    </row>
    <row r="99" spans="1:9" x14ac:dyDescent="0.35">
      <c r="A99" s="170"/>
      <c r="B99" s="169"/>
      <c r="C99" s="169"/>
      <c r="D99" s="169"/>
      <c r="E99" s="169"/>
      <c r="F99" s="57"/>
      <c r="G99" s="57"/>
      <c r="H99" s="57"/>
      <c r="I99" s="58"/>
    </row>
    <row r="100" spans="1:9" x14ac:dyDescent="0.35">
      <c r="A100" s="170"/>
      <c r="B100" s="169"/>
      <c r="C100" s="169"/>
      <c r="D100" s="169"/>
      <c r="E100" s="169"/>
      <c r="F100" s="57"/>
      <c r="G100" s="57"/>
      <c r="H100" s="57"/>
      <c r="I100" s="58"/>
    </row>
    <row r="101" spans="1:9" x14ac:dyDescent="0.35">
      <c r="A101" s="170"/>
      <c r="B101" s="169"/>
      <c r="C101" s="169"/>
      <c r="D101" s="169"/>
      <c r="E101" s="169"/>
      <c r="F101" s="57"/>
      <c r="G101" s="57"/>
      <c r="H101" s="57"/>
      <c r="I101" s="58"/>
    </row>
    <row r="102" spans="1:9" x14ac:dyDescent="0.35">
      <c r="A102" s="170"/>
      <c r="B102" s="169"/>
      <c r="C102" s="169"/>
      <c r="D102" s="169"/>
      <c r="E102" s="169"/>
      <c r="F102" s="57"/>
      <c r="G102" s="57"/>
      <c r="H102" s="57"/>
      <c r="I102" s="58"/>
    </row>
    <row r="103" spans="1:9" x14ac:dyDescent="0.35">
      <c r="A103" s="170"/>
      <c r="B103" s="169"/>
      <c r="C103" s="169"/>
      <c r="D103" s="169"/>
      <c r="E103" s="169"/>
      <c r="F103" s="57"/>
      <c r="G103" s="57"/>
      <c r="H103" s="57"/>
      <c r="I103" s="58"/>
    </row>
    <row r="104" spans="1:9" x14ac:dyDescent="0.35">
      <c r="A104" s="170"/>
      <c r="B104" s="169"/>
      <c r="C104" s="169"/>
      <c r="D104" s="169"/>
      <c r="E104" s="169"/>
      <c r="F104" s="57"/>
      <c r="G104" s="57"/>
      <c r="H104" s="57"/>
      <c r="I104" s="58"/>
    </row>
    <row r="105" spans="1:9" ht="14.5" customHeight="1" x14ac:dyDescent="0.35">
      <c r="A105" s="170"/>
      <c r="B105" s="169"/>
      <c r="C105" s="169"/>
      <c r="D105" s="169"/>
      <c r="E105" s="169"/>
      <c r="F105" s="57"/>
      <c r="G105" s="57"/>
      <c r="H105" s="57"/>
      <c r="I105" s="58"/>
    </row>
    <row r="106" spans="1:9" ht="14.5" customHeight="1" x14ac:dyDescent="0.35">
      <c r="A106" s="170"/>
      <c r="B106" s="169"/>
      <c r="C106" s="169"/>
      <c r="D106" s="169"/>
      <c r="E106" s="169"/>
      <c r="F106" s="57"/>
      <c r="G106" s="57"/>
      <c r="H106" s="57"/>
      <c r="I106" s="58"/>
    </row>
    <row r="107" spans="1:9" ht="14.5" customHeight="1" x14ac:dyDescent="0.35">
      <c r="A107" s="165" t="s">
        <v>0</v>
      </c>
      <c r="B107" s="165"/>
      <c r="C107" s="165"/>
      <c r="D107" s="165"/>
      <c r="E107" s="165"/>
      <c r="F107" s="165"/>
      <c r="G107" s="165"/>
      <c r="H107" s="165"/>
      <c r="I107" s="165"/>
    </row>
    <row r="108" spans="1:9" ht="14.5" customHeight="1" x14ac:dyDescent="0.35">
      <c r="A108" s="165"/>
      <c r="B108" s="165"/>
      <c r="C108" s="165"/>
      <c r="D108" s="165"/>
      <c r="E108" s="165"/>
      <c r="F108" s="165"/>
      <c r="G108" s="165"/>
      <c r="H108" s="165"/>
      <c r="I108" s="165"/>
    </row>
    <row r="109" spans="1:9" s="1" customFormat="1" ht="23.5" customHeight="1" x14ac:dyDescent="0.35">
      <c r="A109" s="60" t="s">
        <v>1</v>
      </c>
      <c r="B109" s="60"/>
      <c r="C109" s="60"/>
      <c r="D109" s="60"/>
      <c r="E109" s="60"/>
      <c r="F109" s="60"/>
      <c r="G109" s="60"/>
      <c r="H109" s="60"/>
      <c r="I109" s="60"/>
    </row>
    <row r="110" spans="1:9" s="1" customFormat="1" ht="19.5" customHeight="1" x14ac:dyDescent="0.35">
      <c r="A110" s="87" t="s">
        <v>2</v>
      </c>
      <c r="B110" s="87"/>
      <c r="C110" s="87" t="s">
        <v>93</v>
      </c>
      <c r="D110" s="87"/>
      <c r="E110" s="87"/>
      <c r="F110" s="87"/>
      <c r="G110" s="87"/>
      <c r="H110" s="87"/>
      <c r="I110" s="87"/>
    </row>
    <row r="111" spans="1:9" s="1" customFormat="1" x14ac:dyDescent="0.35">
      <c r="A111" s="88"/>
      <c r="B111" s="88"/>
      <c r="C111" s="88"/>
      <c r="D111" s="88"/>
      <c r="E111" s="88"/>
      <c r="F111" s="88"/>
      <c r="G111" s="88"/>
      <c r="H111" s="88"/>
      <c r="I111" s="88"/>
    </row>
    <row r="112" spans="1:9" s="1" customFormat="1" ht="16.5" customHeight="1" x14ac:dyDescent="0.35">
      <c r="A112" s="89" t="s">
        <v>3</v>
      </c>
      <c r="B112" s="89"/>
      <c r="C112" s="89"/>
      <c r="D112" s="89"/>
      <c r="E112" s="89"/>
      <c r="F112" s="89"/>
      <c r="G112" s="89"/>
      <c r="H112" s="89"/>
      <c r="I112" s="89"/>
    </row>
    <row r="113" spans="1:9" s="2" customFormat="1" ht="20.5" customHeight="1" x14ac:dyDescent="0.35">
      <c r="A113" s="92" t="s">
        <v>4</v>
      </c>
      <c r="B113" s="92"/>
      <c r="C113" s="157" t="s">
        <v>5</v>
      </c>
      <c r="D113" s="157"/>
      <c r="E113" s="157"/>
      <c r="F113" s="157"/>
      <c r="G113" s="157"/>
      <c r="H113" s="159"/>
      <c r="I113" s="160"/>
    </row>
    <row r="114" spans="1:9" s="2" customFormat="1" ht="20.5" customHeight="1" x14ac:dyDescent="0.35">
      <c r="A114" s="34" t="s">
        <v>6</v>
      </c>
      <c r="B114" s="34" t="s">
        <v>7</v>
      </c>
      <c r="C114" s="157" t="s">
        <v>77</v>
      </c>
      <c r="D114" s="157"/>
      <c r="E114" s="157"/>
      <c r="F114" s="157"/>
      <c r="G114" s="157"/>
      <c r="H114" s="161"/>
      <c r="I114" s="162"/>
    </row>
    <row r="115" spans="1:9" s="2" customFormat="1" ht="20.5" customHeight="1" x14ac:dyDescent="0.35">
      <c r="A115" s="92" t="s">
        <v>9</v>
      </c>
      <c r="B115" s="92"/>
      <c r="C115" s="157" t="s">
        <v>10</v>
      </c>
      <c r="D115" s="157"/>
      <c r="E115" s="157"/>
      <c r="F115" s="157"/>
      <c r="G115" s="157"/>
      <c r="H115" s="161"/>
      <c r="I115" s="162"/>
    </row>
    <row r="116" spans="1:9" s="2" customFormat="1" ht="20.5" customHeight="1" x14ac:dyDescent="0.35">
      <c r="A116" s="34" t="s">
        <v>11</v>
      </c>
      <c r="B116" s="37" t="s">
        <v>12</v>
      </c>
      <c r="C116" s="157" t="s">
        <v>13</v>
      </c>
      <c r="D116" s="157"/>
      <c r="E116" s="157"/>
      <c r="F116" s="157"/>
      <c r="G116" s="157"/>
      <c r="H116" s="161"/>
      <c r="I116" s="162"/>
    </row>
    <row r="117" spans="1:9" s="2" customFormat="1" ht="20.5" customHeight="1" x14ac:dyDescent="0.35">
      <c r="A117" s="34" t="s">
        <v>14</v>
      </c>
      <c r="B117" s="38" t="s">
        <v>15</v>
      </c>
      <c r="C117" s="158">
        <v>10</v>
      </c>
      <c r="D117" s="158"/>
      <c r="E117" s="158"/>
      <c r="F117" s="158"/>
      <c r="G117" s="158"/>
      <c r="H117" s="161"/>
      <c r="I117" s="162"/>
    </row>
    <row r="118" spans="1:9" s="2" customFormat="1" ht="20.5" customHeight="1" x14ac:dyDescent="0.35">
      <c r="A118" s="34" t="s">
        <v>16</v>
      </c>
      <c r="B118" s="37" t="s">
        <v>15</v>
      </c>
      <c r="C118" s="158">
        <v>15</v>
      </c>
      <c r="D118" s="158"/>
      <c r="E118" s="158"/>
      <c r="F118" s="158"/>
      <c r="G118" s="158"/>
      <c r="H118" s="161"/>
      <c r="I118" s="162"/>
    </row>
    <row r="119" spans="1:9" s="2" customFormat="1" ht="20.5" customHeight="1" x14ac:dyDescent="0.35">
      <c r="A119" s="34" t="s">
        <v>17</v>
      </c>
      <c r="B119" s="38" t="s">
        <v>162</v>
      </c>
      <c r="C119" s="158">
        <v>100</v>
      </c>
      <c r="D119" s="158"/>
      <c r="E119" s="158"/>
      <c r="F119" s="158"/>
      <c r="G119" s="158"/>
      <c r="H119" s="161"/>
      <c r="I119" s="162"/>
    </row>
    <row r="120" spans="1:9" s="2" customFormat="1" ht="20.5" customHeight="1" x14ac:dyDescent="0.35">
      <c r="A120" s="34" t="s">
        <v>18</v>
      </c>
      <c r="B120" s="38" t="s">
        <v>162</v>
      </c>
      <c r="C120" s="158">
        <v>10</v>
      </c>
      <c r="D120" s="158"/>
      <c r="E120" s="158"/>
      <c r="F120" s="158"/>
      <c r="G120" s="158"/>
      <c r="H120" s="161"/>
      <c r="I120" s="162"/>
    </row>
    <row r="121" spans="1:9" s="2" customFormat="1" ht="20.5" customHeight="1" x14ac:dyDescent="0.35">
      <c r="A121" s="34" t="s">
        <v>19</v>
      </c>
      <c r="B121" s="37" t="s">
        <v>20</v>
      </c>
      <c r="C121" s="158">
        <v>24</v>
      </c>
      <c r="D121" s="158"/>
      <c r="E121" s="158"/>
      <c r="F121" s="158"/>
      <c r="G121" s="158"/>
      <c r="H121" s="161"/>
      <c r="I121" s="162"/>
    </row>
    <row r="122" spans="1:9" s="2" customFormat="1" ht="20.5" customHeight="1" x14ac:dyDescent="0.35">
      <c r="A122" s="34" t="s">
        <v>95</v>
      </c>
      <c r="B122" s="37" t="s">
        <v>96</v>
      </c>
      <c r="C122" s="158">
        <v>38.4</v>
      </c>
      <c r="D122" s="158"/>
      <c r="E122" s="158"/>
      <c r="F122" s="158"/>
      <c r="G122" s="158"/>
      <c r="H122" s="163"/>
      <c r="I122" s="164"/>
    </row>
    <row r="123" spans="1:9" s="2" customFormat="1" ht="18" customHeight="1" x14ac:dyDescent="0.35">
      <c r="A123" s="89" t="s">
        <v>21</v>
      </c>
      <c r="B123" s="89"/>
      <c r="C123" s="89"/>
      <c r="D123" s="89"/>
      <c r="E123" s="89"/>
      <c r="F123" s="89"/>
      <c r="G123" s="89"/>
      <c r="H123" s="89"/>
      <c r="I123" s="89"/>
    </row>
    <row r="124" spans="1:9" s="2" customFormat="1" ht="20.5" customHeight="1" x14ac:dyDescent="0.35">
      <c r="A124" s="92" t="s">
        <v>94</v>
      </c>
      <c r="B124" s="92"/>
      <c r="C124" s="84" t="s">
        <v>176</v>
      </c>
      <c r="D124" s="85"/>
      <c r="E124" s="85"/>
      <c r="F124" s="86"/>
      <c r="G124" s="159"/>
      <c r="H124" s="171"/>
      <c r="I124" s="160"/>
    </row>
    <row r="125" spans="1:9" s="2" customFormat="1" ht="18" customHeight="1" x14ac:dyDescent="0.35">
      <c r="A125" s="90" t="s">
        <v>175</v>
      </c>
      <c r="B125" s="90"/>
      <c r="C125" s="84" t="s">
        <v>133</v>
      </c>
      <c r="D125" s="85"/>
      <c r="E125" s="85"/>
      <c r="F125" s="86"/>
      <c r="G125" s="161"/>
      <c r="H125" s="172"/>
      <c r="I125" s="162"/>
    </row>
    <row r="126" spans="1:9" s="2" customFormat="1" ht="18" customHeight="1" x14ac:dyDescent="0.35">
      <c r="A126" s="90" t="s">
        <v>25</v>
      </c>
      <c r="B126" s="90"/>
      <c r="C126" s="84" t="s">
        <v>100</v>
      </c>
      <c r="D126" s="85"/>
      <c r="E126" s="85"/>
      <c r="F126" s="86"/>
      <c r="G126" s="161"/>
      <c r="H126" s="172"/>
      <c r="I126" s="162"/>
    </row>
    <row r="127" spans="1:9" s="2" customFormat="1" ht="18" customHeight="1" x14ac:dyDescent="0.35">
      <c r="A127" s="90" t="s">
        <v>112</v>
      </c>
      <c r="B127" s="90"/>
      <c r="C127" s="84" t="s">
        <v>113</v>
      </c>
      <c r="D127" s="85"/>
      <c r="E127" s="85"/>
      <c r="F127" s="86"/>
      <c r="G127" s="161"/>
      <c r="H127" s="172"/>
      <c r="I127" s="162"/>
    </row>
    <row r="128" spans="1:9" s="2" customFormat="1" ht="18" customHeight="1" x14ac:dyDescent="0.35">
      <c r="A128" s="90" t="s">
        <v>149</v>
      </c>
      <c r="B128" s="90"/>
      <c r="C128" s="84" t="s">
        <v>102</v>
      </c>
      <c r="D128" s="85"/>
      <c r="E128" s="85"/>
      <c r="F128" s="86"/>
      <c r="G128" s="161"/>
      <c r="H128" s="172"/>
      <c r="I128" s="162"/>
    </row>
    <row r="129" spans="1:9" s="2" customFormat="1" ht="18" customHeight="1" x14ac:dyDescent="0.35">
      <c r="A129" s="90" t="s">
        <v>150</v>
      </c>
      <c r="B129" s="90"/>
      <c r="C129" s="84" t="s">
        <v>102</v>
      </c>
      <c r="D129" s="85"/>
      <c r="E129" s="85"/>
      <c r="F129" s="86"/>
      <c r="G129" s="161"/>
      <c r="H129" s="172"/>
      <c r="I129" s="162"/>
    </row>
    <row r="130" spans="1:9" s="2" customFormat="1" ht="18" customHeight="1" x14ac:dyDescent="0.35">
      <c r="A130" s="90" t="s">
        <v>101</v>
      </c>
      <c r="B130" s="90"/>
      <c r="C130" s="84" t="s">
        <v>103</v>
      </c>
      <c r="D130" s="85"/>
      <c r="E130" s="85"/>
      <c r="F130" s="86"/>
      <c r="G130" s="161"/>
      <c r="H130" s="172"/>
      <c r="I130" s="162"/>
    </row>
    <row r="131" spans="1:9" s="2" customFormat="1" ht="18" customHeight="1" x14ac:dyDescent="0.35">
      <c r="A131" s="90" t="s">
        <v>151</v>
      </c>
      <c r="B131" s="90"/>
      <c r="C131" s="84" t="s">
        <v>104</v>
      </c>
      <c r="D131" s="85"/>
      <c r="E131" s="85"/>
      <c r="F131" s="86"/>
      <c r="G131" s="161"/>
      <c r="H131" s="172"/>
      <c r="I131" s="162"/>
    </row>
    <row r="132" spans="1:9" s="2" customFormat="1" ht="18" customHeight="1" x14ac:dyDescent="0.35">
      <c r="A132" s="90" t="s">
        <v>152</v>
      </c>
      <c r="B132" s="90"/>
      <c r="C132" s="84">
        <v>1</v>
      </c>
      <c r="D132" s="85"/>
      <c r="E132" s="85"/>
      <c r="F132" s="86"/>
      <c r="G132" s="161"/>
      <c r="H132" s="172"/>
      <c r="I132" s="162"/>
    </row>
    <row r="133" spans="1:9" s="2" customFormat="1" ht="18" customHeight="1" x14ac:dyDescent="0.35">
      <c r="A133" s="90" t="s">
        <v>153</v>
      </c>
      <c r="B133" s="90"/>
      <c r="C133" s="84" t="s">
        <v>105</v>
      </c>
      <c r="D133" s="85"/>
      <c r="E133" s="85"/>
      <c r="F133" s="86"/>
      <c r="G133" s="161"/>
      <c r="H133" s="172"/>
      <c r="I133" s="162"/>
    </row>
    <row r="134" spans="1:9" s="2" customFormat="1" ht="18" customHeight="1" x14ac:dyDescent="0.35">
      <c r="A134" s="90" t="s">
        <v>154</v>
      </c>
      <c r="B134" s="90"/>
      <c r="C134" s="84" t="s">
        <v>106</v>
      </c>
      <c r="D134" s="85"/>
      <c r="E134" s="85"/>
      <c r="F134" s="86"/>
      <c r="G134" s="161"/>
      <c r="H134" s="172"/>
      <c r="I134" s="162"/>
    </row>
    <row r="135" spans="1:9" s="2" customFormat="1" ht="18" customHeight="1" x14ac:dyDescent="0.35">
      <c r="A135" s="93" t="s">
        <v>155</v>
      </c>
      <c r="B135" s="94"/>
      <c r="C135" s="84" t="s">
        <v>107</v>
      </c>
      <c r="D135" s="85"/>
      <c r="E135" s="85"/>
      <c r="F135" s="86"/>
      <c r="G135" s="161"/>
      <c r="H135" s="172"/>
      <c r="I135" s="162"/>
    </row>
    <row r="136" spans="1:9" s="2" customFormat="1" ht="18" customHeight="1" x14ac:dyDescent="0.35">
      <c r="A136" s="93" t="s">
        <v>156</v>
      </c>
      <c r="B136" s="94"/>
      <c r="C136" s="84" t="s">
        <v>107</v>
      </c>
      <c r="D136" s="85"/>
      <c r="E136" s="85"/>
      <c r="F136" s="86"/>
      <c r="G136" s="161"/>
      <c r="H136" s="172"/>
      <c r="I136" s="162"/>
    </row>
    <row r="137" spans="1:9" s="2" customFormat="1" ht="18" customHeight="1" x14ac:dyDescent="0.35">
      <c r="A137" s="93" t="s">
        <v>157</v>
      </c>
      <c r="B137" s="94"/>
      <c r="C137" s="84" t="s">
        <v>107</v>
      </c>
      <c r="D137" s="85"/>
      <c r="E137" s="85"/>
      <c r="F137" s="86"/>
      <c r="G137" s="161"/>
      <c r="H137" s="172"/>
      <c r="I137" s="162"/>
    </row>
    <row r="138" spans="1:9" s="2" customFormat="1" ht="18" customHeight="1" x14ac:dyDescent="0.35">
      <c r="A138" s="93" t="s">
        <v>158</v>
      </c>
      <c r="B138" s="94"/>
      <c r="C138" s="84" t="s">
        <v>107</v>
      </c>
      <c r="D138" s="85"/>
      <c r="E138" s="85"/>
      <c r="F138" s="86"/>
      <c r="G138" s="161"/>
      <c r="H138" s="172"/>
      <c r="I138" s="162"/>
    </row>
    <row r="139" spans="1:9" s="2" customFormat="1" ht="18" customHeight="1" x14ac:dyDescent="0.35">
      <c r="A139" s="93" t="s">
        <v>159</v>
      </c>
      <c r="B139" s="94"/>
      <c r="C139" s="84" t="s">
        <v>109</v>
      </c>
      <c r="D139" s="85"/>
      <c r="E139" s="85"/>
      <c r="F139" s="86"/>
      <c r="G139" s="161"/>
      <c r="H139" s="172"/>
      <c r="I139" s="162"/>
    </row>
    <row r="140" spans="1:9" s="2" customFormat="1" ht="18" customHeight="1" x14ac:dyDescent="0.35">
      <c r="A140" s="93" t="s">
        <v>160</v>
      </c>
      <c r="B140" s="94"/>
      <c r="C140" s="84" t="s">
        <v>110</v>
      </c>
      <c r="D140" s="85"/>
      <c r="E140" s="85"/>
      <c r="F140" s="86"/>
      <c r="G140" s="161"/>
      <c r="H140" s="172"/>
      <c r="I140" s="162"/>
    </row>
    <row r="141" spans="1:9" s="2" customFormat="1" ht="18" customHeight="1" x14ac:dyDescent="0.35">
      <c r="A141" s="90" t="s">
        <v>161</v>
      </c>
      <c r="B141" s="90"/>
      <c r="C141" s="84" t="s">
        <v>111</v>
      </c>
      <c r="D141" s="85"/>
      <c r="E141" s="85"/>
      <c r="F141" s="86"/>
      <c r="G141" s="161"/>
      <c r="H141" s="172"/>
      <c r="I141" s="162"/>
    </row>
    <row r="142" spans="1:9" s="2" customFormat="1" ht="18" customHeight="1" x14ac:dyDescent="0.35">
      <c r="A142" s="90" t="s">
        <v>27</v>
      </c>
      <c r="B142" s="90"/>
      <c r="C142" s="84" t="s">
        <v>99</v>
      </c>
      <c r="D142" s="85"/>
      <c r="E142" s="85"/>
      <c r="F142" s="86"/>
      <c r="G142" s="161"/>
      <c r="H142" s="172"/>
      <c r="I142" s="162"/>
    </row>
    <row r="143" spans="1:9" s="1" customFormat="1" ht="18" customHeight="1" x14ac:dyDescent="0.35">
      <c r="A143" s="35" t="s">
        <v>28</v>
      </c>
      <c r="B143" s="36" t="s">
        <v>29</v>
      </c>
      <c r="C143" s="95" t="s">
        <v>98</v>
      </c>
      <c r="D143" s="96"/>
      <c r="E143" s="96"/>
      <c r="F143" s="97"/>
      <c r="G143" s="161"/>
      <c r="H143" s="172"/>
      <c r="I143" s="162"/>
    </row>
    <row r="144" spans="1:9" s="1" customFormat="1" ht="18" customHeight="1" x14ac:dyDescent="0.35">
      <c r="A144" s="35" t="s">
        <v>30</v>
      </c>
      <c r="B144" s="36" t="s">
        <v>31</v>
      </c>
      <c r="C144" s="95" t="str">
        <f>VLOOKUP(C110,Sheet2!A47:AF52,18)</f>
        <v xml:space="preserve">Stainless Steel / Galvanised Steek </v>
      </c>
      <c r="D144" s="96"/>
      <c r="E144" s="96"/>
      <c r="F144" s="97"/>
      <c r="G144" s="161"/>
      <c r="H144" s="172"/>
      <c r="I144" s="162"/>
    </row>
    <row r="145" spans="1:9" s="1" customFormat="1" ht="18" customHeight="1" x14ac:dyDescent="0.35">
      <c r="A145" s="35" t="s">
        <v>32</v>
      </c>
      <c r="B145" s="36" t="s">
        <v>33</v>
      </c>
      <c r="C145" s="95" t="s">
        <v>97</v>
      </c>
      <c r="D145" s="96"/>
      <c r="E145" s="96"/>
      <c r="F145" s="97"/>
      <c r="G145" s="163"/>
      <c r="H145" s="173"/>
      <c r="I145" s="164"/>
    </row>
    <row r="146" spans="1:9" s="2" customFormat="1" ht="18" customHeight="1" x14ac:dyDescent="0.35">
      <c r="A146" s="89" t="s">
        <v>34</v>
      </c>
      <c r="B146" s="89"/>
      <c r="C146" s="89"/>
      <c r="D146" s="89"/>
      <c r="E146" s="89"/>
      <c r="F146" s="89"/>
      <c r="G146" s="89"/>
      <c r="H146" s="89"/>
      <c r="I146" s="89"/>
    </row>
    <row r="147" spans="1:9" s="2" customFormat="1" ht="18" customHeight="1" x14ac:dyDescent="0.35">
      <c r="A147" s="92" t="s">
        <v>35</v>
      </c>
      <c r="B147" s="92"/>
      <c r="C147" s="156" t="s">
        <v>108</v>
      </c>
      <c r="D147" s="156"/>
      <c r="E147" s="156"/>
      <c r="F147" s="156"/>
      <c r="G147" s="91"/>
      <c r="H147" s="91"/>
      <c r="I147" s="91"/>
    </row>
    <row r="148" spans="1:9" s="2" customFormat="1" ht="18" customHeight="1" x14ac:dyDescent="0.35">
      <c r="A148" s="92" t="s">
        <v>36</v>
      </c>
      <c r="B148" s="92"/>
      <c r="C148" s="155" t="str">
        <f>VLOOKUP(C110,Sheet2!A47:AF52,21)</f>
        <v>Copper (DHP ISO1337)</v>
      </c>
      <c r="D148" s="155"/>
      <c r="E148" s="155"/>
      <c r="F148" s="155"/>
      <c r="G148" s="91"/>
      <c r="H148" s="91"/>
      <c r="I148" s="91"/>
    </row>
    <row r="149" spans="1:9" s="1" customFormat="1" ht="18" customHeight="1" x14ac:dyDescent="0.35">
      <c r="A149" s="90" t="s">
        <v>37</v>
      </c>
      <c r="B149" s="90"/>
      <c r="C149" s="155" t="s">
        <v>130</v>
      </c>
      <c r="D149" s="155"/>
      <c r="E149" s="155"/>
      <c r="F149" s="155"/>
      <c r="G149" s="91"/>
      <c r="H149" s="91"/>
      <c r="I149" s="91"/>
    </row>
    <row r="150" spans="1:9" s="1" customFormat="1" ht="18" customHeight="1" x14ac:dyDescent="0.35">
      <c r="A150" s="90" t="s">
        <v>38</v>
      </c>
      <c r="B150" s="90"/>
      <c r="C150" s="155" t="s">
        <v>131</v>
      </c>
      <c r="D150" s="155"/>
      <c r="E150" s="155"/>
      <c r="F150" s="155"/>
      <c r="G150" s="91"/>
      <c r="H150" s="91"/>
      <c r="I150" s="91"/>
    </row>
    <row r="151" spans="1:9" s="1" customFormat="1" ht="18" customHeight="1" x14ac:dyDescent="0.35">
      <c r="A151" s="98" t="s">
        <v>39</v>
      </c>
      <c r="B151" s="98"/>
      <c r="C151" s="98"/>
      <c r="D151" s="98"/>
      <c r="E151" s="98"/>
      <c r="F151" s="98"/>
      <c r="G151" s="98"/>
      <c r="H151" s="98"/>
      <c r="I151" s="98"/>
    </row>
    <row r="152" spans="1:9" s="1" customFormat="1" ht="20" customHeight="1" x14ac:dyDescent="0.35">
      <c r="A152" s="34" t="s">
        <v>117</v>
      </c>
      <c r="B152" s="38" t="s">
        <v>41</v>
      </c>
      <c r="C152" s="155">
        <v>3000</v>
      </c>
      <c r="D152" s="155"/>
      <c r="E152" s="155"/>
      <c r="F152" s="155"/>
      <c r="G152" s="99"/>
      <c r="H152" s="99"/>
      <c r="I152" s="99"/>
    </row>
    <row r="153" spans="1:9" s="1" customFormat="1" ht="20" customHeight="1" x14ac:dyDescent="0.35">
      <c r="A153" s="34" t="s">
        <v>118</v>
      </c>
      <c r="B153" s="38"/>
      <c r="C153" s="155" t="s">
        <v>114</v>
      </c>
      <c r="D153" s="155"/>
      <c r="E153" s="155"/>
      <c r="F153" s="155"/>
      <c r="G153" s="99"/>
      <c r="H153" s="99"/>
      <c r="I153" s="99"/>
    </row>
    <row r="154" spans="1:9" s="1" customFormat="1" ht="20" customHeight="1" x14ac:dyDescent="0.35">
      <c r="A154" s="34" t="s">
        <v>119</v>
      </c>
      <c r="B154" s="38"/>
      <c r="C154" s="155" t="s">
        <v>115</v>
      </c>
      <c r="D154" s="155"/>
      <c r="E154" s="155"/>
      <c r="F154" s="155"/>
      <c r="G154" s="99"/>
      <c r="H154" s="99"/>
      <c r="I154" s="99"/>
    </row>
    <row r="155" spans="1:9" s="1" customFormat="1" ht="20" customHeight="1" x14ac:dyDescent="0.35">
      <c r="A155" s="34" t="s">
        <v>125</v>
      </c>
      <c r="B155" s="38"/>
      <c r="C155" s="155" t="s">
        <v>126</v>
      </c>
      <c r="D155" s="155"/>
      <c r="E155" s="155"/>
      <c r="F155" s="155"/>
      <c r="G155" s="99"/>
      <c r="H155" s="99"/>
      <c r="I155" s="99"/>
    </row>
    <row r="156" spans="1:9" s="1" customFormat="1" ht="20" customHeight="1" x14ac:dyDescent="0.35">
      <c r="A156" s="34" t="s">
        <v>120</v>
      </c>
      <c r="B156" s="38"/>
      <c r="C156" s="155" t="s">
        <v>127</v>
      </c>
      <c r="D156" s="155"/>
      <c r="E156" s="155"/>
      <c r="F156" s="155"/>
      <c r="G156" s="99"/>
      <c r="H156" s="99"/>
      <c r="I156" s="99"/>
    </row>
    <row r="157" spans="1:9" s="1" customFormat="1" ht="20" customHeight="1" x14ac:dyDescent="0.35">
      <c r="A157" s="34" t="s">
        <v>121</v>
      </c>
      <c r="B157" s="38"/>
      <c r="C157" s="155" t="s">
        <v>116</v>
      </c>
      <c r="D157" s="155"/>
      <c r="E157" s="155"/>
      <c r="F157" s="155"/>
      <c r="G157" s="99"/>
      <c r="H157" s="99"/>
      <c r="I157" s="99"/>
    </row>
    <row r="158" spans="1:9" s="1" customFormat="1" ht="20" customHeight="1" x14ac:dyDescent="0.35">
      <c r="A158" s="34" t="s">
        <v>122</v>
      </c>
      <c r="B158" s="38"/>
      <c r="C158" s="155">
        <v>6</v>
      </c>
      <c r="D158" s="155"/>
      <c r="E158" s="155"/>
      <c r="F158" s="155"/>
      <c r="G158" s="99"/>
      <c r="H158" s="99"/>
      <c r="I158" s="99"/>
    </row>
    <row r="159" spans="1:9" s="1" customFormat="1" ht="20" customHeight="1" x14ac:dyDescent="0.35">
      <c r="A159" s="34" t="s">
        <v>123</v>
      </c>
      <c r="B159" s="38"/>
      <c r="C159" s="155">
        <v>4</v>
      </c>
      <c r="D159" s="155"/>
      <c r="E159" s="155"/>
      <c r="F159" s="155"/>
      <c r="G159" s="99"/>
      <c r="H159" s="99"/>
      <c r="I159" s="99"/>
    </row>
    <row r="160" spans="1:9" s="1" customFormat="1" ht="20" customHeight="1" x14ac:dyDescent="0.35">
      <c r="A160" s="34" t="s">
        <v>132</v>
      </c>
      <c r="B160" s="38" t="s">
        <v>20</v>
      </c>
      <c r="C160" s="155" t="s">
        <v>177</v>
      </c>
      <c r="D160" s="155"/>
      <c r="E160" s="155"/>
      <c r="F160" s="155"/>
      <c r="G160" s="99"/>
      <c r="H160" s="99"/>
      <c r="I160" s="99"/>
    </row>
    <row r="161" spans="1:15" s="1" customFormat="1" ht="20" customHeight="1" x14ac:dyDescent="0.35">
      <c r="A161" s="34" t="s">
        <v>124</v>
      </c>
      <c r="B161" s="38" t="s">
        <v>20</v>
      </c>
      <c r="C161" s="155">
        <v>1</v>
      </c>
      <c r="D161" s="155"/>
      <c r="E161" s="155"/>
      <c r="F161" s="155"/>
      <c r="G161" s="99"/>
      <c r="H161" s="99"/>
      <c r="I161" s="99"/>
    </row>
    <row r="162" spans="1:15" s="1" customFormat="1" ht="18" customHeight="1" x14ac:dyDescent="0.35">
      <c r="A162" s="98" t="s">
        <v>129</v>
      </c>
      <c r="B162" s="98"/>
      <c r="C162" s="98"/>
      <c r="D162" s="98"/>
      <c r="E162" s="98"/>
      <c r="F162" s="98"/>
      <c r="G162" s="98"/>
      <c r="H162" s="98"/>
      <c r="I162" s="98"/>
    </row>
    <row r="163" spans="1:15" s="2" customFormat="1" ht="26.5" customHeight="1" x14ac:dyDescent="0.35">
      <c r="A163" s="100" t="s">
        <v>128</v>
      </c>
      <c r="B163" s="101"/>
      <c r="C163" s="101"/>
      <c r="D163" s="101"/>
      <c r="E163" s="101"/>
      <c r="F163" s="102"/>
      <c r="G163" s="103"/>
      <c r="H163" s="104"/>
      <c r="I163" s="105"/>
      <c r="K163"/>
    </row>
    <row r="164" spans="1:15" s="1" customFormat="1" ht="19" customHeight="1" x14ac:dyDescent="0.35">
      <c r="A164" s="90" t="s">
        <v>47</v>
      </c>
      <c r="B164" s="90"/>
      <c r="C164" s="112" t="s">
        <v>103</v>
      </c>
      <c r="D164" s="113"/>
      <c r="E164" s="113"/>
      <c r="F164" s="114"/>
      <c r="G164" s="106"/>
      <c r="H164" s="107"/>
      <c r="I164" s="108"/>
    </row>
    <row r="165" spans="1:15" s="1" customFormat="1" ht="19" customHeight="1" x14ac:dyDescent="0.35">
      <c r="A165" s="90" t="s">
        <v>74</v>
      </c>
      <c r="B165" s="90"/>
      <c r="C165" s="112" t="str">
        <f>VLOOKUP(C110,Sheet2!A47:AF52,32)</f>
        <v>Next Gen PCB controller</v>
      </c>
      <c r="D165" s="113"/>
      <c r="E165" s="113"/>
      <c r="F165" s="114"/>
      <c r="G165" s="109"/>
      <c r="H165" s="110"/>
      <c r="I165" s="111"/>
    </row>
    <row r="166" spans="1:15" s="2" customFormat="1" ht="20" customHeight="1" x14ac:dyDescent="0.35">
      <c r="A166" s="115" t="s">
        <v>78</v>
      </c>
      <c r="B166" s="115"/>
      <c r="C166" s="115"/>
      <c r="D166" s="115"/>
      <c r="E166" s="115"/>
      <c r="F166" s="115"/>
      <c r="G166" s="115"/>
      <c r="H166" s="115"/>
      <c r="I166" s="115"/>
    </row>
    <row r="167" spans="1:15" s="1" customFormat="1" ht="18" customHeight="1" x14ac:dyDescent="0.35">
      <c r="A167" s="98" t="s">
        <v>168</v>
      </c>
      <c r="B167" s="98"/>
      <c r="C167" s="98"/>
      <c r="D167" s="98"/>
      <c r="E167" s="98"/>
      <c r="F167" s="98"/>
      <c r="G167" s="98"/>
      <c r="H167" s="98"/>
      <c r="I167" s="98"/>
    </row>
    <row r="168" spans="1:15" s="2" customFormat="1" ht="26.5" customHeight="1" x14ac:dyDescent="0.35">
      <c r="A168" s="103"/>
      <c r="B168" s="104"/>
      <c r="C168" s="104"/>
      <c r="D168" s="104"/>
      <c r="E168" s="104"/>
      <c r="F168" s="104"/>
      <c r="G168" s="104"/>
      <c r="H168" s="104"/>
      <c r="I168" s="105"/>
      <c r="K168"/>
      <c r="O168"/>
    </row>
    <row r="169" spans="1:15" s="2" customFormat="1" ht="26.5" customHeight="1" x14ac:dyDescent="0.35">
      <c r="A169" s="106"/>
      <c r="B169" s="107"/>
      <c r="C169" s="107"/>
      <c r="D169" s="107"/>
      <c r="E169" s="107"/>
      <c r="F169" s="107"/>
      <c r="G169" s="107"/>
      <c r="H169" s="107"/>
      <c r="I169" s="108"/>
      <c r="K169"/>
      <c r="O169"/>
    </row>
    <row r="170" spans="1:15" s="2" customFormat="1" ht="26.5" customHeight="1" x14ac:dyDescent="0.35">
      <c r="A170" s="106"/>
      <c r="B170" s="107"/>
      <c r="C170" s="107"/>
      <c r="D170" s="107"/>
      <c r="E170" s="107"/>
      <c r="F170" s="107"/>
      <c r="G170" s="107"/>
      <c r="H170" s="107"/>
      <c r="I170" s="108"/>
      <c r="K170"/>
      <c r="O170"/>
    </row>
    <row r="171" spans="1:15" s="2" customFormat="1" ht="26.5" customHeight="1" x14ac:dyDescent="0.35">
      <c r="A171" s="106"/>
      <c r="B171" s="107"/>
      <c r="C171" s="107"/>
      <c r="D171" s="107"/>
      <c r="E171" s="107"/>
      <c r="F171" s="107"/>
      <c r="G171" s="107"/>
      <c r="H171" s="107"/>
      <c r="I171" s="108"/>
      <c r="K171"/>
      <c r="O171"/>
    </row>
    <row r="172" spans="1:15" s="1" customFormat="1" ht="19" customHeight="1" x14ac:dyDescent="0.35">
      <c r="A172" s="106"/>
      <c r="B172" s="107"/>
      <c r="C172" s="107"/>
      <c r="D172" s="107"/>
      <c r="E172" s="107"/>
      <c r="F172" s="107"/>
      <c r="G172" s="107"/>
      <c r="H172" s="107"/>
      <c r="I172" s="108"/>
    </row>
    <row r="173" spans="1:15" s="1" customFormat="1" ht="19" customHeight="1" x14ac:dyDescent="0.35">
      <c r="A173" s="106"/>
      <c r="B173" s="107"/>
      <c r="C173" s="107"/>
      <c r="D173" s="107"/>
      <c r="E173" s="107"/>
      <c r="F173" s="107"/>
      <c r="G173" s="107"/>
      <c r="H173" s="107"/>
      <c r="I173" s="108"/>
    </row>
    <row r="174" spans="1:15" s="2" customFormat="1" ht="14.5" customHeight="1" x14ac:dyDescent="0.35">
      <c r="A174" s="109"/>
      <c r="B174" s="110"/>
      <c r="C174" s="110"/>
      <c r="D174" s="110"/>
      <c r="E174" s="110"/>
      <c r="F174" s="110"/>
      <c r="G174" s="110"/>
      <c r="H174" s="110"/>
      <c r="I174" s="111"/>
    </row>
    <row r="175" spans="1:15" ht="14.5" customHeight="1" x14ac:dyDescent="0.35">
      <c r="A175" s="116" t="s">
        <v>84</v>
      </c>
      <c r="B175" s="116"/>
      <c r="C175" s="116"/>
      <c r="D175" s="116"/>
      <c r="E175" s="116"/>
      <c r="F175" s="116"/>
      <c r="G175" s="116"/>
      <c r="H175" s="116"/>
      <c r="I175" s="116"/>
    </row>
    <row r="176" spans="1:15" s="2" customFormat="1" ht="18" customHeight="1" x14ac:dyDescent="0.35">
      <c r="A176" s="117" t="s">
        <v>164</v>
      </c>
      <c r="B176" s="117"/>
      <c r="C176" s="118"/>
      <c r="D176" s="118"/>
      <c r="E176" s="118"/>
      <c r="F176" s="15" t="s">
        <v>85</v>
      </c>
      <c r="G176" s="15" t="s">
        <v>86</v>
      </c>
      <c r="H176" s="15" t="s">
        <v>87</v>
      </c>
      <c r="I176" s="15" t="s">
        <v>88</v>
      </c>
    </row>
    <row r="177" spans="1:11" s="2" customFormat="1" ht="18" customHeight="1" x14ac:dyDescent="0.35">
      <c r="A177" s="117"/>
      <c r="B177" s="117"/>
      <c r="C177" s="118"/>
      <c r="D177" s="118"/>
      <c r="E177" s="118"/>
      <c r="F177" s="119" t="s">
        <v>89</v>
      </c>
      <c r="G177" s="119">
        <v>1</v>
      </c>
      <c r="H177" s="119">
        <v>1675000</v>
      </c>
      <c r="I177" s="119">
        <f>H177*G177</f>
        <v>1675000</v>
      </c>
      <c r="K177"/>
    </row>
    <row r="178" spans="1:11" s="2" customFormat="1" ht="18" customHeight="1" x14ac:dyDescent="0.35">
      <c r="A178" s="117"/>
      <c r="B178" s="117"/>
      <c r="C178" s="118"/>
      <c r="D178" s="118"/>
      <c r="E178" s="118"/>
      <c r="F178" s="119"/>
      <c r="G178" s="119"/>
      <c r="H178" s="119"/>
      <c r="I178" s="119"/>
    </row>
    <row r="179" spans="1:11" s="2" customFormat="1" ht="18" customHeight="1" x14ac:dyDescent="0.35">
      <c r="A179" s="117"/>
      <c r="B179" s="117"/>
      <c r="C179" s="118"/>
      <c r="D179" s="118"/>
      <c r="E179" s="118"/>
      <c r="F179" s="119"/>
      <c r="G179" s="119"/>
      <c r="H179" s="119"/>
      <c r="I179" s="119"/>
    </row>
    <row r="180" spans="1:11" s="2" customFormat="1" ht="18" customHeight="1" x14ac:dyDescent="0.35">
      <c r="A180" s="117"/>
      <c r="B180" s="117"/>
      <c r="C180" s="118"/>
      <c r="D180" s="118"/>
      <c r="E180" s="118"/>
      <c r="F180" s="119"/>
      <c r="G180" s="119"/>
      <c r="H180" s="119"/>
      <c r="I180" s="119"/>
    </row>
    <row r="181" spans="1:11" s="2" customFormat="1" ht="18" customHeight="1" x14ac:dyDescent="0.35">
      <c r="A181" s="117"/>
      <c r="B181" s="117"/>
      <c r="C181" s="118"/>
      <c r="D181" s="118"/>
      <c r="E181" s="118"/>
      <c r="F181" s="119"/>
      <c r="G181" s="119"/>
      <c r="H181" s="119"/>
      <c r="I181" s="119"/>
    </row>
    <row r="182" spans="1:11" s="1" customFormat="1" ht="17.5" customHeight="1" x14ac:dyDescent="0.35">
      <c r="A182" s="152" t="s">
        <v>136</v>
      </c>
      <c r="B182" s="152"/>
      <c r="C182" s="152"/>
      <c r="D182" s="152"/>
      <c r="E182" s="152"/>
      <c r="F182" s="152"/>
      <c r="G182" s="39" t="s">
        <v>87</v>
      </c>
      <c r="H182" s="39" t="s">
        <v>86</v>
      </c>
      <c r="I182" s="39" t="s">
        <v>88</v>
      </c>
    </row>
    <row r="183" spans="1:11" s="1" customFormat="1" ht="48" customHeight="1" x14ac:dyDescent="0.35">
      <c r="A183" s="124" t="s">
        <v>137</v>
      </c>
      <c r="B183" s="124"/>
      <c r="C183" s="125" t="s">
        <v>138</v>
      </c>
      <c r="D183" s="125"/>
      <c r="E183" s="125"/>
      <c r="F183" s="125"/>
      <c r="G183" s="126" t="s">
        <v>172</v>
      </c>
      <c r="H183" s="126">
        <v>1</v>
      </c>
      <c r="I183" s="126"/>
    </row>
    <row r="184" spans="1:11" s="1" customFormat="1" ht="48" customHeight="1" x14ac:dyDescent="0.35">
      <c r="A184" s="124" t="s">
        <v>139</v>
      </c>
      <c r="B184" s="124"/>
      <c r="C184" s="125" t="s">
        <v>140</v>
      </c>
      <c r="D184" s="125"/>
      <c r="E184" s="125"/>
      <c r="F184" s="125"/>
      <c r="G184" s="126"/>
      <c r="H184" s="126"/>
      <c r="I184" s="126"/>
    </row>
    <row r="185" spans="1:11" s="1" customFormat="1" ht="48" customHeight="1" x14ac:dyDescent="0.35">
      <c r="A185" s="124" t="s">
        <v>141</v>
      </c>
      <c r="B185" s="124"/>
      <c r="C185" s="125" t="s">
        <v>142</v>
      </c>
      <c r="D185" s="125"/>
      <c r="E185" s="125"/>
      <c r="F185" s="125"/>
      <c r="G185" s="126"/>
      <c r="H185" s="126"/>
      <c r="I185" s="126"/>
    </row>
    <row r="186" spans="1:11" s="1" customFormat="1" ht="48" customHeight="1" x14ac:dyDescent="0.35">
      <c r="A186" s="124" t="s">
        <v>143</v>
      </c>
      <c r="B186" s="124"/>
      <c r="C186" s="125" t="s">
        <v>144</v>
      </c>
      <c r="D186" s="125"/>
      <c r="E186" s="125"/>
      <c r="F186" s="125"/>
      <c r="G186" s="126" t="s">
        <v>172</v>
      </c>
      <c r="H186" s="25">
        <v>1</v>
      </c>
      <c r="I186" s="126"/>
    </row>
    <row r="187" spans="1:11" s="1" customFormat="1" ht="59" customHeight="1" x14ac:dyDescent="0.35">
      <c r="A187" s="124" t="s">
        <v>145</v>
      </c>
      <c r="B187" s="124"/>
      <c r="C187" s="125" t="s">
        <v>146</v>
      </c>
      <c r="D187" s="125"/>
      <c r="E187" s="125"/>
      <c r="F187" s="125"/>
      <c r="G187" s="126"/>
      <c r="H187" s="25">
        <v>1</v>
      </c>
      <c r="I187" s="126"/>
    </row>
    <row r="188" spans="1:11" s="1" customFormat="1" ht="59" customHeight="1" x14ac:dyDescent="0.35">
      <c r="A188" s="124" t="s">
        <v>147</v>
      </c>
      <c r="B188" s="124"/>
      <c r="C188" s="125" t="s">
        <v>163</v>
      </c>
      <c r="D188" s="125"/>
      <c r="E188" s="125"/>
      <c r="F188" s="125"/>
      <c r="G188" s="126"/>
      <c r="H188" s="25">
        <v>3</v>
      </c>
      <c r="I188" s="126"/>
    </row>
    <row r="189" spans="1:11" s="2" customFormat="1" ht="15.5" x14ac:dyDescent="0.35">
      <c r="A189" s="27"/>
      <c r="B189" s="28"/>
      <c r="C189" s="29"/>
      <c r="D189" s="29"/>
      <c r="E189" s="29"/>
      <c r="F189" s="29"/>
      <c r="G189" s="154" t="s">
        <v>173</v>
      </c>
      <c r="H189" s="154"/>
      <c r="I189" s="30">
        <f>I177</f>
        <v>1675000</v>
      </c>
    </row>
    <row r="190" spans="1:11" s="2" customFormat="1" ht="15.5" x14ac:dyDescent="0.35">
      <c r="A190" s="31"/>
      <c r="B190" s="23"/>
      <c r="C190" s="24"/>
      <c r="D190" s="24"/>
      <c r="E190" s="24"/>
      <c r="F190" s="24"/>
      <c r="G190" s="134" t="s">
        <v>148</v>
      </c>
      <c r="H190" s="134"/>
      <c r="I190" s="26">
        <f>I189*0.18</f>
        <v>301500</v>
      </c>
    </row>
    <row r="191" spans="1:11" s="2" customFormat="1" ht="21" customHeight="1" x14ac:dyDescent="0.35">
      <c r="A191" s="31" t="s">
        <v>81</v>
      </c>
      <c r="B191" s="23"/>
      <c r="C191" s="24"/>
      <c r="D191" s="24"/>
      <c r="E191" s="24"/>
      <c r="F191" s="24"/>
      <c r="G191" s="153" t="s">
        <v>90</v>
      </c>
      <c r="H191" s="153"/>
      <c r="I191" s="40">
        <f>I190+I189</f>
        <v>1976500</v>
      </c>
    </row>
    <row r="192" spans="1:11" s="2" customFormat="1" x14ac:dyDescent="0.35">
      <c r="A192" s="32" t="s">
        <v>134</v>
      </c>
      <c r="B192" s="23"/>
      <c r="C192" s="1"/>
      <c r="D192" s="1"/>
      <c r="E192" s="1"/>
      <c r="F192" s="1"/>
      <c r="G192" s="24"/>
      <c r="H192" s="22"/>
      <c r="I192" s="17"/>
    </row>
    <row r="193" spans="1:9" s="2" customFormat="1" x14ac:dyDescent="0.35">
      <c r="A193" s="32" t="s">
        <v>82</v>
      </c>
      <c r="B193" s="23"/>
      <c r="C193" s="1"/>
      <c r="D193" s="1"/>
      <c r="E193" s="33"/>
      <c r="F193" s="1"/>
      <c r="G193" s="1"/>
      <c r="H193" s="22"/>
      <c r="I193" s="17"/>
    </row>
    <row r="194" spans="1:9" s="2" customFormat="1" x14ac:dyDescent="0.35">
      <c r="A194" s="32" t="s">
        <v>174</v>
      </c>
      <c r="B194" s="23"/>
      <c r="C194" s="1"/>
      <c r="D194"/>
      <c r="E194"/>
      <c r="F194" s="1"/>
      <c r="G194" s="1"/>
      <c r="H194" s="22"/>
      <c r="I194" s="17"/>
    </row>
    <row r="195" spans="1:9" s="2" customFormat="1" x14ac:dyDescent="0.35">
      <c r="A195" s="32" t="s">
        <v>83</v>
      </c>
      <c r="B195" s="23"/>
      <c r="C195" s="1"/>
      <c r="D195" s="1"/>
      <c r="E195" s="1"/>
      <c r="F195" s="1"/>
      <c r="G195" s="1"/>
      <c r="H195" s="22"/>
      <c r="I195" s="17"/>
    </row>
    <row r="196" spans="1:9" s="2" customFormat="1" x14ac:dyDescent="0.35">
      <c r="A196" s="32" t="s">
        <v>135</v>
      </c>
      <c r="B196" s="23"/>
      <c r="C196" s="1"/>
      <c r="D196" s="1"/>
      <c r="E196" s="1"/>
      <c r="F196" s="1"/>
      <c r="G196" s="1"/>
      <c r="H196" s="22"/>
      <c r="I196" s="17"/>
    </row>
    <row r="197" spans="1:9" s="2" customFormat="1" x14ac:dyDescent="0.35">
      <c r="A197" s="32" t="s">
        <v>166</v>
      </c>
      <c r="B197" s="23"/>
      <c r="C197" s="1"/>
      <c r="D197" s="1"/>
      <c r="E197" s="1"/>
      <c r="F197" s="1"/>
      <c r="G197" s="1"/>
      <c r="H197" s="22"/>
      <c r="I197" s="17"/>
    </row>
    <row r="198" spans="1:9" s="2" customFormat="1" x14ac:dyDescent="0.35">
      <c r="A198" s="32" t="s">
        <v>170</v>
      </c>
      <c r="B198" s="23"/>
      <c r="C198" s="1"/>
      <c r="D198" s="1"/>
      <c r="E198" s="1"/>
      <c r="F198" s="1"/>
      <c r="G198" s="1"/>
      <c r="H198" s="22"/>
      <c r="I198" s="17"/>
    </row>
    <row r="199" spans="1:9" s="2" customFormat="1" x14ac:dyDescent="0.35">
      <c r="A199" s="32" t="s">
        <v>171</v>
      </c>
      <c r="B199" s="23"/>
      <c r="C199" s="1"/>
      <c r="D199" s="1"/>
      <c r="E199" s="1"/>
      <c r="F199" s="1"/>
      <c r="G199" s="1"/>
      <c r="H199" s="22"/>
      <c r="I199" s="17"/>
    </row>
    <row r="200" spans="1:9" s="2" customFormat="1" ht="35.5" customHeight="1" x14ac:dyDescent="0.3">
      <c r="A200" s="147" t="s">
        <v>165</v>
      </c>
      <c r="B200" s="148"/>
      <c r="C200" s="148"/>
      <c r="D200" s="148"/>
      <c r="E200" s="148"/>
      <c r="F200" s="148"/>
      <c r="G200" s="148"/>
      <c r="H200" s="148"/>
      <c r="I200" s="149"/>
    </row>
    <row r="201" spans="1:9" s="2" customFormat="1" ht="12" x14ac:dyDescent="0.35">
      <c r="A201" s="18"/>
      <c r="B201" s="19"/>
      <c r="C201" s="19"/>
      <c r="D201" s="19"/>
      <c r="E201" s="19"/>
      <c r="F201" s="19"/>
      <c r="G201" s="19"/>
      <c r="H201" s="19"/>
      <c r="I201" s="20"/>
    </row>
    <row r="202" spans="1:9" s="1" customFormat="1" ht="66.5" customHeight="1" x14ac:dyDescent="0.35">
      <c r="A202" s="16" t="s">
        <v>48</v>
      </c>
      <c r="B202" s="130" t="s">
        <v>79</v>
      </c>
      <c r="C202" s="131"/>
      <c r="D202" s="131"/>
      <c r="E202" s="131"/>
      <c r="F202" s="132"/>
      <c r="G202" s="130" t="s">
        <v>49</v>
      </c>
      <c r="H202" s="131"/>
      <c r="I202" s="131"/>
    </row>
  </sheetData>
  <mergeCells count="134">
    <mergeCell ref="C184:F184"/>
    <mergeCell ref="C185:F185"/>
    <mergeCell ref="A183:B183"/>
    <mergeCell ref="A184:B184"/>
    <mergeCell ref="A185:B185"/>
    <mergeCell ref="C186:F186"/>
    <mergeCell ref="C187:F187"/>
    <mergeCell ref="C188:F188"/>
    <mergeCell ref="C122:G122"/>
    <mergeCell ref="A124:B124"/>
    <mergeCell ref="C124:F124"/>
    <mergeCell ref="A125:B125"/>
    <mergeCell ref="C125:F125"/>
    <mergeCell ref="A126:B126"/>
    <mergeCell ref="C126:F126"/>
    <mergeCell ref="A127:B127"/>
    <mergeCell ref="C127:F127"/>
    <mergeCell ref="G124:I145"/>
    <mergeCell ref="A141:B141"/>
    <mergeCell ref="C141:F141"/>
    <mergeCell ref="A138:B138"/>
    <mergeCell ref="C138:F138"/>
    <mergeCell ref="A139:B139"/>
    <mergeCell ref="C139:F139"/>
    <mergeCell ref="A128:B128"/>
    <mergeCell ref="C128:F128"/>
    <mergeCell ref="A129:B129"/>
    <mergeCell ref="C129:F129"/>
    <mergeCell ref="A109:I109"/>
    <mergeCell ref="A1:I4"/>
    <mergeCell ref="A5:I52"/>
    <mergeCell ref="A53:I54"/>
    <mergeCell ref="A55:I58"/>
    <mergeCell ref="A59:D81"/>
    <mergeCell ref="E59:I81"/>
    <mergeCell ref="A82:B89"/>
    <mergeCell ref="C82:I89"/>
    <mergeCell ref="A90:E106"/>
    <mergeCell ref="F90:I106"/>
    <mergeCell ref="A107:I108"/>
    <mergeCell ref="C121:G121"/>
    <mergeCell ref="A110:B110"/>
    <mergeCell ref="C110:I110"/>
    <mergeCell ref="A111:I111"/>
    <mergeCell ref="A112:I112"/>
    <mergeCell ref="A113:B113"/>
    <mergeCell ref="C113:G113"/>
    <mergeCell ref="C114:G114"/>
    <mergeCell ref="A115:B115"/>
    <mergeCell ref="C115:G115"/>
    <mergeCell ref="C116:G116"/>
    <mergeCell ref="C117:G117"/>
    <mergeCell ref="C118:G118"/>
    <mergeCell ref="C119:G119"/>
    <mergeCell ref="C120:G120"/>
    <mergeCell ref="A123:I123"/>
    <mergeCell ref="H113:I122"/>
    <mergeCell ref="A140:B140"/>
    <mergeCell ref="C140:F140"/>
    <mergeCell ref="A135:B135"/>
    <mergeCell ref="C135:F135"/>
    <mergeCell ref="C144:F144"/>
    <mergeCell ref="A142:B142"/>
    <mergeCell ref="C142:F142"/>
    <mergeCell ref="C143:F143"/>
    <mergeCell ref="C136:F136"/>
    <mergeCell ref="A137:B137"/>
    <mergeCell ref="C137:F137"/>
    <mergeCell ref="A136:B136"/>
    <mergeCell ref="A133:B133"/>
    <mergeCell ref="C133:F133"/>
    <mergeCell ref="A134:B134"/>
    <mergeCell ref="C134:F134"/>
    <mergeCell ref="A130:B130"/>
    <mergeCell ref="C130:F130"/>
    <mergeCell ref="A131:B131"/>
    <mergeCell ref="C131:F131"/>
    <mergeCell ref="A132:B132"/>
    <mergeCell ref="C132:F132"/>
    <mergeCell ref="C145:F145"/>
    <mergeCell ref="A146:I146"/>
    <mergeCell ref="A147:B147"/>
    <mergeCell ref="C147:F147"/>
    <mergeCell ref="G147:I150"/>
    <mergeCell ref="A148:B148"/>
    <mergeCell ref="C148:F148"/>
    <mergeCell ref="A149:B149"/>
    <mergeCell ref="C149:F149"/>
    <mergeCell ref="A150:B150"/>
    <mergeCell ref="A166:I166"/>
    <mergeCell ref="C150:F150"/>
    <mergeCell ref="A151:I151"/>
    <mergeCell ref="C152:F152"/>
    <mergeCell ref="G152:I161"/>
    <mergeCell ref="C159:F159"/>
    <mergeCell ref="C160:F160"/>
    <mergeCell ref="C161:F161"/>
    <mergeCell ref="C164:F164"/>
    <mergeCell ref="C165:F165"/>
    <mergeCell ref="A162:I162"/>
    <mergeCell ref="A164:B164"/>
    <mergeCell ref="A165:B165"/>
    <mergeCell ref="G163:I165"/>
    <mergeCell ref="A163:F163"/>
    <mergeCell ref="C156:F156"/>
    <mergeCell ref="C157:F157"/>
    <mergeCell ref="C158:F158"/>
    <mergeCell ref="C153:F153"/>
    <mergeCell ref="C154:F154"/>
    <mergeCell ref="C155:F155"/>
    <mergeCell ref="A167:I167"/>
    <mergeCell ref="A168:I174"/>
    <mergeCell ref="B202:F202"/>
    <mergeCell ref="G202:I202"/>
    <mergeCell ref="A175:I175"/>
    <mergeCell ref="A176:B181"/>
    <mergeCell ref="C176:E181"/>
    <mergeCell ref="F177:F181"/>
    <mergeCell ref="G177:G181"/>
    <mergeCell ref="H177:H181"/>
    <mergeCell ref="I177:I181"/>
    <mergeCell ref="A200:I200"/>
    <mergeCell ref="G183:G185"/>
    <mergeCell ref="H183:H185"/>
    <mergeCell ref="A182:F182"/>
    <mergeCell ref="G191:H191"/>
    <mergeCell ref="A186:B186"/>
    <mergeCell ref="A187:B187"/>
    <mergeCell ref="A188:B188"/>
    <mergeCell ref="I183:I188"/>
    <mergeCell ref="G186:G188"/>
    <mergeCell ref="G189:H189"/>
    <mergeCell ref="G190:H190"/>
    <mergeCell ref="C183:F183"/>
  </mergeCells>
  <dataValidations count="1">
    <dataValidation type="list" allowBlank="1" showInputMessage="1" showErrorMessage="1" sqref="C110:I110" xr:uid="{67FE88B5-7ABD-4862-90B2-4B93CDE93107}">
      <formula1>MODEL_NO</formula1>
    </dataValidation>
  </dataValidations>
  <pageMargins left="0.23622047244094491" right="0.19685039370078741" top="0.27559055118110237" bottom="0.35" header="0.31496062992125984" footer="0.38"/>
  <pageSetup paperSize="9" fitToHeight="0" orientation="portrait" horizontalDpi="429496729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9252-78B8-4207-94C0-0E451E26234C}">
  <dimension ref="A1:AF92"/>
  <sheetViews>
    <sheetView topLeftCell="N27" zoomScale="85" zoomScaleNormal="85" workbookViewId="0">
      <selection activeCell="H183" sqref="H183:I187"/>
    </sheetView>
  </sheetViews>
  <sheetFormatPr defaultColWidth="8.81640625" defaultRowHeight="14.5" x14ac:dyDescent="0.35"/>
  <cols>
    <col min="1" max="1" width="27.81640625" bestFit="1" customWidth="1"/>
    <col min="2" max="6" width="42" bestFit="1" customWidth="1"/>
  </cols>
  <sheetData>
    <row r="1" spans="1:6" ht="18.5" x14ac:dyDescent="0.35">
      <c r="A1" s="3" t="s">
        <v>75</v>
      </c>
      <c r="B1" s="4" t="s">
        <v>50</v>
      </c>
      <c r="C1" s="4" t="s">
        <v>51</v>
      </c>
      <c r="D1" s="4" t="s">
        <v>52</v>
      </c>
      <c r="E1" s="4" t="s">
        <v>53</v>
      </c>
      <c r="F1" s="4" t="s">
        <v>54</v>
      </c>
    </row>
    <row r="2" spans="1:6" x14ac:dyDescent="0.35">
      <c r="A2" s="5" t="s">
        <v>4</v>
      </c>
      <c r="B2" s="6" t="s">
        <v>5</v>
      </c>
      <c r="C2" s="6" t="s">
        <v>5</v>
      </c>
      <c r="D2" s="6" t="s">
        <v>5</v>
      </c>
      <c r="E2" s="6" t="s">
        <v>5</v>
      </c>
      <c r="F2" s="6" t="s">
        <v>5</v>
      </c>
    </row>
    <row r="3" spans="1:6" x14ac:dyDescent="0.35">
      <c r="A3" s="7" t="s">
        <v>6</v>
      </c>
      <c r="B3" s="6" t="s">
        <v>8</v>
      </c>
      <c r="C3" s="6" t="s">
        <v>8</v>
      </c>
      <c r="D3" s="6" t="s">
        <v>8</v>
      </c>
      <c r="E3" s="6" t="s">
        <v>8</v>
      </c>
      <c r="F3" s="6" t="s">
        <v>8</v>
      </c>
    </row>
    <row r="4" spans="1:6" x14ac:dyDescent="0.35">
      <c r="A4" s="5" t="s">
        <v>9</v>
      </c>
      <c r="B4" s="6" t="s">
        <v>10</v>
      </c>
      <c r="C4" s="6" t="s">
        <v>10</v>
      </c>
      <c r="D4" s="6" t="s">
        <v>10</v>
      </c>
      <c r="E4" s="6" t="s">
        <v>10</v>
      </c>
      <c r="F4" s="6" t="s">
        <v>10</v>
      </c>
    </row>
    <row r="5" spans="1:6" x14ac:dyDescent="0.35">
      <c r="A5" s="7" t="s">
        <v>11</v>
      </c>
      <c r="B5" s="6" t="s">
        <v>13</v>
      </c>
      <c r="C5" s="6" t="s">
        <v>13</v>
      </c>
      <c r="D5" s="6" t="s">
        <v>13</v>
      </c>
      <c r="E5" s="6" t="s">
        <v>13</v>
      </c>
      <c r="F5" s="6" t="s">
        <v>13</v>
      </c>
    </row>
    <row r="6" spans="1:6" x14ac:dyDescent="0.35">
      <c r="A6" s="7" t="s">
        <v>14</v>
      </c>
      <c r="B6" s="8">
        <v>10</v>
      </c>
      <c r="C6" s="8">
        <v>10</v>
      </c>
      <c r="D6" s="8">
        <v>10</v>
      </c>
      <c r="E6" s="8">
        <v>10</v>
      </c>
      <c r="F6" s="8">
        <v>10</v>
      </c>
    </row>
    <row r="7" spans="1:6" x14ac:dyDescent="0.35">
      <c r="A7" s="7" t="s">
        <v>16</v>
      </c>
      <c r="B7" s="8">
        <v>15</v>
      </c>
      <c r="C7" s="8">
        <v>15</v>
      </c>
      <c r="D7" s="8">
        <v>15</v>
      </c>
      <c r="E7" s="8">
        <v>15</v>
      </c>
      <c r="F7" s="8">
        <v>15</v>
      </c>
    </row>
    <row r="8" spans="1:6" x14ac:dyDescent="0.35">
      <c r="A8" s="7" t="s">
        <v>17</v>
      </c>
      <c r="B8" s="8">
        <v>100</v>
      </c>
      <c r="C8" s="8">
        <v>100</v>
      </c>
      <c r="D8" s="8">
        <v>100</v>
      </c>
      <c r="E8" s="8">
        <v>100</v>
      </c>
      <c r="F8" s="8">
        <v>100</v>
      </c>
    </row>
    <row r="9" spans="1:6" x14ac:dyDescent="0.35">
      <c r="A9" s="7" t="s">
        <v>18</v>
      </c>
      <c r="B9" s="8">
        <v>10</v>
      </c>
      <c r="C9" s="8">
        <v>10</v>
      </c>
      <c r="D9" s="8">
        <v>10</v>
      </c>
      <c r="E9" s="8">
        <v>10</v>
      </c>
      <c r="F9" s="8">
        <v>10</v>
      </c>
    </row>
    <row r="10" spans="1:6" x14ac:dyDescent="0.35">
      <c r="A10" s="7" t="s">
        <v>19</v>
      </c>
      <c r="B10" s="9">
        <v>1</v>
      </c>
      <c r="C10" s="9">
        <v>1</v>
      </c>
      <c r="D10" s="9">
        <v>2</v>
      </c>
      <c r="E10" s="9">
        <v>2</v>
      </c>
      <c r="F10" s="9">
        <v>4</v>
      </c>
    </row>
    <row r="11" spans="1:6" x14ac:dyDescent="0.35">
      <c r="A11" s="10" t="s">
        <v>22</v>
      </c>
      <c r="B11" s="9">
        <v>650</v>
      </c>
      <c r="C11" s="9">
        <v>890</v>
      </c>
      <c r="D11" s="9">
        <v>890</v>
      </c>
      <c r="E11" s="9">
        <v>890</v>
      </c>
      <c r="F11" s="9">
        <v>890</v>
      </c>
    </row>
    <row r="12" spans="1:6" x14ac:dyDescent="0.35">
      <c r="A12" s="10" t="s">
        <v>23</v>
      </c>
      <c r="B12" s="9">
        <v>3490</v>
      </c>
      <c r="C12" s="9">
        <v>4750</v>
      </c>
      <c r="D12" s="9">
        <v>4750</v>
      </c>
      <c r="E12" s="9">
        <v>4750</v>
      </c>
      <c r="F12" s="9">
        <v>4750</v>
      </c>
    </row>
    <row r="13" spans="1:6" x14ac:dyDescent="0.35">
      <c r="A13" s="10" t="s">
        <v>24</v>
      </c>
      <c r="B13" s="9">
        <v>1500</v>
      </c>
      <c r="C13" s="9">
        <v>1500</v>
      </c>
      <c r="D13" s="9">
        <v>1500</v>
      </c>
      <c r="E13" s="9">
        <v>1500</v>
      </c>
      <c r="F13" s="9">
        <v>1500</v>
      </c>
    </row>
    <row r="14" spans="1:6" x14ac:dyDescent="0.35">
      <c r="A14" s="10" t="s">
        <v>25</v>
      </c>
      <c r="B14" s="9" t="s">
        <v>55</v>
      </c>
      <c r="C14" s="9" t="s">
        <v>55</v>
      </c>
      <c r="D14" s="9" t="s">
        <v>55</v>
      </c>
      <c r="E14" s="9" t="s">
        <v>55</v>
      </c>
      <c r="F14" s="9" t="s">
        <v>55</v>
      </c>
    </row>
    <row r="15" spans="1:6" x14ac:dyDescent="0.35">
      <c r="A15" s="10" t="s">
        <v>26</v>
      </c>
      <c r="B15" s="9">
        <v>45</v>
      </c>
      <c r="C15" s="9">
        <v>45</v>
      </c>
      <c r="D15" s="9">
        <v>45</v>
      </c>
      <c r="E15" s="9">
        <v>45</v>
      </c>
      <c r="F15" s="9">
        <v>45</v>
      </c>
    </row>
    <row r="16" spans="1:6" x14ac:dyDescent="0.35">
      <c r="A16" s="10" t="s">
        <v>27</v>
      </c>
      <c r="B16" s="11" t="s">
        <v>56</v>
      </c>
      <c r="C16" s="11" t="s">
        <v>56</v>
      </c>
      <c r="D16" s="11" t="s">
        <v>56</v>
      </c>
      <c r="E16" s="11" t="s">
        <v>56</v>
      </c>
      <c r="F16" s="11" t="s">
        <v>56</v>
      </c>
    </row>
    <row r="17" spans="1:6" x14ac:dyDescent="0.35">
      <c r="A17" s="12" t="s">
        <v>28</v>
      </c>
      <c r="B17" s="3"/>
      <c r="C17" s="3"/>
      <c r="D17" s="3"/>
      <c r="E17" s="3"/>
      <c r="F17" s="3"/>
    </row>
    <row r="18" spans="1:6" x14ac:dyDescent="0.35">
      <c r="A18" s="12" t="s">
        <v>30</v>
      </c>
      <c r="B18" s="3" t="s">
        <v>57</v>
      </c>
      <c r="C18" s="3" t="s">
        <v>57</v>
      </c>
      <c r="D18" s="3" t="s">
        <v>57</v>
      </c>
      <c r="E18" s="3" t="s">
        <v>57</v>
      </c>
      <c r="F18" s="3" t="s">
        <v>57</v>
      </c>
    </row>
    <row r="19" spans="1:6" x14ac:dyDescent="0.35">
      <c r="A19" s="12" t="s">
        <v>32</v>
      </c>
      <c r="B19" s="13" t="s">
        <v>58</v>
      </c>
      <c r="C19" s="13" t="s">
        <v>58</v>
      </c>
      <c r="D19" s="13" t="s">
        <v>58</v>
      </c>
      <c r="E19" s="13" t="s">
        <v>58</v>
      </c>
      <c r="F19" s="13" t="s">
        <v>58</v>
      </c>
    </row>
    <row r="20" spans="1:6" x14ac:dyDescent="0.35">
      <c r="A20" s="5" t="s">
        <v>35</v>
      </c>
      <c r="B20" s="9" t="s">
        <v>59</v>
      </c>
      <c r="C20" s="9" t="s">
        <v>59</v>
      </c>
      <c r="D20" s="9" t="s">
        <v>59</v>
      </c>
      <c r="E20" s="9" t="s">
        <v>59</v>
      </c>
      <c r="F20" s="9" t="s">
        <v>59</v>
      </c>
    </row>
    <row r="21" spans="1:6" x14ac:dyDescent="0.35">
      <c r="A21" s="5" t="s">
        <v>36</v>
      </c>
      <c r="B21" s="9" t="s">
        <v>60</v>
      </c>
      <c r="C21" s="9" t="s">
        <v>60</v>
      </c>
      <c r="D21" s="9" t="s">
        <v>60</v>
      </c>
      <c r="E21" s="9" t="s">
        <v>60</v>
      </c>
      <c r="F21" s="9" t="s">
        <v>60</v>
      </c>
    </row>
    <row r="22" spans="1:6" x14ac:dyDescent="0.35">
      <c r="A22" s="10" t="s">
        <v>37</v>
      </c>
      <c r="B22" s="9" t="s">
        <v>61</v>
      </c>
      <c r="C22" s="9" t="s">
        <v>61</v>
      </c>
      <c r="D22" s="9" t="s">
        <v>62</v>
      </c>
      <c r="E22" s="9" t="s">
        <v>62</v>
      </c>
      <c r="F22" s="9" t="s">
        <v>62</v>
      </c>
    </row>
    <row r="23" spans="1:6" x14ac:dyDescent="0.35">
      <c r="A23" s="10" t="s">
        <v>38</v>
      </c>
      <c r="B23" s="9" t="s">
        <v>63</v>
      </c>
      <c r="C23" s="9" t="s">
        <v>63</v>
      </c>
      <c r="D23" s="9" t="s">
        <v>64</v>
      </c>
      <c r="E23" s="9" t="s">
        <v>64</v>
      </c>
      <c r="F23" s="9" t="s">
        <v>64</v>
      </c>
    </row>
    <row r="24" spans="1:6" x14ac:dyDescent="0.35">
      <c r="A24" s="10" t="s">
        <v>40</v>
      </c>
      <c r="B24" s="9">
        <v>200</v>
      </c>
      <c r="C24" s="9">
        <v>300</v>
      </c>
      <c r="D24" s="9">
        <v>300</v>
      </c>
      <c r="E24" s="9">
        <v>500</v>
      </c>
      <c r="F24" s="9">
        <v>500</v>
      </c>
    </row>
    <row r="25" spans="1:6" x14ac:dyDescent="0.35">
      <c r="A25" s="10" t="s">
        <v>42</v>
      </c>
      <c r="B25" s="9" t="s">
        <v>92</v>
      </c>
      <c r="C25" s="9" t="s">
        <v>92</v>
      </c>
      <c r="D25" s="9" t="s">
        <v>92</v>
      </c>
      <c r="E25" s="9" t="s">
        <v>92</v>
      </c>
      <c r="F25" s="9" t="s">
        <v>92</v>
      </c>
    </row>
    <row r="26" spans="1:6" x14ac:dyDescent="0.35">
      <c r="A26" s="10" t="s">
        <v>43</v>
      </c>
      <c r="B26" s="9" t="s">
        <v>66</v>
      </c>
      <c r="C26" s="9" t="s">
        <v>66</v>
      </c>
      <c r="D26" s="9" t="s">
        <v>66</v>
      </c>
      <c r="E26" s="9" t="s">
        <v>66</v>
      </c>
      <c r="F26" s="9" t="s">
        <v>66</v>
      </c>
    </row>
    <row r="27" spans="1:6" x14ac:dyDescent="0.35">
      <c r="A27" s="10" t="s">
        <v>44</v>
      </c>
      <c r="B27" s="9">
        <v>7</v>
      </c>
      <c r="C27" s="9">
        <v>7</v>
      </c>
      <c r="D27" s="9">
        <v>7</v>
      </c>
      <c r="E27" s="9">
        <v>7</v>
      </c>
      <c r="F27" s="9">
        <v>7</v>
      </c>
    </row>
    <row r="28" spans="1:6" x14ac:dyDescent="0.35">
      <c r="A28" s="10" t="s">
        <v>16</v>
      </c>
      <c r="B28" s="9">
        <v>10</v>
      </c>
      <c r="C28" s="9">
        <v>10</v>
      </c>
      <c r="D28" s="9">
        <v>10</v>
      </c>
      <c r="E28" s="9">
        <v>10</v>
      </c>
      <c r="F28" s="9">
        <v>10</v>
      </c>
    </row>
    <row r="29" spans="1:6" x14ac:dyDescent="0.35">
      <c r="A29" s="5" t="s">
        <v>45</v>
      </c>
      <c r="B29" s="9">
        <v>60</v>
      </c>
      <c r="C29" s="9">
        <v>60</v>
      </c>
      <c r="D29" s="9">
        <v>60</v>
      </c>
      <c r="E29" s="9">
        <v>60</v>
      </c>
      <c r="F29" s="9">
        <v>60</v>
      </c>
    </row>
    <row r="30" spans="1:6" x14ac:dyDescent="0.35">
      <c r="A30" s="10" t="s">
        <v>46</v>
      </c>
      <c r="B30" s="9">
        <v>55</v>
      </c>
      <c r="C30" s="9">
        <v>55</v>
      </c>
      <c r="D30" s="9">
        <v>55</v>
      </c>
      <c r="E30" s="9">
        <v>55</v>
      </c>
      <c r="F30" s="9">
        <v>55</v>
      </c>
    </row>
    <row r="31" spans="1:6" x14ac:dyDescent="0.35">
      <c r="A31" s="10" t="s">
        <v>47</v>
      </c>
      <c r="B31" s="9" t="s">
        <v>67</v>
      </c>
      <c r="C31" s="9" t="s">
        <v>67</v>
      </c>
      <c r="D31" s="9" t="s">
        <v>67</v>
      </c>
      <c r="E31" s="9" t="s">
        <v>67</v>
      </c>
      <c r="F31" s="9" t="s">
        <v>67</v>
      </c>
    </row>
    <row r="32" spans="1:6" x14ac:dyDescent="0.35">
      <c r="A32" s="10" t="s">
        <v>74</v>
      </c>
      <c r="B32" s="9" t="s">
        <v>68</v>
      </c>
      <c r="C32" s="9" t="s">
        <v>68</v>
      </c>
      <c r="D32" s="9" t="s">
        <v>68</v>
      </c>
      <c r="E32" s="9" t="s">
        <v>68</v>
      </c>
      <c r="F32" s="9" t="s">
        <v>68</v>
      </c>
    </row>
    <row r="37" spans="1:32" x14ac:dyDescent="0.35">
      <c r="C37" t="s">
        <v>69</v>
      </c>
    </row>
    <row r="38" spans="1:32" x14ac:dyDescent="0.35">
      <c r="C38" t="s">
        <v>50</v>
      </c>
    </row>
    <row r="39" spans="1:32" x14ac:dyDescent="0.35">
      <c r="C39" t="s">
        <v>51</v>
      </c>
    </row>
    <row r="40" spans="1:32" x14ac:dyDescent="0.35">
      <c r="C40" t="s">
        <v>52</v>
      </c>
    </row>
    <row r="41" spans="1:32" x14ac:dyDescent="0.35">
      <c r="C41" t="s">
        <v>53</v>
      </c>
    </row>
    <row r="42" spans="1:32" x14ac:dyDescent="0.35">
      <c r="C42" t="s">
        <v>54</v>
      </c>
    </row>
    <row r="47" spans="1:32" x14ac:dyDescent="0.35">
      <c r="A47" s="14" t="s">
        <v>75</v>
      </c>
      <c r="B47" s="14" t="s">
        <v>4</v>
      </c>
      <c r="C47" s="14" t="s">
        <v>6</v>
      </c>
      <c r="D47" s="14" t="s">
        <v>9</v>
      </c>
      <c r="E47" s="14" t="s">
        <v>11</v>
      </c>
      <c r="F47" s="14" t="s">
        <v>14</v>
      </c>
      <c r="G47" s="14" t="s">
        <v>16</v>
      </c>
      <c r="H47" s="14" t="s">
        <v>17</v>
      </c>
      <c r="I47" s="14" t="s">
        <v>18</v>
      </c>
      <c r="J47" s="14" t="s">
        <v>19</v>
      </c>
      <c r="K47" s="14" t="s">
        <v>22</v>
      </c>
      <c r="L47" s="14" t="s">
        <v>23</v>
      </c>
      <c r="M47" s="14" t="s">
        <v>24</v>
      </c>
      <c r="N47" s="14" t="s">
        <v>25</v>
      </c>
      <c r="O47" s="14" t="s">
        <v>26</v>
      </c>
      <c r="P47" s="14" t="s">
        <v>27</v>
      </c>
      <c r="Q47" s="14" t="s">
        <v>28</v>
      </c>
      <c r="R47" s="14" t="s">
        <v>30</v>
      </c>
      <c r="S47" s="14" t="s">
        <v>32</v>
      </c>
      <c r="T47" s="14" t="s">
        <v>35</v>
      </c>
      <c r="U47" s="14" t="s">
        <v>36</v>
      </c>
      <c r="V47" s="14" t="s">
        <v>37</v>
      </c>
      <c r="W47" s="14" t="s">
        <v>38</v>
      </c>
      <c r="X47" s="14" t="s">
        <v>40</v>
      </c>
      <c r="Y47" s="14" t="s">
        <v>42</v>
      </c>
      <c r="Z47" s="14" t="s">
        <v>43</v>
      </c>
      <c r="AA47" s="14" t="s">
        <v>44</v>
      </c>
      <c r="AB47" s="14" t="s">
        <v>16</v>
      </c>
      <c r="AC47" s="14" t="s">
        <v>45</v>
      </c>
      <c r="AD47" s="14" t="s">
        <v>46</v>
      </c>
      <c r="AE47" s="14" t="s">
        <v>47</v>
      </c>
      <c r="AF47" s="14" t="s">
        <v>74</v>
      </c>
    </row>
    <row r="48" spans="1:32" ht="72.5" x14ac:dyDescent="0.35">
      <c r="A48" s="14" t="s">
        <v>50</v>
      </c>
      <c r="B48" s="14" t="s">
        <v>5</v>
      </c>
      <c r="C48" s="14" t="s">
        <v>8</v>
      </c>
      <c r="D48" s="14" t="s">
        <v>10</v>
      </c>
      <c r="E48" s="14" t="s">
        <v>13</v>
      </c>
      <c r="F48" s="14">
        <v>10</v>
      </c>
      <c r="G48" s="14">
        <v>15</v>
      </c>
      <c r="H48" s="14">
        <v>100</v>
      </c>
      <c r="I48" s="14">
        <v>10</v>
      </c>
      <c r="J48" s="14">
        <v>1</v>
      </c>
      <c r="K48" s="14">
        <v>650</v>
      </c>
      <c r="L48" s="14">
        <v>3490</v>
      </c>
      <c r="M48" s="14">
        <v>1500</v>
      </c>
      <c r="N48" s="14" t="s">
        <v>55</v>
      </c>
      <c r="O48" s="14">
        <v>45</v>
      </c>
      <c r="P48" s="14" t="s">
        <v>56</v>
      </c>
      <c r="Q48" s="14"/>
      <c r="R48" s="14" t="s">
        <v>57</v>
      </c>
      <c r="S48" s="14" t="s">
        <v>58</v>
      </c>
      <c r="T48" s="14" t="s">
        <v>59</v>
      </c>
      <c r="U48" s="14" t="s">
        <v>60</v>
      </c>
      <c r="V48" s="14" t="s">
        <v>61</v>
      </c>
      <c r="W48" s="14" t="s">
        <v>63</v>
      </c>
      <c r="X48" s="14">
        <v>200</v>
      </c>
      <c r="Y48" s="9" t="s">
        <v>92</v>
      </c>
      <c r="Z48" s="14" t="s">
        <v>66</v>
      </c>
      <c r="AA48" s="14">
        <v>7</v>
      </c>
      <c r="AB48" s="14">
        <v>10</v>
      </c>
      <c r="AC48" s="14">
        <v>60</v>
      </c>
      <c r="AD48" s="14">
        <v>55</v>
      </c>
      <c r="AE48" s="14" t="s">
        <v>67</v>
      </c>
      <c r="AF48" s="14" t="s">
        <v>68</v>
      </c>
    </row>
    <row r="49" spans="1:32" ht="72.5" x14ac:dyDescent="0.35">
      <c r="A49" s="14" t="s">
        <v>51</v>
      </c>
      <c r="B49" s="14" t="s">
        <v>5</v>
      </c>
      <c r="C49" s="14" t="s">
        <v>8</v>
      </c>
      <c r="D49" s="14" t="s">
        <v>10</v>
      </c>
      <c r="E49" s="14" t="s">
        <v>13</v>
      </c>
      <c r="F49" s="14">
        <v>10</v>
      </c>
      <c r="G49" s="14">
        <v>15</v>
      </c>
      <c r="H49" s="14">
        <v>100</v>
      </c>
      <c r="I49" s="14">
        <v>10</v>
      </c>
      <c r="J49" s="14">
        <v>1</v>
      </c>
      <c r="K49" s="14">
        <v>650</v>
      </c>
      <c r="L49" s="14">
        <v>3490</v>
      </c>
      <c r="M49" s="14">
        <v>1500</v>
      </c>
      <c r="N49" s="14" t="s">
        <v>55</v>
      </c>
      <c r="O49" s="14">
        <v>45</v>
      </c>
      <c r="P49" s="14" t="s">
        <v>56</v>
      </c>
      <c r="Q49" s="14"/>
      <c r="R49" s="14" t="s">
        <v>57</v>
      </c>
      <c r="S49" s="14" t="s">
        <v>58</v>
      </c>
      <c r="T49" s="14" t="s">
        <v>59</v>
      </c>
      <c r="U49" s="14" t="s">
        <v>60</v>
      </c>
      <c r="V49" s="14" t="s">
        <v>61</v>
      </c>
      <c r="W49" s="14" t="s">
        <v>63</v>
      </c>
      <c r="X49" s="14">
        <v>300</v>
      </c>
      <c r="Y49" s="9" t="s">
        <v>92</v>
      </c>
      <c r="Z49" s="14" t="s">
        <v>66</v>
      </c>
      <c r="AA49" s="14">
        <v>7</v>
      </c>
      <c r="AB49" s="14">
        <v>10</v>
      </c>
      <c r="AC49" s="14">
        <v>60</v>
      </c>
      <c r="AD49" s="14">
        <v>55</v>
      </c>
      <c r="AE49" s="14" t="s">
        <v>67</v>
      </c>
      <c r="AF49" s="14" t="s">
        <v>68</v>
      </c>
    </row>
    <row r="50" spans="1:32" ht="72.5" x14ac:dyDescent="0.35">
      <c r="A50" s="14" t="s">
        <v>52</v>
      </c>
      <c r="B50" s="14" t="s">
        <v>5</v>
      </c>
      <c r="C50" s="14" t="s">
        <v>8</v>
      </c>
      <c r="D50" s="14" t="s">
        <v>10</v>
      </c>
      <c r="E50" s="14" t="s">
        <v>13</v>
      </c>
      <c r="F50" s="14">
        <v>10</v>
      </c>
      <c r="G50" s="14">
        <v>15</v>
      </c>
      <c r="H50" s="14">
        <v>100</v>
      </c>
      <c r="I50" s="14">
        <v>10</v>
      </c>
      <c r="J50" s="14">
        <v>2</v>
      </c>
      <c r="K50" s="14">
        <v>650</v>
      </c>
      <c r="L50" s="14">
        <v>3490</v>
      </c>
      <c r="M50" s="14">
        <v>1500</v>
      </c>
      <c r="N50" s="14" t="s">
        <v>55</v>
      </c>
      <c r="O50" s="14">
        <v>45</v>
      </c>
      <c r="P50" s="14" t="s">
        <v>56</v>
      </c>
      <c r="Q50" s="14"/>
      <c r="R50" s="14" t="s">
        <v>57</v>
      </c>
      <c r="S50" s="14" t="s">
        <v>58</v>
      </c>
      <c r="T50" s="14" t="s">
        <v>59</v>
      </c>
      <c r="U50" s="14" t="s">
        <v>60</v>
      </c>
      <c r="V50" s="14" t="s">
        <v>62</v>
      </c>
      <c r="W50" s="14" t="s">
        <v>64</v>
      </c>
      <c r="X50" s="14">
        <v>300</v>
      </c>
      <c r="Y50" s="9" t="s">
        <v>92</v>
      </c>
      <c r="Z50" s="14" t="s">
        <v>66</v>
      </c>
      <c r="AA50" s="14">
        <v>7</v>
      </c>
      <c r="AB50" s="14">
        <v>10</v>
      </c>
      <c r="AC50" s="14">
        <v>60</v>
      </c>
      <c r="AD50" s="14">
        <v>55</v>
      </c>
      <c r="AE50" s="14" t="s">
        <v>67</v>
      </c>
      <c r="AF50" s="14" t="s">
        <v>68</v>
      </c>
    </row>
    <row r="51" spans="1:32" ht="72.5" x14ac:dyDescent="0.35">
      <c r="A51" s="14" t="s">
        <v>53</v>
      </c>
      <c r="B51" s="14" t="s">
        <v>5</v>
      </c>
      <c r="C51" s="14" t="s">
        <v>8</v>
      </c>
      <c r="D51" s="14" t="s">
        <v>10</v>
      </c>
      <c r="E51" s="14" t="s">
        <v>13</v>
      </c>
      <c r="F51" s="14">
        <v>10</v>
      </c>
      <c r="G51" s="14">
        <v>15</v>
      </c>
      <c r="H51" s="14">
        <v>100</v>
      </c>
      <c r="I51" s="14">
        <v>10</v>
      </c>
      <c r="J51" s="14">
        <v>2</v>
      </c>
      <c r="K51" s="14">
        <v>890</v>
      </c>
      <c r="L51" s="14">
        <v>4750</v>
      </c>
      <c r="M51" s="14">
        <v>1500</v>
      </c>
      <c r="N51" s="14" t="s">
        <v>55</v>
      </c>
      <c r="O51" s="14">
        <v>45</v>
      </c>
      <c r="P51" s="14" t="s">
        <v>56</v>
      </c>
      <c r="Q51" s="14"/>
      <c r="R51" s="14" t="s">
        <v>57</v>
      </c>
      <c r="S51" s="14" t="s">
        <v>58</v>
      </c>
      <c r="T51" s="14" t="s">
        <v>59</v>
      </c>
      <c r="U51" s="14" t="s">
        <v>60</v>
      </c>
      <c r="V51" s="14" t="s">
        <v>62</v>
      </c>
      <c r="W51" s="14" t="s">
        <v>64</v>
      </c>
      <c r="X51" s="14">
        <v>500</v>
      </c>
      <c r="Y51" s="9" t="s">
        <v>92</v>
      </c>
      <c r="Z51" s="14" t="s">
        <v>66</v>
      </c>
      <c r="AA51" s="14">
        <v>7</v>
      </c>
      <c r="AB51" s="14">
        <v>10</v>
      </c>
      <c r="AC51" s="14">
        <v>60</v>
      </c>
      <c r="AD51" s="14">
        <v>55</v>
      </c>
      <c r="AE51" s="14" t="s">
        <v>67</v>
      </c>
      <c r="AF51" s="14" t="s">
        <v>68</v>
      </c>
    </row>
    <row r="52" spans="1:32" ht="72.5" x14ac:dyDescent="0.35">
      <c r="A52" s="14" t="s">
        <v>54</v>
      </c>
      <c r="B52" s="14" t="s">
        <v>5</v>
      </c>
      <c r="C52" s="14" t="s">
        <v>8</v>
      </c>
      <c r="D52" s="14" t="s">
        <v>10</v>
      </c>
      <c r="E52" s="14" t="s">
        <v>13</v>
      </c>
      <c r="F52" s="14">
        <v>10</v>
      </c>
      <c r="G52" s="14">
        <v>15</v>
      </c>
      <c r="H52" s="14">
        <v>100</v>
      </c>
      <c r="I52" s="14">
        <v>10</v>
      </c>
      <c r="J52" s="14">
        <v>4</v>
      </c>
      <c r="K52" s="14">
        <v>890</v>
      </c>
      <c r="L52" s="14">
        <v>4750</v>
      </c>
      <c r="M52" s="14">
        <v>1500</v>
      </c>
      <c r="N52" s="14" t="s">
        <v>55</v>
      </c>
      <c r="O52" s="14">
        <v>45</v>
      </c>
      <c r="P52" s="14" t="s">
        <v>56</v>
      </c>
      <c r="Q52" s="14"/>
      <c r="R52" s="14" t="s">
        <v>57</v>
      </c>
      <c r="S52" s="14" t="s">
        <v>58</v>
      </c>
      <c r="T52" s="14" t="s">
        <v>59</v>
      </c>
      <c r="U52" s="14" t="s">
        <v>60</v>
      </c>
      <c r="V52" s="14" t="s">
        <v>62</v>
      </c>
      <c r="W52" s="14" t="s">
        <v>64</v>
      </c>
      <c r="X52" s="14">
        <v>500</v>
      </c>
      <c r="Y52" s="9" t="s">
        <v>92</v>
      </c>
      <c r="Z52" s="14" t="s">
        <v>66</v>
      </c>
      <c r="AA52" s="14">
        <v>7</v>
      </c>
      <c r="AB52" s="14">
        <v>10</v>
      </c>
      <c r="AC52" s="14">
        <v>60</v>
      </c>
      <c r="AD52" s="14">
        <v>55</v>
      </c>
      <c r="AE52" s="14" t="s">
        <v>67</v>
      </c>
      <c r="AF52" s="14" t="s">
        <v>68</v>
      </c>
    </row>
    <row r="59" spans="1:32" ht="59.5" customHeight="1" x14ac:dyDescent="0.35">
      <c r="F59" s="21">
        <f>LEN(B60)</f>
        <v>198</v>
      </c>
    </row>
    <row r="60" spans="1:32" x14ac:dyDescent="0.35">
      <c r="B60" s="174" t="s">
        <v>91</v>
      </c>
      <c r="C60" s="174"/>
      <c r="D60" s="174"/>
      <c r="E60" s="174"/>
    </row>
    <row r="62" spans="1:32" x14ac:dyDescent="0.35">
      <c r="B62" s="6" t="s">
        <v>5</v>
      </c>
    </row>
    <row r="63" spans="1:32" x14ac:dyDescent="0.35">
      <c r="B63" s="6" t="s">
        <v>8</v>
      </c>
    </row>
    <row r="64" spans="1:32" x14ac:dyDescent="0.35">
      <c r="B64" s="6" t="s">
        <v>10</v>
      </c>
    </row>
    <row r="65" spans="2:2" x14ac:dyDescent="0.35">
      <c r="B65" s="6" t="s">
        <v>13</v>
      </c>
    </row>
    <row r="66" spans="2:2" x14ac:dyDescent="0.35">
      <c r="B66" s="8">
        <v>10</v>
      </c>
    </row>
    <row r="67" spans="2:2" x14ac:dyDescent="0.35">
      <c r="B67" s="8">
        <v>15</v>
      </c>
    </row>
    <row r="68" spans="2:2" x14ac:dyDescent="0.35">
      <c r="B68" s="8">
        <v>100</v>
      </c>
    </row>
    <row r="69" spans="2:2" x14ac:dyDescent="0.35">
      <c r="B69" s="8">
        <v>10</v>
      </c>
    </row>
    <row r="70" spans="2:2" x14ac:dyDescent="0.35">
      <c r="B70" s="9">
        <v>1</v>
      </c>
    </row>
    <row r="71" spans="2:2" x14ac:dyDescent="0.35">
      <c r="B71" s="9">
        <v>650</v>
      </c>
    </row>
    <row r="72" spans="2:2" x14ac:dyDescent="0.35">
      <c r="B72" s="9">
        <v>3490</v>
      </c>
    </row>
    <row r="73" spans="2:2" x14ac:dyDescent="0.35">
      <c r="B73" s="9">
        <v>1500</v>
      </c>
    </row>
    <row r="74" spans="2:2" x14ac:dyDescent="0.35">
      <c r="B74" s="9" t="s">
        <v>55</v>
      </c>
    </row>
    <row r="75" spans="2:2" x14ac:dyDescent="0.35">
      <c r="B75" s="9">
        <v>45</v>
      </c>
    </row>
    <row r="76" spans="2:2" x14ac:dyDescent="0.35">
      <c r="B76" s="11" t="s">
        <v>56</v>
      </c>
    </row>
    <row r="77" spans="2:2" x14ac:dyDescent="0.35">
      <c r="B77" s="3"/>
    </row>
    <row r="78" spans="2:2" x14ac:dyDescent="0.35">
      <c r="B78" s="3" t="s">
        <v>57</v>
      </c>
    </row>
    <row r="79" spans="2:2" x14ac:dyDescent="0.35">
      <c r="B79" s="13" t="s">
        <v>58</v>
      </c>
    </row>
    <row r="80" spans="2:2" x14ac:dyDescent="0.35">
      <c r="B80" s="9" t="s">
        <v>59</v>
      </c>
    </row>
    <row r="81" spans="2:2" x14ac:dyDescent="0.35">
      <c r="B81" s="9" t="s">
        <v>60</v>
      </c>
    </row>
    <row r="82" spans="2:2" x14ac:dyDescent="0.35">
      <c r="B82" s="9" t="s">
        <v>61</v>
      </c>
    </row>
    <row r="83" spans="2:2" x14ac:dyDescent="0.35">
      <c r="B83" s="9" t="s">
        <v>63</v>
      </c>
    </row>
    <row r="84" spans="2:2" x14ac:dyDescent="0.35">
      <c r="B84" s="9">
        <v>200</v>
      </c>
    </row>
    <row r="85" spans="2:2" x14ac:dyDescent="0.35">
      <c r="B85" s="9" t="s">
        <v>65</v>
      </c>
    </row>
    <row r="86" spans="2:2" x14ac:dyDescent="0.35">
      <c r="B86" s="9" t="s">
        <v>66</v>
      </c>
    </row>
    <row r="87" spans="2:2" x14ac:dyDescent="0.35">
      <c r="B87" s="9">
        <v>7</v>
      </c>
    </row>
    <row r="88" spans="2:2" x14ac:dyDescent="0.35">
      <c r="B88" s="9">
        <v>10</v>
      </c>
    </row>
    <row r="89" spans="2:2" x14ac:dyDescent="0.35">
      <c r="B89" s="9">
        <v>60</v>
      </c>
    </row>
    <row r="90" spans="2:2" x14ac:dyDescent="0.35">
      <c r="B90" s="9">
        <v>55</v>
      </c>
    </row>
    <row r="91" spans="2:2" x14ac:dyDescent="0.35">
      <c r="B91" s="9" t="s">
        <v>67</v>
      </c>
    </row>
    <row r="92" spans="2:2" x14ac:dyDescent="0.35">
      <c r="B92" s="9" t="s">
        <v>68</v>
      </c>
    </row>
  </sheetData>
  <sortState xmlns:xlrd2="http://schemas.microsoft.com/office/spreadsheetml/2017/richdata2" ref="A48:AF52">
    <sortCondition ref="A48:A52"/>
  </sortState>
  <mergeCells count="1">
    <mergeCell ref="B60:E6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Mini 2 200</vt:lpstr>
      <vt:lpstr>Mini 2 300</vt:lpstr>
      <vt:lpstr>Mini 4 500</vt:lpstr>
      <vt:lpstr>Sheet1</vt:lpstr>
      <vt:lpstr>QTN</vt:lpstr>
      <vt:lpstr>Sheet2</vt:lpstr>
      <vt:lpstr>MODEL_NO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MECHZEPHYR ENGINEERING</dc:creator>
  <cp:lastModifiedBy>Deepak kumar</cp:lastModifiedBy>
  <cp:lastPrinted>2026-07-13T07:47:13Z</cp:lastPrinted>
  <dcterms:created xsi:type="dcterms:W3CDTF">2022-08-10T11:16:33Z</dcterms:created>
  <dcterms:modified xsi:type="dcterms:W3CDTF">2026-07-28T06:51:50Z</dcterms:modified>
</cp:coreProperties>
</file>