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djan/MATLAB/projects/project_b/documentation/"/>
    </mc:Choice>
  </mc:AlternateContent>
  <xr:revisionPtr revIDLastSave="0" documentId="13_ncr:1_{DE2DCC3E-9D07-1446-A7C7-72E5B416C1F9}" xr6:coauthVersionLast="45" xr6:coauthVersionMax="45" xr10:uidLastSave="{00000000-0000-0000-0000-000000000000}"/>
  <bookViews>
    <workbookView xWindow="0" yWindow="460" windowWidth="38400" windowHeight="20000" xr2:uid="{33BD343B-4DA1-8C49-B7ED-CCD67F2B21EB}"/>
  </bookViews>
  <sheets>
    <sheet name="Breakdown" sheetId="5" r:id="rId1"/>
  </sheets>
  <definedNames>
    <definedName name="_xlchart.v1.0" hidden="1">Breakdown!$C$4:$C$19</definedName>
    <definedName name="_xlchart.v1.1" hidden="1">Breakdown!$F$22:$F$23</definedName>
    <definedName name="_xlchart.v1.10" hidden="1">Breakdown!$C$4:$C$19</definedName>
    <definedName name="_xlchart.v1.11" hidden="1">Breakdown!$F$22:$F$23</definedName>
    <definedName name="_xlchart.v1.12" hidden="1">Breakdown!$F$24:$F$40</definedName>
    <definedName name="_xlchart.v1.13" hidden="1">Breakdown!$I$22:$I$23</definedName>
    <definedName name="_xlchart.v1.14" hidden="1">Breakdown!$I$24:$I$40</definedName>
    <definedName name="_xlchart.v1.15" hidden="1">Breakdown!$C$4:$C$19</definedName>
    <definedName name="_xlchart.v1.16" hidden="1">Breakdown!$F$22:$F$23</definedName>
    <definedName name="_xlchart.v1.17" hidden="1">Breakdown!$F$24:$F$40</definedName>
    <definedName name="_xlchart.v1.18" hidden="1">Breakdown!$I$22:$I$23</definedName>
    <definedName name="_xlchart.v1.19" hidden="1">Breakdown!$I$24:$I$40</definedName>
    <definedName name="_xlchart.v1.2" hidden="1">Breakdown!$F$24:$F$39</definedName>
    <definedName name="_xlchart.v1.20" hidden="1">Breakdown!$C$4:$C$19</definedName>
    <definedName name="_xlchart.v1.21" hidden="1">Breakdown!$F$22:$F$23</definedName>
    <definedName name="_xlchart.v1.22" hidden="1">Breakdown!$F$24:$F$39</definedName>
    <definedName name="_xlchart.v1.23" hidden="1">Breakdown!$I$22:$I$23</definedName>
    <definedName name="_xlchart.v1.24" hidden="1">Breakdown!$I$24:$I$39</definedName>
    <definedName name="_xlchart.v1.25" hidden="1">Breakdown!$C$4:$C$19</definedName>
    <definedName name="_xlchart.v1.26" hidden="1">Breakdown!$F$22:$F$23</definedName>
    <definedName name="_xlchart.v1.27" hidden="1">Breakdown!$F$24:$F$39</definedName>
    <definedName name="_xlchart.v1.28" hidden="1">Breakdown!$I$22:$I$23</definedName>
    <definedName name="_xlchart.v1.29" hidden="1">Breakdown!$I$24:$I$39</definedName>
    <definedName name="_xlchart.v1.3" hidden="1">Breakdown!$I$22:$I$23</definedName>
    <definedName name="_xlchart.v1.30" hidden="1">Breakdown!$C$4:$C$19</definedName>
    <definedName name="_xlchart.v1.31" hidden="1">Breakdown!$F$22:$F$23</definedName>
    <definedName name="_xlchart.v1.32" hidden="1">Breakdown!$F$24:$F$39</definedName>
    <definedName name="_xlchart.v1.33" hidden="1">Breakdown!$I$22:$I$23</definedName>
    <definedName name="_xlchart.v1.34" hidden="1">Breakdown!$I$24:$I$39</definedName>
    <definedName name="_xlchart.v1.35" hidden="1">Breakdown!$C$4:$C$19</definedName>
    <definedName name="_xlchart.v1.36" hidden="1">Breakdown!$F$22:$F$23</definedName>
    <definedName name="_xlchart.v1.37" hidden="1">Breakdown!$F$24:$F$39</definedName>
    <definedName name="_xlchart.v1.38" hidden="1">Breakdown!$I$22:$I$23</definedName>
    <definedName name="_xlchart.v1.39" hidden="1">Breakdown!$I$24:$I$39</definedName>
    <definedName name="_xlchart.v1.4" hidden="1">Breakdown!$I$24:$I$39</definedName>
    <definedName name="_xlchart.v1.5" hidden="1">Breakdown!$C$4:$C$19</definedName>
    <definedName name="_xlchart.v1.6" hidden="1">Breakdown!$F$22:$F$23</definedName>
    <definedName name="_xlchart.v1.7" hidden="1">Breakdown!$F$24:$F$40</definedName>
    <definedName name="_xlchart.v1.8" hidden="1">Breakdown!$I$22:$I$23</definedName>
    <definedName name="_xlchart.v1.9" hidden="1">Breakdown!$I$24:$I$40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24" i="5"/>
  <c r="L40" i="5" s="1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24" i="5"/>
  <c r="J40" i="5" l="1"/>
  <c r="G40" i="5"/>
  <c r="H40" i="5"/>
  <c r="I40" i="5"/>
  <c r="K40" i="5"/>
  <c r="F40" i="5"/>
  <c r="G20" i="5"/>
  <c r="H20" i="5"/>
  <c r="I20" i="5"/>
  <c r="J20" i="5"/>
  <c r="K20" i="5"/>
  <c r="F20" i="5"/>
</calcChain>
</file>

<file path=xl/sharedStrings.xml><?xml version="1.0" encoding="utf-8"?>
<sst xmlns="http://schemas.openxmlformats.org/spreadsheetml/2006/main" count="58" uniqueCount="30">
  <si>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</si>
  <si>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</si>
  <si>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</si>
  <si>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</si>
  <si>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</si>
  <si>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</si>
  <si>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</si>
  <si>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</si>
  <si>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</si>
  <si>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</si>
  <si>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</si>
  <si>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</si>
  <si>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</si>
  <si>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</si>
  <si>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</si>
  <si>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</si>
  <si>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Dataset</t>
  </si>
  <si>
    <t>Without STM</t>
  </si>
  <si>
    <t>With STM</t>
  </si>
  <si>
    <t>Accuracy</t>
  </si>
  <si>
    <t>False Positives</t>
  </si>
  <si>
    <t>False Negatives</t>
  </si>
  <si>
    <t>No. Matches</t>
  </si>
  <si>
    <t>No. Spikes</t>
  </si>
  <si>
    <t>SNR</t>
  </si>
  <si>
    <t>Average</t>
  </si>
  <si>
    <t>Precision</t>
  </si>
  <si>
    <t>Recall</t>
  </si>
  <si>
    <t>Improvement</t>
  </si>
  <si>
    <t>Pr(Overlapped)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</si>
</sst>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0" fontId="1" fillId="0" borderId="9" xfId="0" applyFont="1" applyFill="1" applyBorder="1"/>
    <xf numFmtId="165" fontId="1" fillId="0" borderId="4" xfId="0" applyNumberFormat="1" applyFont="1" applyBorder="1"/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Accuracy Improvements 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Breakdown!$F$22</c:f>
              <c:strCache>
                <c:ptCount val="1"/>
                <c:pt idx="0">
                  <c:v>Without STM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Breakdown!$F$40:$H$40</c:f>
              <c:numCache>
                <c:formatCode>0.0%</c:formatCode>
                <c:ptCount val="3"/>
                <c:pt idx="0">
                  <c:v>0.85309609700624933</c:v>
                </c:pt>
                <c:pt idx="1">
                  <c:v>0.781871868967418</c:v>
                </c:pt>
                <c:pt idx="2">
                  <c:v>0.71350322084923956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A-D34A-8DBB-6FD93D3A41C2}"/>
            </c:ext>
          </c:extLst>
        </c:ser>
        <c:ser>
          <c:idx val="1"/>
          <c:order val="1"/>
          <c:tx>
            <c:strRef>
              <c:f>Breakdown!$I$22</c:f>
              <c:strCache>
                <c:ptCount val="1"/>
                <c:pt idx="0">
                  <c:v>With STM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Breakdown!$I$40:$K$40</c:f>
              <c:numCache>
                <c:formatCode>0.0%</c:formatCode>
                <c:ptCount val="3"/>
                <c:pt idx="0">
                  <c:v>0.89365126911520687</c:v>
                </c:pt>
                <c:pt idx="1">
                  <c:v>0.81664331039494042</c:v>
                </c:pt>
                <c:pt idx="2">
                  <c:v>0.75967105956607983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A-D34A-8DBB-6FD93D3A4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52559"/>
        <c:axId val="348881871"/>
      </c:barChart>
      <c:catAx>
        <c:axId val="3272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871"/>
        <c:crosses val="autoZero"/>
        <c:auto val="1"/>
        <c:lblAlgn val="ctr"/>
        <c:lblOffset val="100"/>
        <c:noMultiLvlLbl val="0"/>
      </c:catAx>
      <c:valAx>
        <c:axId val="34888187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272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0</xdr:row>
      <xdr:rowOff>184150</xdr:rowOff>
    </xdr:from>
    <xdr:to>
      <xdr:col>24</xdr:col>
      <xdr:colOff>0</xdr:colOff>
      <xdr:row>21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475AC-EA22-B349-A82B-37904104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1D4-C63B-456F-A0DA-741F75E2D2A6}">
  <dimension ref="C2:P40"/>
  <sheetViews>
    <sheetView tabSelected="1" workbookViewId="0">
      <selection activeCell="S37" sqref="S37"/>
    </sheetView>
  </sheetViews>
  <sheetFormatPr baseColWidth="10" defaultColWidth="8.83203125" defaultRowHeight="16" x14ac:dyDescent="0.2"/>
  <cols>
    <col min="3" max="3" width="19.1640625" bestFit="1" customWidth="1"/>
    <col min="4" max="4" width="4.6640625" bestFit="1" customWidth="1"/>
    <col min="5" max="5" width="9.83203125" bestFit="1" customWidth="1"/>
    <col min="6" max="6" width="11.5" bestFit="1" customWidth="1"/>
    <col min="7" max="7" width="13.33203125" bestFit="1" customWidth="1"/>
    <col min="8" max="8" width="14.33203125" bestFit="1" customWidth="1"/>
    <col min="9" max="9" width="11.5" bestFit="1" customWidth="1"/>
    <col min="10" max="10" width="13.33203125" bestFit="1" customWidth="1"/>
    <col min="11" max="11" width="14.33203125" bestFit="1" customWidth="1"/>
    <col min="12" max="12" width="12.33203125" bestFit="1" customWidth="1"/>
    <col min="13" max="13" width="13.6640625" bestFit="1" customWidth="1"/>
    <col min="14" max="14" width="8.5" bestFit="1" customWidth="1"/>
    <col min="15" max="15" width="7.1640625" bestFit="1" customWidth="1"/>
    <col min="16" max="16" width="8.5" bestFit="1" customWidth="1"/>
    <col min="25" max="25" width="8.83203125" customWidth="1"/>
  </cols>
  <sheetData>
    <row r="2" spans="3:11" x14ac:dyDescent="0.2">
      <c r="F2" s="14" t="s">
        <v>17</v>
      </c>
      <c r="G2" s="15"/>
      <c r="H2" s="16"/>
      <c r="I2" s="14" t="s">
        <v>18</v>
      </c>
      <c r="J2" s="15"/>
      <c r="K2" s="16"/>
    </row>
    <row r="3" spans="3:11" x14ac:dyDescent="0.2">
      <c r="C3" s="8" t="s">
        <v>16</v>
      </c>
      <c r="D3" s="9" t="s">
        <v>24</v>
      </c>
      <c r="E3" s="10" t="s">
        <v>23</v>
      </c>
      <c r="F3" s="5" t="s">
        <v>22</v>
      </c>
      <c r="G3" s="6" t="s">
        <v>20</v>
      </c>
      <c r="H3" s="7" t="s">
        <v>21</v>
      </c>
      <c r="I3" s="5" t="s">
        <v>22</v>
      </c>
      <c r="J3" s="6" t="s">
        <v>20</v>
      </c>
      <c r="K3" s="7" t="s">
        <v>21</v>
      </c>
    </row>
    <row r="4" spans="3:11" x14ac:dyDescent="0.2">
      <c r="C4" s="3" t="s">
        <v>0</v>
      </c>
      <c r="D4" s="4">
        <v>16</v>
      </c>
      <c r="E4" s="4">
        <v>3514</v>
      </c>
      <c r="F4" s="2">
        <v>3438</v>
      </c>
      <c r="G4" s="4">
        <v>33</v>
      </c>
      <c r="H4" s="1">
        <v>76</v>
      </c>
      <c r="I4" s="2">
        <v>3447</v>
      </c>
      <c r="J4" s="4">
        <v>24</v>
      </c>
      <c r="K4" s="1">
        <v>67</v>
      </c>
    </row>
    <row r="5" spans="3:11" x14ac:dyDescent="0.2">
      <c r="C5" s="3" t="s">
        <v>1</v>
      </c>
      <c r="D5" s="4">
        <v>9</v>
      </c>
      <c r="E5" s="4">
        <v>3522</v>
      </c>
      <c r="F5" s="2">
        <v>3426</v>
      </c>
      <c r="G5" s="4">
        <v>17</v>
      </c>
      <c r="H5" s="1">
        <v>96</v>
      </c>
      <c r="I5" s="2">
        <v>3430</v>
      </c>
      <c r="J5" s="4">
        <v>13</v>
      </c>
      <c r="K5" s="1">
        <v>92</v>
      </c>
    </row>
    <row r="6" spans="3:11" x14ac:dyDescent="0.2">
      <c r="C6" s="3" t="s">
        <v>2</v>
      </c>
      <c r="D6" s="4">
        <v>6</v>
      </c>
      <c r="E6" s="4">
        <v>3477</v>
      </c>
      <c r="F6" s="2">
        <v>2796</v>
      </c>
      <c r="G6" s="4">
        <v>24</v>
      </c>
      <c r="H6" s="1">
        <v>681</v>
      </c>
      <c r="I6" s="2">
        <v>2793</v>
      </c>
      <c r="J6" s="4">
        <v>27</v>
      </c>
      <c r="K6" s="1">
        <v>684</v>
      </c>
    </row>
    <row r="7" spans="3:11" x14ac:dyDescent="0.2">
      <c r="C7" s="3" t="s">
        <v>3</v>
      </c>
      <c r="D7" s="4">
        <v>6</v>
      </c>
      <c r="E7" s="4">
        <v>3474</v>
      </c>
      <c r="F7" s="2">
        <v>1866</v>
      </c>
      <c r="G7" s="4">
        <v>55</v>
      </c>
      <c r="H7" s="1">
        <v>1608</v>
      </c>
      <c r="I7" s="2">
        <v>1891</v>
      </c>
      <c r="J7" s="4">
        <v>30</v>
      </c>
      <c r="K7" s="1">
        <v>1583</v>
      </c>
    </row>
    <row r="8" spans="3:11" x14ac:dyDescent="0.2">
      <c r="C8" s="3" t="s">
        <v>4</v>
      </c>
      <c r="D8" s="4">
        <v>19</v>
      </c>
      <c r="E8" s="4">
        <v>3410</v>
      </c>
      <c r="F8" s="2">
        <v>3340</v>
      </c>
      <c r="G8" s="4">
        <v>64</v>
      </c>
      <c r="H8" s="1">
        <v>70</v>
      </c>
      <c r="I8" s="2">
        <v>3369</v>
      </c>
      <c r="J8" s="4">
        <v>35</v>
      </c>
      <c r="K8" s="1">
        <v>41</v>
      </c>
    </row>
    <row r="9" spans="3:11" x14ac:dyDescent="0.2">
      <c r="C9" s="3" t="s">
        <v>5</v>
      </c>
      <c r="D9" s="4">
        <v>10</v>
      </c>
      <c r="E9" s="4">
        <v>3520</v>
      </c>
      <c r="F9" s="2">
        <v>3364</v>
      </c>
      <c r="G9" s="4">
        <v>156</v>
      </c>
      <c r="H9" s="1">
        <v>156</v>
      </c>
      <c r="I9" s="2">
        <v>3383</v>
      </c>
      <c r="J9" s="4">
        <v>137</v>
      </c>
      <c r="K9" s="1">
        <v>137</v>
      </c>
    </row>
    <row r="10" spans="3:11" x14ac:dyDescent="0.2">
      <c r="C10" s="3" t="s">
        <v>6</v>
      </c>
      <c r="D10" s="4">
        <v>7</v>
      </c>
      <c r="E10" s="4">
        <v>3411</v>
      </c>
      <c r="F10" s="2">
        <v>2885</v>
      </c>
      <c r="G10" s="4">
        <v>525</v>
      </c>
      <c r="H10" s="1">
        <v>526</v>
      </c>
      <c r="I10" s="2">
        <v>2998</v>
      </c>
      <c r="J10" s="4">
        <v>412</v>
      </c>
      <c r="K10" s="1">
        <v>413</v>
      </c>
    </row>
    <row r="11" spans="3:11" x14ac:dyDescent="0.2">
      <c r="C11" s="3" t="s">
        <v>7</v>
      </c>
      <c r="D11" s="4">
        <v>6</v>
      </c>
      <c r="E11" s="4">
        <v>3526</v>
      </c>
      <c r="F11" s="2">
        <v>1956</v>
      </c>
      <c r="G11" s="4">
        <v>830</v>
      </c>
      <c r="H11" s="1">
        <v>1570</v>
      </c>
      <c r="I11" s="2">
        <v>2300</v>
      </c>
      <c r="J11" s="4">
        <v>486</v>
      </c>
      <c r="K11" s="1">
        <v>1226</v>
      </c>
    </row>
    <row r="12" spans="3:11" x14ac:dyDescent="0.2">
      <c r="C12" s="3" t="s">
        <v>8</v>
      </c>
      <c r="D12" s="4">
        <v>18</v>
      </c>
      <c r="E12" s="4">
        <v>3383</v>
      </c>
      <c r="F12" s="2">
        <v>3298</v>
      </c>
      <c r="G12" s="4">
        <v>71</v>
      </c>
      <c r="H12" s="1">
        <v>85</v>
      </c>
      <c r="I12" s="2">
        <v>3337</v>
      </c>
      <c r="J12" s="4">
        <v>32</v>
      </c>
      <c r="K12" s="1">
        <v>46</v>
      </c>
    </row>
    <row r="13" spans="3:11" x14ac:dyDescent="0.2">
      <c r="C13" s="3" t="s">
        <v>9</v>
      </c>
      <c r="D13" s="4">
        <v>9</v>
      </c>
      <c r="E13" s="4">
        <v>3448</v>
      </c>
      <c r="F13" s="2">
        <v>3145</v>
      </c>
      <c r="G13" s="4">
        <v>281</v>
      </c>
      <c r="H13" s="1">
        <v>303</v>
      </c>
      <c r="I13" s="2">
        <v>3184</v>
      </c>
      <c r="J13" s="4">
        <v>242</v>
      </c>
      <c r="K13" s="1">
        <v>264</v>
      </c>
    </row>
    <row r="14" spans="3:11" x14ac:dyDescent="0.2">
      <c r="C14" s="3" t="s">
        <v>10</v>
      </c>
      <c r="D14" s="4">
        <v>7</v>
      </c>
      <c r="E14" s="4">
        <v>3472</v>
      </c>
      <c r="F14" s="2">
        <v>2378</v>
      </c>
      <c r="G14" s="4">
        <v>993</v>
      </c>
      <c r="H14" s="1">
        <v>1094</v>
      </c>
      <c r="I14" s="2">
        <v>2809</v>
      </c>
      <c r="J14" s="4">
        <v>562</v>
      </c>
      <c r="K14" s="1">
        <v>663</v>
      </c>
    </row>
    <row r="15" spans="3:11" x14ac:dyDescent="0.2">
      <c r="C15" s="3" t="s">
        <v>11</v>
      </c>
      <c r="D15" s="4">
        <v>6</v>
      </c>
      <c r="E15" s="4">
        <v>3414</v>
      </c>
      <c r="F15" s="2">
        <v>1302</v>
      </c>
      <c r="G15" s="4">
        <v>1162</v>
      </c>
      <c r="H15" s="1">
        <v>2112</v>
      </c>
      <c r="I15" s="2">
        <v>1662</v>
      </c>
      <c r="J15" s="4">
        <v>802</v>
      </c>
      <c r="K15" s="1">
        <v>1752</v>
      </c>
    </row>
    <row r="16" spans="3:11" x14ac:dyDescent="0.2">
      <c r="C16" s="3" t="s">
        <v>12</v>
      </c>
      <c r="D16" s="4">
        <v>18</v>
      </c>
      <c r="E16" s="4">
        <v>3364</v>
      </c>
      <c r="F16" s="2">
        <v>3191</v>
      </c>
      <c r="G16" s="4">
        <v>180</v>
      </c>
      <c r="H16" s="1">
        <v>173</v>
      </c>
      <c r="I16" s="2">
        <v>3295</v>
      </c>
      <c r="J16" s="4">
        <v>76</v>
      </c>
      <c r="K16" s="1">
        <v>69</v>
      </c>
    </row>
    <row r="17" spans="3:16" x14ac:dyDescent="0.2">
      <c r="C17" s="3" t="s">
        <v>13</v>
      </c>
      <c r="D17" s="4">
        <v>10</v>
      </c>
      <c r="E17" s="4">
        <v>3462</v>
      </c>
      <c r="F17" s="2">
        <v>2706</v>
      </c>
      <c r="G17" s="4">
        <v>763</v>
      </c>
      <c r="H17" s="1">
        <v>756</v>
      </c>
      <c r="I17" s="2">
        <v>2847</v>
      </c>
      <c r="J17" s="4">
        <v>622</v>
      </c>
      <c r="K17" s="1">
        <v>615</v>
      </c>
    </row>
    <row r="18" spans="3:16" x14ac:dyDescent="0.2">
      <c r="C18" s="3" t="s">
        <v>14</v>
      </c>
      <c r="D18" s="4">
        <v>7</v>
      </c>
      <c r="E18" s="4">
        <v>3440</v>
      </c>
      <c r="F18" s="2">
        <v>2402</v>
      </c>
      <c r="G18" s="4">
        <v>988</v>
      </c>
      <c r="H18" s="1">
        <v>1038</v>
      </c>
      <c r="I18" s="2">
        <v>2483</v>
      </c>
      <c r="J18" s="4">
        <v>907</v>
      </c>
      <c r="K18" s="1">
        <v>957</v>
      </c>
    </row>
    <row r="19" spans="3:16" x14ac:dyDescent="0.2">
      <c r="C19" s="3" t="s">
        <v>15</v>
      </c>
      <c r="D19" s="4">
        <v>6</v>
      </c>
      <c r="E19" s="4">
        <v>3493</v>
      </c>
      <c r="F19" s="2">
        <v>1747</v>
      </c>
      <c r="G19" s="4">
        <v>940</v>
      </c>
      <c r="H19" s="1">
        <v>1746</v>
      </c>
      <c r="I19" s="2">
        <v>1936</v>
      </c>
      <c r="J19" s="4">
        <v>751</v>
      </c>
      <c r="K19" s="1">
        <v>1557</v>
      </c>
    </row>
    <row r="20" spans="3:16" x14ac:dyDescent="0.2">
      <c r="C20" s="8" t="s">
        <v>25</v>
      </c>
      <c r="D20" s="9"/>
      <c r="E20" s="9"/>
      <c r="F20" s="11">
        <f>AVERAGE(F4:F19)</f>
        <v>2702.5</v>
      </c>
      <c r="G20" s="12">
        <f t="shared" ref="G20:K20" si="0">AVERAGE(G4:G19)</f>
        <v>442.625</v>
      </c>
      <c r="H20" s="13">
        <f t="shared" si="0"/>
        <v>755.625</v>
      </c>
      <c r="I20" s="11">
        <f t="shared" si="0"/>
        <v>2822.75</v>
      </c>
      <c r="J20" s="12">
        <f t="shared" si="0"/>
        <v>322.375</v>
      </c>
      <c r="K20" s="13">
        <f t="shared" si="0"/>
        <v>635.375</v>
      </c>
    </row>
    <row r="21" spans="3:16" x14ac:dyDescent="0.2">
      <c r="C21" s="20"/>
      <c r="D21" s="20"/>
      <c r="E21" s="20"/>
      <c r="F21" s="21"/>
      <c r="G21" s="21"/>
      <c r="H21" s="21"/>
      <c r="I21" s="21"/>
      <c r="J21" s="21"/>
      <c r="K21" s="21"/>
      <c r="L21" s="22"/>
      <c r="M21" s="22"/>
      <c r="N21" s="22"/>
      <c r="O21" s="22"/>
      <c r="P21" s="22"/>
    </row>
    <row r="22" spans="3:16" x14ac:dyDescent="0.2">
      <c r="F22" s="14" t="s">
        <v>17</v>
      </c>
      <c r="G22" s="15"/>
      <c r="H22" s="16"/>
      <c r="I22" s="14" t="s">
        <v>18</v>
      </c>
      <c r="J22" s="15"/>
      <c r="K22" s="16"/>
    </row>
    <row r="23" spans="3:16" x14ac:dyDescent="0.2">
      <c r="C23" s="8" t="s">
        <v>16</v>
      </c>
      <c r="D23" s="9" t="s">
        <v>24</v>
      </c>
      <c r="E23" s="10" t="s">
        <v>23</v>
      </c>
      <c r="F23" s="17" t="s">
        <v>26</v>
      </c>
      <c r="G23" s="18" t="s">
        <v>27</v>
      </c>
      <c r="H23" s="19" t="s">
        <v>19</v>
      </c>
      <c r="I23" s="17" t="s">
        <v>26</v>
      </c>
      <c r="J23" s="18" t="s">
        <v>27</v>
      </c>
      <c r="K23" s="19" t="s">
        <v>19</v>
      </c>
      <c r="L23" s="17" t="s">
        <v>28</v>
      </c>
      <c r="M23" s="35" t="s">
        <v>29</v>
      </c>
    </row>
    <row r="24" spans="3:16" x14ac:dyDescent="0.2">
      <c r="C24" s="3" t="s">
        <v>0</v>
      </c>
      <c r="D24" s="4">
        <v>16</v>
      </c>
      <c r="E24" s="4">
        <v>3514</v>
      </c>
      <c r="F24" s="23">
        <f>F4/(F4+G4)</f>
        <v>0.99049265341400172</v>
      </c>
      <c r="G24" s="24">
        <f>F4/(F4+H4)</f>
        <v>0.97837222538417756</v>
      </c>
      <c r="H24" s="25">
        <f>F4/(F4+G4+H4)</f>
        <v>0.96926980546941077</v>
      </c>
      <c r="I24" s="23">
        <f>I4/(I4+J4)</f>
        <v>0.99308556611927401</v>
      </c>
      <c r="J24" s="24">
        <f>I4/(I4+K4)</f>
        <v>0.98093340922026184</v>
      </c>
      <c r="K24" s="25">
        <f>I4/(I4+J4+K4)</f>
        <v>0.97427925381571512</v>
      </c>
      <c r="L24" s="37">
        <f>K24-H24</f>
        <v>5.009448346304346E-3</v>
      </c>
      <c r="M24" s="38">
        <v>2.1895707288965699E-2</v>
      </c>
    </row>
    <row r="25" spans="3:16" x14ac:dyDescent="0.2">
      <c r="C25" s="3" t="s">
        <v>1</v>
      </c>
      <c r="D25" s="4">
        <v>9</v>
      </c>
      <c r="E25" s="4">
        <v>3522</v>
      </c>
      <c r="F25" s="26">
        <f>F5/(F5+G5)</f>
        <v>0.99506244554167878</v>
      </c>
      <c r="G25" s="27">
        <f>F5/(F5+H5)</f>
        <v>0.97274275979557068</v>
      </c>
      <c r="H25" s="28">
        <f>F5/(F5+G5+H5)</f>
        <v>0.96807007629273811</v>
      </c>
      <c r="I25" s="26">
        <f>I5/(I5+J5)</f>
        <v>0.99622422306128378</v>
      </c>
      <c r="J25" s="27">
        <f>I5/(I5+K5)</f>
        <v>0.9738784781374219</v>
      </c>
      <c r="K25" s="28">
        <f>I5/(I5+J5+K5)</f>
        <v>0.97029702970297027</v>
      </c>
      <c r="L25" s="37">
        <f t="shared" ref="L25:L39" si="1">K25-H25</f>
        <v>2.2269534102321575E-3</v>
      </c>
      <c r="M25" s="38">
        <v>1.98789974070873E-2</v>
      </c>
    </row>
    <row r="26" spans="3:16" x14ac:dyDescent="0.2">
      <c r="C26" s="3" t="s">
        <v>2</v>
      </c>
      <c r="D26" s="4">
        <v>6</v>
      </c>
      <c r="E26" s="4">
        <v>3477</v>
      </c>
      <c r="F26" s="26">
        <f>F6/(F6+G6)</f>
        <v>0.99148936170212765</v>
      </c>
      <c r="G26" s="27">
        <f>F6/(F6+H6)</f>
        <v>0.80414150129421913</v>
      </c>
      <c r="H26" s="28">
        <f>F6/(F6+G6+H6)</f>
        <v>0.79862896315338472</v>
      </c>
      <c r="I26" s="26">
        <f>I6/(I6+J6)</f>
        <v>0.99042553191489358</v>
      </c>
      <c r="J26" s="27">
        <f>I6/(I6+K6)</f>
        <v>0.80327868852459017</v>
      </c>
      <c r="K26" s="28">
        <f>I6/(I6+J6+K6)</f>
        <v>0.7970890410958904</v>
      </c>
      <c r="L26" s="37">
        <f t="shared" si="1"/>
        <v>-1.539922057494314E-3</v>
      </c>
      <c r="M26" s="38">
        <v>1.7862287525208902E-2</v>
      </c>
    </row>
    <row r="27" spans="3:16" x14ac:dyDescent="0.2">
      <c r="C27" s="3" t="s">
        <v>3</v>
      </c>
      <c r="D27" s="4">
        <v>6</v>
      </c>
      <c r="E27" s="4">
        <v>3474</v>
      </c>
      <c r="F27" s="26">
        <f>F7/(F7+G7)</f>
        <v>0.9713690786048933</v>
      </c>
      <c r="G27" s="27">
        <f>F7/(F7+H7)</f>
        <v>0.53713298791018993</v>
      </c>
      <c r="H27" s="28">
        <f>F7/(F7+G7+H7)</f>
        <v>0.52876168886370079</v>
      </c>
      <c r="I27" s="26">
        <f>I7/(I7+J7)</f>
        <v>0.98438313378448727</v>
      </c>
      <c r="J27" s="27">
        <f>I7/(I7+K7)</f>
        <v>0.54432930339666086</v>
      </c>
      <c r="K27" s="28">
        <f>I7/(I7+J7+K7)</f>
        <v>0.53966894977168944</v>
      </c>
      <c r="L27" s="37">
        <f t="shared" si="1"/>
        <v>1.0907260907988658E-2</v>
      </c>
      <c r="M27" s="38">
        <v>1.41169691731489E-2</v>
      </c>
    </row>
    <row r="28" spans="3:16" x14ac:dyDescent="0.2">
      <c r="C28" s="3" t="s">
        <v>4</v>
      </c>
      <c r="D28" s="4">
        <v>19</v>
      </c>
      <c r="E28" s="4">
        <v>3410</v>
      </c>
      <c r="F28" s="26">
        <f>F8/(F8+G8)</f>
        <v>0.98119858989424202</v>
      </c>
      <c r="G28" s="27">
        <f>F8/(F8+H8)</f>
        <v>0.97947214076246336</v>
      </c>
      <c r="H28" s="28">
        <f>F8/(F8+G8+H8)</f>
        <v>0.96142774899251582</v>
      </c>
      <c r="I28" s="26">
        <f>I8/(I8+J8)</f>
        <v>0.98971797884841362</v>
      </c>
      <c r="J28" s="27">
        <f>I8/(I8+K8)</f>
        <v>0.98797653958944287</v>
      </c>
      <c r="K28" s="28">
        <f>I8/(I8+J8+K8)</f>
        <v>0.9779390420899855</v>
      </c>
      <c r="L28" s="37">
        <f t="shared" si="1"/>
        <v>1.6511293097469681E-2</v>
      </c>
      <c r="M28" s="38">
        <v>3.3707865168539297E-2</v>
      </c>
    </row>
    <row r="29" spans="3:16" x14ac:dyDescent="0.2">
      <c r="C29" s="3" t="s">
        <v>5</v>
      </c>
      <c r="D29" s="4">
        <v>10</v>
      </c>
      <c r="E29" s="4">
        <v>3520</v>
      </c>
      <c r="F29" s="26">
        <f>F9/(F9+G9)</f>
        <v>0.95568181818181819</v>
      </c>
      <c r="G29" s="27">
        <f>F9/(F9+H9)</f>
        <v>0.95568181818181819</v>
      </c>
      <c r="H29" s="28">
        <f>F9/(F9+G9+H9)</f>
        <v>0.91512513601741019</v>
      </c>
      <c r="I29" s="26">
        <f>I9/(I9+J9)</f>
        <v>0.96107954545454544</v>
      </c>
      <c r="J29" s="27">
        <f>I9/(I9+K9)</f>
        <v>0.96107954545454544</v>
      </c>
      <c r="K29" s="28">
        <f>I9/(I9+J9+K9)</f>
        <v>0.92507519824993167</v>
      </c>
      <c r="L29" s="37">
        <f t="shared" si="1"/>
        <v>9.9500622325214838E-3</v>
      </c>
      <c r="M29" s="38">
        <v>3.5227272727272697E-2</v>
      </c>
    </row>
    <row r="30" spans="3:16" x14ac:dyDescent="0.2">
      <c r="C30" s="3" t="s">
        <v>6</v>
      </c>
      <c r="D30" s="4">
        <v>7</v>
      </c>
      <c r="E30" s="4">
        <v>3411</v>
      </c>
      <c r="F30" s="26">
        <f>F10/(F10+G10)</f>
        <v>0.8460410557184751</v>
      </c>
      <c r="G30" s="27">
        <f>F10/(F10+H10)</f>
        <v>0.84579302257402522</v>
      </c>
      <c r="H30" s="28">
        <f>F10/(F10+G10+H10)</f>
        <v>0.73297764227642281</v>
      </c>
      <c r="I30" s="26">
        <f>I10/(I10+J10)</f>
        <v>0.87917888563049851</v>
      </c>
      <c r="J30" s="27">
        <f>I10/(I10+K10)</f>
        <v>0.87892113749633538</v>
      </c>
      <c r="K30" s="28">
        <f>I10/(I10+J10+K10)</f>
        <v>0.78420088935391052</v>
      </c>
      <c r="L30" s="37">
        <f t="shared" si="1"/>
        <v>5.122324707748771E-2</v>
      </c>
      <c r="M30" s="38">
        <v>3.6647727272727297E-2</v>
      </c>
    </row>
    <row r="31" spans="3:16" x14ac:dyDescent="0.2">
      <c r="C31" s="3" t="s">
        <v>7</v>
      </c>
      <c r="D31" s="4">
        <v>6</v>
      </c>
      <c r="E31" s="4">
        <v>3526</v>
      </c>
      <c r="F31" s="26">
        <f>F11/(F11+G11)</f>
        <v>0.7020818377602297</v>
      </c>
      <c r="G31" s="27">
        <f>F11/(F11+H11)</f>
        <v>0.55473624503686902</v>
      </c>
      <c r="H31" s="28">
        <f>F11/(F11+G11+H11)</f>
        <v>0.44903581267217629</v>
      </c>
      <c r="I31" s="26">
        <f>I11/(I11+J11)</f>
        <v>0.82555635319454412</v>
      </c>
      <c r="J31" s="27">
        <f>I11/(I11+K11)</f>
        <v>0.6522972206466251</v>
      </c>
      <c r="K31" s="28">
        <f>I11/(I11+J11+K11)</f>
        <v>0.57328015952143574</v>
      </c>
      <c r="L31" s="37">
        <f t="shared" si="1"/>
        <v>0.12424434684925945</v>
      </c>
      <c r="M31" s="38">
        <v>3.3522727272727301E-2</v>
      </c>
    </row>
    <row r="32" spans="3:16" x14ac:dyDescent="0.2">
      <c r="C32" s="3" t="s">
        <v>8</v>
      </c>
      <c r="D32" s="4">
        <v>18</v>
      </c>
      <c r="E32" s="4">
        <v>3383</v>
      </c>
      <c r="F32" s="26">
        <f>F12/(F12+G12)</f>
        <v>0.97892549718017219</v>
      </c>
      <c r="G32" s="27">
        <f>F12/(F12+H12)</f>
        <v>0.97487437185929648</v>
      </c>
      <c r="H32" s="28">
        <f>F12/(F12+G12+H12)</f>
        <v>0.95483497394325423</v>
      </c>
      <c r="I32" s="26">
        <f>I12/(I12+J12)</f>
        <v>0.99050163253190859</v>
      </c>
      <c r="J32" s="27">
        <f>I12/(I12+K12)</f>
        <v>0.98640260124150159</v>
      </c>
      <c r="K32" s="28">
        <f>I12/(I12+J12+K12)</f>
        <v>0.97715959004392383</v>
      </c>
      <c r="L32" s="37">
        <f t="shared" si="1"/>
        <v>2.2324616100669603E-2</v>
      </c>
      <c r="M32" s="38">
        <v>3.2102272727272702E-2</v>
      </c>
    </row>
    <row r="33" spans="3:13" x14ac:dyDescent="0.2">
      <c r="C33" s="3" t="s">
        <v>9</v>
      </c>
      <c r="D33" s="4">
        <v>9</v>
      </c>
      <c r="E33" s="4">
        <v>3448</v>
      </c>
      <c r="F33" s="26">
        <f>F13/(F13+G13)</f>
        <v>0.91798015178050207</v>
      </c>
      <c r="G33" s="27">
        <f>F13/(F13+H13)</f>
        <v>0.91212296983758701</v>
      </c>
      <c r="H33" s="28">
        <f>F13/(F13+G13+H13)</f>
        <v>0.84338964869938327</v>
      </c>
      <c r="I33" s="26">
        <f>I13/(I13+J13)</f>
        <v>0.92936368943374192</v>
      </c>
      <c r="J33" s="27">
        <f>I13/(I13+K13)</f>
        <v>0.92343387470997684</v>
      </c>
      <c r="K33" s="28">
        <f>I13/(I13+J13+K13)</f>
        <v>0.86287262872628723</v>
      </c>
      <c r="L33" s="37">
        <f t="shared" si="1"/>
        <v>1.9482980026903962E-2</v>
      </c>
      <c r="M33" s="38">
        <v>2.75568181818182E-2</v>
      </c>
    </row>
    <row r="34" spans="3:13" x14ac:dyDescent="0.2">
      <c r="C34" s="3" t="s">
        <v>10</v>
      </c>
      <c r="D34" s="4">
        <v>7</v>
      </c>
      <c r="E34" s="4">
        <v>3472</v>
      </c>
      <c r="F34" s="26">
        <f>F14/(F14+G14)</f>
        <v>0.7054286561851083</v>
      </c>
      <c r="G34" s="27">
        <f>F14/(F14+H14)</f>
        <v>0.68490783410138245</v>
      </c>
      <c r="H34" s="28">
        <f>F14/(F14+G14+H14)</f>
        <v>0.53258678611422172</v>
      </c>
      <c r="I34" s="26">
        <f>I14/(I14+J14)</f>
        <v>0.83328389202017206</v>
      </c>
      <c r="J34" s="27">
        <f>I14/(I14+K14)</f>
        <v>0.80904377880184331</v>
      </c>
      <c r="K34" s="28">
        <f>I14/(I14+J14+K14)</f>
        <v>0.69633118492811108</v>
      </c>
      <c r="L34" s="37">
        <f t="shared" si="1"/>
        <v>0.16374439881388936</v>
      </c>
      <c r="M34" s="38">
        <v>2.07386363636364E-2</v>
      </c>
    </row>
    <row r="35" spans="3:13" x14ac:dyDescent="0.2">
      <c r="C35" s="3" t="s">
        <v>11</v>
      </c>
      <c r="D35" s="4">
        <v>6</v>
      </c>
      <c r="E35" s="4">
        <v>3414</v>
      </c>
      <c r="F35" s="26">
        <f>F15/(F15+G15)</f>
        <v>0.52840909090909094</v>
      </c>
      <c r="G35" s="27">
        <f>F15/(F15+H15)</f>
        <v>0.38137082601054484</v>
      </c>
      <c r="H35" s="28">
        <f>F15/(F15+G15+H15)</f>
        <v>0.28452797202797203</v>
      </c>
      <c r="I35" s="26">
        <f>I15/(I15+J15)</f>
        <v>0.67451298701298701</v>
      </c>
      <c r="J35" s="27">
        <f>I15/(I15+K15)</f>
        <v>0.4868189806678383</v>
      </c>
      <c r="K35" s="28">
        <f>I15/(I15+J15+K15)</f>
        <v>0.3942125237191651</v>
      </c>
      <c r="L35" s="37">
        <f t="shared" si="1"/>
        <v>0.10968455169119307</v>
      </c>
      <c r="M35" s="38">
        <v>1.19318181818182E-2</v>
      </c>
    </row>
    <row r="36" spans="3:13" x14ac:dyDescent="0.2">
      <c r="C36" s="3" t="s">
        <v>12</v>
      </c>
      <c r="D36" s="4">
        <v>18</v>
      </c>
      <c r="E36" s="4">
        <v>3364</v>
      </c>
      <c r="F36" s="26">
        <f>F16/(F16+G16)</f>
        <v>0.94660338178582026</v>
      </c>
      <c r="G36" s="27">
        <f>F16/(F16+H16)</f>
        <v>0.94857312722948872</v>
      </c>
      <c r="H36" s="28">
        <f>F16/(F16+G16+H16)</f>
        <v>0.90039503386004516</v>
      </c>
      <c r="I36" s="26">
        <f>I16/(I16+J16)</f>
        <v>0.97745476119845742</v>
      </c>
      <c r="J36" s="27">
        <f>I16/(I16+K16)</f>
        <v>0.97948870392390008</v>
      </c>
      <c r="K36" s="28">
        <f>I16/(I16+J16+K16)</f>
        <v>0.95784883720930236</v>
      </c>
      <c r="L36" s="37">
        <f t="shared" si="1"/>
        <v>5.7453803349257204E-2</v>
      </c>
      <c r="M36" s="38">
        <v>3.9488636363636399E-2</v>
      </c>
    </row>
    <row r="37" spans="3:13" x14ac:dyDescent="0.2">
      <c r="C37" s="3" t="s">
        <v>13</v>
      </c>
      <c r="D37" s="4">
        <v>10</v>
      </c>
      <c r="E37" s="4">
        <v>3462</v>
      </c>
      <c r="F37" s="26">
        <f>F17/(F17+G17)</f>
        <v>0.78005188815220527</v>
      </c>
      <c r="G37" s="27">
        <f>F17/(F17+H17)</f>
        <v>0.78162911611785091</v>
      </c>
      <c r="H37" s="28">
        <f>F17/(F17+G17+H17)</f>
        <v>0.64047337278106509</v>
      </c>
      <c r="I37" s="26">
        <f>I17/(I17+J17)</f>
        <v>0.82069760737964836</v>
      </c>
      <c r="J37" s="27">
        <f>I17/(I17+K17)</f>
        <v>0.82235701906412473</v>
      </c>
      <c r="K37" s="28">
        <f>I17/(I17+J17+K17)</f>
        <v>0.69711067580803132</v>
      </c>
      <c r="L37" s="37">
        <f t="shared" si="1"/>
        <v>5.6637303026966235E-2</v>
      </c>
      <c r="M37" s="38">
        <v>3.2102272727272702E-2</v>
      </c>
    </row>
    <row r="38" spans="3:13" x14ac:dyDescent="0.2">
      <c r="C38" s="3" t="s">
        <v>14</v>
      </c>
      <c r="D38" s="4">
        <v>7</v>
      </c>
      <c r="E38" s="4">
        <v>3440</v>
      </c>
      <c r="F38" s="26">
        <f>F18/(F18+G18)</f>
        <v>0.70855457227138641</v>
      </c>
      <c r="G38" s="27">
        <f>F18/(F18+H18)</f>
        <v>0.69825581395348835</v>
      </c>
      <c r="H38" s="28">
        <f>F18/(F18+G18+H18)</f>
        <v>0.54245709123757901</v>
      </c>
      <c r="I38" s="26">
        <f>I18/(I18+J18)</f>
        <v>0.73244837758112091</v>
      </c>
      <c r="J38" s="27">
        <f>I18/(I18+K18)</f>
        <v>0.72180232558139534</v>
      </c>
      <c r="K38" s="28">
        <f>I18/(I18+J18+K18)</f>
        <v>0.5711985277202668</v>
      </c>
      <c r="L38" s="37">
        <f t="shared" si="1"/>
        <v>2.8741436482687788E-2</v>
      </c>
      <c r="M38" s="38">
        <v>2.61363636363636E-2</v>
      </c>
    </row>
    <row r="39" spans="3:13" x14ac:dyDescent="0.2">
      <c r="C39" s="3" t="s">
        <v>15</v>
      </c>
      <c r="D39" s="4">
        <v>6</v>
      </c>
      <c r="E39" s="4">
        <v>3493</v>
      </c>
      <c r="F39" s="29">
        <f>F19/(F19+G19)</f>
        <v>0.65016747301823596</v>
      </c>
      <c r="G39" s="30">
        <f>F19/(F19+H19)</f>
        <v>0.50014314342971655</v>
      </c>
      <c r="H39" s="31">
        <f>F19/(F19+G19+H19)</f>
        <v>0.39408978118655535</v>
      </c>
      <c r="I39" s="29">
        <f>I19/(I19+J19)</f>
        <v>0.72050614067733532</v>
      </c>
      <c r="J39" s="30">
        <f>I19/(I19+K19)</f>
        <v>0.55425135986258234</v>
      </c>
      <c r="K39" s="31">
        <f>I19/(I19+J19+K19)</f>
        <v>0.45617342130065974</v>
      </c>
      <c r="L39" s="37">
        <f t="shared" si="1"/>
        <v>6.2083640114104388E-2</v>
      </c>
      <c r="M39" s="38">
        <v>2.07386363636364E-2</v>
      </c>
    </row>
    <row r="40" spans="3:13" x14ac:dyDescent="0.2">
      <c r="C40" s="8" t="s">
        <v>25</v>
      </c>
      <c r="D40" s="9"/>
      <c r="E40" s="9"/>
      <c r="F40" s="32">
        <f>AVERAGE(F24:F39)</f>
        <v>0.85309609700624933</v>
      </c>
      <c r="G40" s="33">
        <f>AVERAGE(G24:G39)</f>
        <v>0.781871868967418</v>
      </c>
      <c r="H40" s="33">
        <f t="shared" ref="H40:K40" si="2">AVERAGE(H24:H39)</f>
        <v>0.71350322084923956</v>
      </c>
      <c r="I40" s="33">
        <f t="shared" si="2"/>
        <v>0.89365126911520687</v>
      </c>
      <c r="J40" s="33">
        <f t="shared" si="2"/>
        <v>0.81664331039494042</v>
      </c>
      <c r="K40" s="34">
        <f t="shared" si="2"/>
        <v>0.75967105956607983</v>
      </c>
      <c r="L40" s="36">
        <f>MEDIAN(L24:L39)</f>
        <v>2.5533026291678695E-2</v>
      </c>
      <c r="M40" s="36">
        <f>MEDIAN(M24:M39)</f>
        <v>2.68465909090909E-2</v>
      </c>
    </row>
  </sheetData>
  <mergeCells count="4">
    <mergeCell ref="F2:H2"/>
    <mergeCell ref="I2:K2"/>
    <mergeCell ref="F22:H22"/>
    <mergeCell ref="I22:K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dcterms:created xsi:type="dcterms:W3CDTF">2020-05-13T03:02:27Z</dcterms:created>
  <dcterms:modified xsi:type="dcterms:W3CDTF">2020-05-19T15:54:00Z</dcterms:modified>
</cp:coreProperties>
</file>