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C3684CA-6035-4D7E-879F-387202E0BF4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ex1(60 points)" sheetId="1" r:id="rId1"/>
    <sheet name="ex2 (20 points)" sheetId="2" r:id="rId2"/>
    <sheet name="ex3 (10 points)" sheetId="3" r:id="rId3"/>
    <sheet name="ex4(10 points)" sheetId="4" r:id="rId4"/>
    <sheet name="ex4-Result" sheetId="5" r:id="rId5"/>
  </sheets>
  <definedNames>
    <definedName name="_xlnm._FilterDatabase" localSheetId="3" hidden="1">'ex4(10 points)'!$A$1:$I$15</definedName>
    <definedName name="_xlnm.Criteria" localSheetId="3">'ex4(10 points)'!$K$1:$M$2</definedName>
    <definedName name="OLE_LINK11" localSheetId="2">'ex3 (10 points)'!$A$5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4" i="2"/>
  <c r="H5" i="2"/>
  <c r="H6" i="2"/>
  <c r="H7" i="2"/>
  <c r="H8" i="2"/>
  <c r="H9" i="2"/>
  <c r="H10" i="2"/>
  <c r="H11" i="2"/>
  <c r="H12" i="2"/>
  <c r="H13" i="2"/>
  <c r="H4" i="2"/>
  <c r="G5" i="1"/>
  <c r="G6" i="1"/>
  <c r="G7" i="1"/>
  <c r="G8" i="1"/>
  <c r="G9" i="1"/>
  <c r="G10" i="1"/>
  <c r="G4" i="1"/>
  <c r="D18" i="1"/>
  <c r="D17" i="1"/>
  <c r="D16" i="1"/>
  <c r="D15" i="1"/>
  <c r="D14" i="1"/>
  <c r="F5" i="1"/>
  <c r="F6" i="1"/>
  <c r="F7" i="1"/>
  <c r="F8" i="1"/>
  <c r="F9" i="1"/>
  <c r="F10" i="1"/>
  <c r="F4" i="1"/>
  <c r="E5" i="1"/>
  <c r="E6" i="1"/>
  <c r="E7" i="1"/>
  <c r="E8" i="1"/>
  <c r="E9" i="1"/>
  <c r="E10" i="1"/>
  <c r="E4" i="1"/>
  <c r="D5" i="1"/>
  <c r="D6" i="1"/>
  <c r="D7" i="1"/>
  <c r="D8" i="1"/>
  <c r="D9" i="1"/>
  <c r="D10" i="1"/>
  <c r="D4" i="1"/>
  <c r="F5" i="2"/>
  <c r="F6" i="2"/>
  <c r="F7" i="2"/>
  <c r="F8" i="2"/>
  <c r="F9" i="2"/>
  <c r="F10" i="2"/>
  <c r="F11" i="2"/>
  <c r="F12" i="2"/>
  <c r="F13" i="2"/>
  <c r="F4" i="2"/>
  <c r="E5" i="2"/>
  <c r="E6" i="2"/>
  <c r="E7" i="2"/>
  <c r="E8" i="2"/>
  <c r="E9" i="2"/>
  <c r="E10" i="2"/>
  <c r="E11" i="2"/>
  <c r="E12" i="2"/>
  <c r="E13" i="2"/>
  <c r="E4" i="2"/>
  <c r="B5" i="3"/>
</calcChain>
</file>

<file path=xl/sharedStrings.xml><?xml version="1.0" encoding="utf-8"?>
<sst xmlns="http://schemas.openxmlformats.org/spreadsheetml/2006/main" count="224" uniqueCount="92">
  <si>
    <t>ABC Company</t>
  </si>
  <si>
    <t>Ali</t>
  </si>
  <si>
    <t>Omar</t>
  </si>
  <si>
    <t>assan</t>
  </si>
  <si>
    <t>jasim</t>
  </si>
  <si>
    <t>fasial</t>
  </si>
  <si>
    <t>hamad</t>
  </si>
  <si>
    <t>abdula</t>
  </si>
  <si>
    <t>Salesperson</t>
  </si>
  <si>
    <t>Sales</t>
  </si>
  <si>
    <t>Salary</t>
  </si>
  <si>
    <t>Commission</t>
  </si>
  <si>
    <t>Evaluation</t>
  </si>
  <si>
    <t>Evaluation V-lookup</t>
  </si>
  <si>
    <t>Average total Salary</t>
  </si>
  <si>
    <t>Highest Total Salary</t>
  </si>
  <si>
    <t>Lowest Total Salary</t>
  </si>
  <si>
    <t>No of Salesperson</t>
  </si>
  <si>
    <t>Evaluation Table</t>
  </si>
  <si>
    <t>Poor</t>
  </si>
  <si>
    <t>Fair</t>
  </si>
  <si>
    <t>Good</t>
  </si>
  <si>
    <t>Excellent</t>
  </si>
  <si>
    <t>Number of salesperson whose total salary&gt;$100,000</t>
  </si>
  <si>
    <t>Total Salary</t>
  </si>
  <si>
    <t>ID</t>
  </si>
  <si>
    <t>Name</t>
  </si>
  <si>
    <t>Zip Code</t>
  </si>
  <si>
    <t>Birthdate</t>
  </si>
  <si>
    <t>UserID</t>
  </si>
  <si>
    <t>John Smith</t>
    <phoneticPr fontId="1" type="noConversion"/>
  </si>
  <si>
    <t>Adhoc Macqueen</t>
    <phoneticPr fontId="1" type="noConversion"/>
  </si>
  <si>
    <t>Apple Green</t>
    <phoneticPr fontId="1" type="noConversion"/>
  </si>
  <si>
    <t>Red Jordan</t>
    <phoneticPr fontId="1" type="noConversion"/>
  </si>
  <si>
    <t>Edward Reeda</t>
    <phoneticPr fontId="1" type="noConversion"/>
  </si>
  <si>
    <t>Teresa Lu</t>
    <phoneticPr fontId="1" type="noConversion"/>
  </si>
  <si>
    <t>Eva Sue</t>
    <phoneticPr fontId="1" type="noConversion"/>
  </si>
  <si>
    <t>Patrick Hou</t>
    <phoneticPr fontId="1" type="noConversion"/>
  </si>
  <si>
    <t>Jason Bee</t>
    <phoneticPr fontId="1" type="noConversion"/>
  </si>
  <si>
    <t>Howard Zarr</t>
    <phoneticPr fontId="1" type="noConversion"/>
  </si>
  <si>
    <t>Use financial function (PV) to solve the following problem.</t>
    <phoneticPr fontId="1" type="noConversion"/>
  </si>
  <si>
    <t>Answer:</t>
    <phoneticPr fontId="1" type="noConversion"/>
  </si>
  <si>
    <t>Option 1</t>
    <phoneticPr fontId="1" type="noConversion"/>
  </si>
  <si>
    <t>Option 2</t>
    <phoneticPr fontId="1" type="noConversion"/>
  </si>
  <si>
    <t>Total Salary = Salary + Commission.</t>
    <phoneticPr fontId="1" type="noConversion"/>
  </si>
  <si>
    <t>Copy the formula to D5 through D10.</t>
    <phoneticPr fontId="1" type="noConversion"/>
  </si>
  <si>
    <t xml:space="preserve">                            If Total Sales more than or equal to $50,000, Commission = Total Sales * 4%. </t>
    <phoneticPr fontId="1" type="noConversion"/>
  </si>
  <si>
    <t>Year of birthdate</t>
    <phoneticPr fontId="1" type="noConversion"/>
  </si>
  <si>
    <t>Month of birthdate</t>
    <phoneticPr fontId="1" type="noConversion"/>
  </si>
  <si>
    <t>Leap year (Yes or No)</t>
    <phoneticPr fontId="1" type="noConversion"/>
  </si>
  <si>
    <t xml:space="preserve">Someone offers you the choice of getting 2800 Euro today or getting 100 on the end of each day of November until the end of the month.  </t>
    <phoneticPr fontId="1" type="noConversion"/>
  </si>
  <si>
    <t>Suppose the rate of interest is 0.005 per day. Use a Worksheet to decide which you should take.</t>
  </si>
  <si>
    <t>(1 or 2)</t>
    <phoneticPr fontId="1" type="noConversion"/>
  </si>
  <si>
    <t xml:space="preserve">                             If Total Sales less than $50,000, Commission = Total Sales * 3%</t>
    <phoneticPr fontId="1" type="noConversion"/>
  </si>
  <si>
    <r>
      <t>1.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 xml:space="preserve">Use </t>
    </r>
    <r>
      <rPr>
        <b/>
        <sz val="11"/>
        <color theme="1"/>
        <rFont val="Arial"/>
        <family val="2"/>
      </rPr>
      <t>IF</t>
    </r>
    <r>
      <rPr>
        <sz val="11"/>
        <color theme="1"/>
        <rFont val="Arial"/>
        <family val="2"/>
      </rPr>
      <t xml:space="preserve"> function to calculate the </t>
    </r>
    <r>
      <rPr>
        <b/>
        <sz val="11"/>
        <color theme="1"/>
        <rFont val="Arial"/>
        <family val="2"/>
      </rPr>
      <t>commission</t>
    </r>
    <r>
      <rPr>
        <sz val="11"/>
        <color theme="1"/>
        <rFont val="Arial"/>
        <family val="2"/>
      </rPr>
      <t xml:space="preserve"> in cell D4. The commission is based upon the salesperson's sales. </t>
    </r>
    <phoneticPr fontId="1" type="noConversion"/>
  </si>
  <si>
    <r>
      <t>2.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 xml:space="preserve">Using the formula below, calculate the </t>
    </r>
    <r>
      <rPr>
        <b/>
        <sz val="11"/>
        <color theme="1"/>
        <rFont val="Arial"/>
        <family val="2"/>
      </rPr>
      <t>Total Salary</t>
    </r>
    <r>
      <rPr>
        <sz val="11"/>
        <color theme="1"/>
        <rFont val="Arial"/>
        <family val="2"/>
      </rPr>
      <t xml:space="preserve"> in column E. </t>
    </r>
    <phoneticPr fontId="1" type="noConversion"/>
  </si>
  <si>
    <r>
      <t>5.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>Use the appropriate function to calculate:</t>
    </r>
    <phoneticPr fontId="1" type="noConversion"/>
  </si>
  <si>
    <t>1. Please calculate the year and month of birthdate by the function YEAR() and MONTH().</t>
    <phoneticPr fontId="1" type="noConversion"/>
  </si>
  <si>
    <r>
      <t>3.</t>
    </r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Generate UserID for each person. The UserID is the concatenate of id, zipcode, the year of his birthdate. For example, for user 1, his UserID is 13100121976.</t>
    </r>
    <phoneticPr fontId="1" type="noConversion"/>
  </si>
  <si>
    <t>2. Please determine if the birth year a leap year or not by if(), mod(), and(), or().</t>
    <phoneticPr fontId="1" type="noConversion"/>
  </si>
  <si>
    <r>
      <t>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Average Salary in cell D14</t>
    </r>
    <phoneticPr fontId="1" type="noConversion"/>
  </si>
  <si>
    <r>
      <t>ii.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Highest Total Salary in cell D15</t>
    </r>
    <phoneticPr fontId="1" type="noConversion"/>
  </si>
  <si>
    <r>
      <t>iii.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Lowest Total Salary in cell D16</t>
    </r>
    <phoneticPr fontId="1" type="noConversion"/>
  </si>
  <si>
    <r>
      <t>iv.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Number of Salesperson in cell D17</t>
    </r>
    <phoneticPr fontId="1" type="noConversion"/>
  </si>
  <si>
    <r>
      <t>v.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Number of person whose Total Salary is more than $50,000 in cell D18.</t>
    </r>
    <phoneticPr fontId="1" type="noConversion"/>
  </si>
  <si>
    <t>age</t>
  </si>
  <si>
    <t>job</t>
  </si>
  <si>
    <t>marital</t>
  </si>
  <si>
    <t>education</t>
  </si>
  <si>
    <t>default</t>
  </si>
  <si>
    <t>balance</t>
  </si>
  <si>
    <t>housing</t>
  </si>
  <si>
    <t>loan</t>
  </si>
  <si>
    <t>contact</t>
  </si>
  <si>
    <t>admin.</t>
  </si>
  <si>
    <t>married</t>
  </si>
  <si>
    <t>secondary</t>
  </si>
  <si>
    <t>no</t>
  </si>
  <si>
    <t>yes</t>
  </si>
  <si>
    <t>unknown</t>
  </si>
  <si>
    <t>technician</t>
  </si>
  <si>
    <t>services</t>
  </si>
  <si>
    <t>tertiary</t>
  </si>
  <si>
    <t>management</t>
  </si>
  <si>
    <t>single</t>
  </si>
  <si>
    <t>retired</t>
  </si>
  <si>
    <t>divorced</t>
  </si>
  <si>
    <t>blue-collar</t>
  </si>
  <si>
    <t>1.Please use advanced filtering the people who has the age from 30-45 and housing = yes, please write down the criteria in K1:M2</t>
    <phoneticPr fontId="1" type="noConversion"/>
  </si>
  <si>
    <t>2.After doing the filering and please copy the result to "ex4-Result" Sheet starting from the cell A1</t>
    <phoneticPr fontId="1" type="noConversion"/>
  </si>
  <si>
    <r>
      <t>3.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>Use Nested if to fill in column F ("Evaluation") according to the following criteria :    &gt;=75000 Excellent,   50000-75000(not included)   Good, 25000-50000(not included) Fair, &lt;=25000 Poor.</t>
    </r>
    <phoneticPr fontId="1" type="noConversion"/>
  </si>
  <si>
    <r>
      <t>4.</t>
    </r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Use Vlookup to fill in column G ("Evaluation V-lookup") according to evaluation table in G14-H18.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</si>
</sst>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C09]#,##0"/>
    <numFmt numFmtId="165" formatCode="[$€-813]\ #,##0.00;[Red][$€-813]\ #,##0.00"/>
  </numFmts>
  <fonts count="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Arial Unicode MS"/>
      <family val="2"/>
      <charset val="134"/>
    </font>
    <font>
      <sz val="11"/>
      <color theme="1"/>
      <name val="Aria"/>
    </font>
    <font>
      <sz val="11"/>
      <color theme="1"/>
      <name val="Arial"/>
      <family val="2"/>
    </font>
    <font>
      <sz val="7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4" fillId="2" borderId="0" xfId="0" applyNumberFormat="1" applyFont="1" applyFill="1"/>
    <xf numFmtId="0" fontId="4" fillId="2" borderId="0" xfId="0" applyFont="1" applyFill="1"/>
    <xf numFmtId="0" fontId="4" fillId="3" borderId="1" xfId="0" applyFont="1" applyFill="1" applyBorder="1"/>
    <xf numFmtId="164" fontId="4" fillId="3" borderId="1" xfId="0" applyNumberFormat="1" applyFont="1" applyFill="1" applyBorder="1"/>
    <xf numFmtId="14" fontId="4" fillId="0" borderId="0" xfId="0" applyNumberFormat="1" applyFont="1"/>
    <xf numFmtId="14" fontId="4" fillId="2" borderId="0" xfId="0" applyNumberFormat="1" applyFont="1" applyFill="1"/>
    <xf numFmtId="165" fontId="4" fillId="2" borderId="0" xfId="0" applyNumberFormat="1" applyFont="1" applyFill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indent="1"/>
    </xf>
    <xf numFmtId="165" fontId="4" fillId="0" borderId="0" xfId="0" applyNumberFormat="1" applyFont="1"/>
    <xf numFmtId="0" fontId="6" fillId="0" borderId="0" xfId="0" applyFont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workbookViewId="0">
      <selection activeCell="G4" sqref="G4:G10"/>
    </sheetView>
  </sheetViews>
  <sheetFormatPr defaultRowHeight="14.4"/>
  <cols>
    <col min="1" max="1" width="13.77734375" customWidth="1"/>
    <col min="2" max="2" width="10.21875" bestFit="1" customWidth="1"/>
    <col min="3" max="3" width="29.88671875" customWidth="1"/>
    <col min="4" max="4" width="13.21875" customWidth="1"/>
    <col min="5" max="5" width="16.5546875" customWidth="1"/>
    <col min="6" max="6" width="13.77734375" customWidth="1"/>
    <col min="7" max="7" width="26.44140625" customWidth="1"/>
  </cols>
  <sheetData>
    <row r="1" spans="1:8" ht="15">
      <c r="A1" s="2" t="s">
        <v>0</v>
      </c>
      <c r="B1" s="1"/>
      <c r="C1" s="1"/>
      <c r="D1" s="1"/>
      <c r="E1" s="1"/>
      <c r="F1" s="1"/>
      <c r="G1" s="1"/>
      <c r="H1" s="1"/>
    </row>
    <row r="2" spans="1:8" ht="15">
      <c r="A2" s="1"/>
      <c r="B2" s="1"/>
      <c r="C2" s="1"/>
      <c r="D2" s="1"/>
      <c r="E2" s="1"/>
      <c r="F2" s="1"/>
      <c r="G2" s="1"/>
      <c r="H2" s="1"/>
    </row>
    <row r="3" spans="1:8" ht="15">
      <c r="A3" s="3" t="s">
        <v>8</v>
      </c>
      <c r="B3" s="3" t="s">
        <v>9</v>
      </c>
      <c r="C3" s="3" t="s">
        <v>10</v>
      </c>
      <c r="D3" s="3" t="s">
        <v>11</v>
      </c>
      <c r="E3" s="3" t="s">
        <v>24</v>
      </c>
      <c r="F3" s="3" t="s">
        <v>12</v>
      </c>
      <c r="G3" s="3" t="s">
        <v>13</v>
      </c>
      <c r="H3" s="1"/>
    </row>
    <row r="4" spans="1:8" ht="15">
      <c r="A4" s="3" t="s">
        <v>1</v>
      </c>
      <c r="B4" s="4">
        <v>98000</v>
      </c>
      <c r="C4" s="4">
        <v>35000</v>
      </c>
      <c r="D4" s="5">
        <f>IF(B4&lt;50000,B4*3%,IF(B4&gt;=50000,B4*4%))</f>
        <v>3920</v>
      </c>
      <c r="E4" s="5">
        <f>SUM(C4:D4)</f>
        <v>38920</v>
      </c>
      <c r="F4" s="6" t="str">
        <f>IF(E4&gt;=75000,"excellent",IF(AND(E4&gt;=50000,E4&lt;=75000),"Good",IF(AND(E4&gt;=25000,E4&lt;=50000),"Fair","Poor")))</f>
        <v>Fair</v>
      </c>
      <c r="G4" s="6" t="str">
        <f>VLOOKUP(E4,$G$14:$H$18,2,TRUE)</f>
        <v>Fair</v>
      </c>
      <c r="H4" s="1"/>
    </row>
    <row r="5" spans="1:8" ht="15">
      <c r="A5" s="3" t="s">
        <v>2</v>
      </c>
      <c r="B5" s="4">
        <v>24000</v>
      </c>
      <c r="C5" s="4">
        <v>35000</v>
      </c>
      <c r="D5" s="5">
        <f t="shared" ref="D5:D10" si="0">IF(B5&lt;50000,B5*3%,IF(B5&gt;=50000,B5*4%))</f>
        <v>720</v>
      </c>
      <c r="E5" s="5">
        <f t="shared" ref="E5:E10" si="1">SUM(C5:D5)</f>
        <v>35720</v>
      </c>
      <c r="F5" s="6" t="str">
        <f t="shared" ref="F5:F10" si="2">IF(E5&gt;=75000,"excellent",IF(AND(E5&gt;=50000,E5&lt;=75000),"Good",IF(AND(E5&gt;=25000,E5&lt;=50000),"Fair","Poor")))</f>
        <v>Fair</v>
      </c>
      <c r="G5" s="6" t="str">
        <f t="shared" ref="G5:G10" si="3">VLOOKUP(E5,$G$14:$H$18,2,TRUE)</f>
        <v>Fair</v>
      </c>
      <c r="H5" s="1"/>
    </row>
    <row r="6" spans="1:8" ht="15">
      <c r="A6" s="3" t="s">
        <v>3</v>
      </c>
      <c r="B6" s="4">
        <v>39000</v>
      </c>
      <c r="C6" s="4">
        <v>50000</v>
      </c>
      <c r="D6" s="5">
        <f t="shared" si="0"/>
        <v>1170</v>
      </c>
      <c r="E6" s="5">
        <f t="shared" si="1"/>
        <v>51170</v>
      </c>
      <c r="F6" s="6" t="str">
        <f t="shared" si="2"/>
        <v>Good</v>
      </c>
      <c r="G6" s="6" t="str">
        <f t="shared" si="3"/>
        <v>Good</v>
      </c>
      <c r="H6" s="1"/>
    </row>
    <row r="7" spans="1:8" ht="15">
      <c r="A7" s="3" t="s">
        <v>4</v>
      </c>
      <c r="B7" s="4">
        <v>56000</v>
      </c>
      <c r="C7" s="4">
        <v>35000</v>
      </c>
      <c r="D7" s="5">
        <f t="shared" si="0"/>
        <v>2240</v>
      </c>
      <c r="E7" s="5">
        <f t="shared" si="1"/>
        <v>37240</v>
      </c>
      <c r="F7" s="6" t="str">
        <f t="shared" si="2"/>
        <v>Fair</v>
      </c>
      <c r="G7" s="6" t="str">
        <f t="shared" si="3"/>
        <v>Fair</v>
      </c>
      <c r="H7" s="1"/>
    </row>
    <row r="8" spans="1:8" ht="15">
      <c r="A8" s="3" t="s">
        <v>5</v>
      </c>
      <c r="B8" s="4">
        <v>81000</v>
      </c>
      <c r="C8" s="4">
        <v>50000</v>
      </c>
      <c r="D8" s="5">
        <f t="shared" si="0"/>
        <v>3240</v>
      </c>
      <c r="E8" s="5">
        <f t="shared" si="1"/>
        <v>53240</v>
      </c>
      <c r="F8" s="6" t="str">
        <f t="shared" si="2"/>
        <v>Good</v>
      </c>
      <c r="G8" s="6" t="str">
        <f t="shared" si="3"/>
        <v>Good</v>
      </c>
      <c r="H8" s="1"/>
    </row>
    <row r="9" spans="1:8" ht="15">
      <c r="A9" s="3" t="s">
        <v>6</v>
      </c>
      <c r="B9" s="4">
        <v>17000</v>
      </c>
      <c r="C9" s="4">
        <v>50000</v>
      </c>
      <c r="D9" s="5">
        <f t="shared" si="0"/>
        <v>510</v>
      </c>
      <c r="E9" s="5">
        <f t="shared" si="1"/>
        <v>50510</v>
      </c>
      <c r="F9" s="6" t="str">
        <f t="shared" si="2"/>
        <v>Good</v>
      </c>
      <c r="G9" s="6" t="str">
        <f t="shared" si="3"/>
        <v>Good</v>
      </c>
      <c r="H9" s="1"/>
    </row>
    <row r="10" spans="1:8" ht="15">
      <c r="A10" s="3" t="s">
        <v>7</v>
      </c>
      <c r="B10" s="4">
        <v>22000</v>
      </c>
      <c r="C10" s="4">
        <v>35000</v>
      </c>
      <c r="D10" s="5">
        <f t="shared" si="0"/>
        <v>660</v>
      </c>
      <c r="E10" s="5">
        <f t="shared" si="1"/>
        <v>35660</v>
      </c>
      <c r="F10" s="6" t="str">
        <f t="shared" si="2"/>
        <v>Fair</v>
      </c>
      <c r="G10" s="6" t="str">
        <f t="shared" si="3"/>
        <v>Fair</v>
      </c>
      <c r="H10" s="1"/>
    </row>
    <row r="11" spans="1:8" ht="15">
      <c r="A11" s="1"/>
      <c r="B11" s="1"/>
      <c r="C11" s="1"/>
      <c r="D11" s="1"/>
      <c r="E11" s="1"/>
      <c r="F11" s="1"/>
      <c r="G11" s="1"/>
      <c r="H11" s="1"/>
    </row>
    <row r="12" spans="1:8" ht="15">
      <c r="A12" s="1"/>
      <c r="B12" s="1"/>
      <c r="C12" s="1"/>
      <c r="D12" s="1"/>
      <c r="E12" s="1"/>
      <c r="F12" s="1"/>
      <c r="G12" s="1"/>
      <c r="H12" s="1"/>
    </row>
    <row r="13" spans="1:8" ht="15">
      <c r="A13" s="1"/>
      <c r="B13" s="1"/>
      <c r="C13" s="1"/>
      <c r="D13" s="1"/>
      <c r="E13" s="1"/>
      <c r="F13" s="1"/>
      <c r="G13" s="1"/>
      <c r="H13" s="1"/>
    </row>
    <row r="14" spans="1:8" ht="15">
      <c r="A14" s="1"/>
      <c r="B14" s="1"/>
      <c r="C14" s="3" t="s">
        <v>14</v>
      </c>
      <c r="D14" s="5">
        <f>AVERAGE(E4:E10)</f>
        <v>43208.571428571428</v>
      </c>
      <c r="E14" s="1"/>
      <c r="F14" s="1"/>
      <c r="G14" s="17" t="s">
        <v>18</v>
      </c>
      <c r="H14" s="18"/>
    </row>
    <row r="15" spans="1:8" ht="15">
      <c r="A15" s="1"/>
      <c r="B15" s="1"/>
      <c r="C15" s="3" t="s">
        <v>15</v>
      </c>
      <c r="D15" s="5">
        <f>MAX(E4:E10)</f>
        <v>53240</v>
      </c>
      <c r="E15" s="1"/>
      <c r="F15" s="1"/>
      <c r="G15" s="8">
        <v>0</v>
      </c>
      <c r="H15" s="7" t="s">
        <v>19</v>
      </c>
    </row>
    <row r="16" spans="1:8" ht="15">
      <c r="A16" s="1"/>
      <c r="B16" s="1"/>
      <c r="C16" s="3" t="s">
        <v>16</v>
      </c>
      <c r="D16" s="5">
        <f>MIN(E4:E10)</f>
        <v>35660</v>
      </c>
      <c r="E16" s="1"/>
      <c r="F16" s="1"/>
      <c r="G16" s="8">
        <v>25000</v>
      </c>
      <c r="H16" s="7" t="s">
        <v>20</v>
      </c>
    </row>
    <row r="17" spans="1:9" ht="15">
      <c r="A17" s="1"/>
      <c r="B17" s="1"/>
      <c r="C17" s="3" t="s">
        <v>17</v>
      </c>
      <c r="D17" s="6">
        <f>COUNTA(A4:A10)</f>
        <v>7</v>
      </c>
      <c r="E17" s="1"/>
      <c r="F17" s="1"/>
      <c r="G17" s="8">
        <v>50000</v>
      </c>
      <c r="H17" s="7" t="s">
        <v>21</v>
      </c>
    </row>
    <row r="18" spans="1:9" ht="15">
      <c r="A18" s="3" t="s">
        <v>23</v>
      </c>
      <c r="B18" s="1"/>
      <c r="C18" s="3"/>
      <c r="D18" s="6">
        <f>COUNTIF(A4:E10,"&gt;$100000")</f>
        <v>0</v>
      </c>
      <c r="E18" s="1"/>
      <c r="F18" s="1"/>
      <c r="G18" s="8">
        <v>75000</v>
      </c>
      <c r="H18" s="7" t="s">
        <v>22</v>
      </c>
    </row>
    <row r="25" spans="1:9">
      <c r="A25" s="12" t="s">
        <v>54</v>
      </c>
      <c r="B25" s="3"/>
      <c r="C25" s="3"/>
      <c r="D25" s="3"/>
      <c r="E25" s="3"/>
      <c r="F25" s="3"/>
      <c r="G25" s="3"/>
      <c r="H25" s="3"/>
      <c r="I25" s="3"/>
    </row>
    <row r="26" spans="1:9">
      <c r="A26" s="12" t="s">
        <v>53</v>
      </c>
      <c r="B26" s="3"/>
      <c r="C26" s="3"/>
      <c r="D26" s="3"/>
      <c r="E26" s="12"/>
      <c r="F26" s="3"/>
      <c r="G26" s="3"/>
      <c r="H26" s="3"/>
      <c r="I26" s="3"/>
    </row>
    <row r="27" spans="1:9">
      <c r="A27" s="12" t="s">
        <v>46</v>
      </c>
      <c r="B27" s="3"/>
      <c r="C27" s="3"/>
      <c r="D27" s="3"/>
      <c r="E27" s="12"/>
      <c r="F27" s="3"/>
      <c r="G27" s="3"/>
      <c r="H27" s="3"/>
      <c r="I27" s="3"/>
    </row>
    <row r="28" spans="1:9">
      <c r="A28" s="12" t="s">
        <v>45</v>
      </c>
      <c r="B28" s="3"/>
      <c r="C28" s="3"/>
      <c r="D28" s="3"/>
      <c r="E28" s="12"/>
      <c r="F28" s="3"/>
      <c r="G28" s="3"/>
      <c r="H28" s="3"/>
      <c r="I28" s="3"/>
    </row>
    <row r="29" spans="1:9">
      <c r="A29" s="12" t="s">
        <v>55</v>
      </c>
      <c r="B29" s="3"/>
      <c r="C29" s="3"/>
      <c r="D29" s="3"/>
      <c r="E29" s="12"/>
      <c r="F29" s="3"/>
      <c r="G29" s="3"/>
      <c r="H29" s="3"/>
      <c r="I29" s="3"/>
    </row>
    <row r="30" spans="1:9">
      <c r="A30" s="12" t="s">
        <v>44</v>
      </c>
      <c r="B30" s="3"/>
      <c r="C30" s="3"/>
      <c r="D30" s="3"/>
      <c r="E30" s="12"/>
      <c r="F30" s="3"/>
      <c r="G30" s="3"/>
      <c r="H30" s="3"/>
      <c r="I30" s="3"/>
    </row>
    <row r="31" spans="1:9">
      <c r="A31" s="12" t="s">
        <v>90</v>
      </c>
      <c r="B31" s="3"/>
      <c r="C31" s="3"/>
      <c r="D31" s="3"/>
      <c r="E31" s="12"/>
      <c r="F31" s="3"/>
      <c r="G31" s="3"/>
      <c r="H31" s="3"/>
      <c r="I31" s="3"/>
    </row>
    <row r="32" spans="1:9">
      <c r="A32" s="12" t="s">
        <v>91</v>
      </c>
      <c r="B32" s="3"/>
      <c r="C32" s="3"/>
      <c r="D32" s="3"/>
      <c r="E32" s="12"/>
      <c r="F32" s="3"/>
      <c r="G32" s="3"/>
      <c r="H32" s="3"/>
      <c r="I32" s="3"/>
    </row>
    <row r="33" spans="1:9">
      <c r="A33" s="12" t="s">
        <v>56</v>
      </c>
      <c r="B33" s="3"/>
      <c r="C33" s="3"/>
      <c r="D33" s="3"/>
      <c r="E33" s="12"/>
      <c r="F33" s="3"/>
      <c r="G33" s="3"/>
      <c r="H33" s="3"/>
      <c r="I33" s="3"/>
    </row>
    <row r="34" spans="1:9">
      <c r="A34" s="13" t="s">
        <v>60</v>
      </c>
      <c r="B34" s="14"/>
      <c r="C34" s="14"/>
      <c r="D34" s="14"/>
      <c r="E34" s="12"/>
      <c r="F34" s="3"/>
      <c r="G34" s="3"/>
      <c r="H34" s="3"/>
      <c r="I34" s="3"/>
    </row>
    <row r="35" spans="1:9">
      <c r="A35" s="13" t="s">
        <v>61</v>
      </c>
      <c r="B35" s="14"/>
      <c r="C35" s="14"/>
      <c r="D35" s="14"/>
      <c r="E35" s="12"/>
      <c r="F35" s="3"/>
      <c r="G35" s="3"/>
      <c r="H35" s="3"/>
      <c r="I35" s="3"/>
    </row>
    <row r="36" spans="1:9">
      <c r="A36" s="13" t="s">
        <v>62</v>
      </c>
      <c r="B36" s="14"/>
      <c r="C36" s="14"/>
      <c r="D36" s="14"/>
      <c r="E36" s="12"/>
      <c r="F36" s="3"/>
      <c r="G36" s="3"/>
      <c r="H36" s="3"/>
      <c r="I36" s="3"/>
    </row>
    <row r="37" spans="1:9">
      <c r="A37" s="13" t="s">
        <v>63</v>
      </c>
      <c r="B37" s="14"/>
      <c r="C37" s="14"/>
      <c r="D37" s="14"/>
      <c r="E37" s="12"/>
      <c r="F37" s="3"/>
      <c r="G37" s="3"/>
      <c r="H37" s="3"/>
      <c r="I37" s="3"/>
    </row>
    <row r="38" spans="1:9">
      <c r="A38" s="13" t="s">
        <v>64</v>
      </c>
      <c r="B38" s="14"/>
      <c r="C38" s="14"/>
      <c r="D38" s="14"/>
      <c r="E38" s="12"/>
      <c r="F38" s="3"/>
      <c r="G38" s="3"/>
      <c r="H38" s="3"/>
      <c r="I38" s="3"/>
    </row>
    <row r="39" spans="1:9">
      <c r="A39" s="12"/>
      <c r="B39" s="3"/>
      <c r="C39" s="3"/>
      <c r="D39" s="3"/>
      <c r="E39" s="12"/>
      <c r="F39" s="3"/>
      <c r="G39" s="3"/>
      <c r="H39" s="3"/>
      <c r="I39" s="3"/>
    </row>
  </sheetData>
  <mergeCells count="1">
    <mergeCell ref="G14:H14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workbookViewId="0">
      <selection activeCell="G4" sqref="G4:G13"/>
    </sheetView>
  </sheetViews>
  <sheetFormatPr defaultRowHeight="14.4"/>
  <cols>
    <col min="2" max="2" width="15" customWidth="1"/>
    <col min="4" max="4" width="14.77734375" customWidth="1"/>
    <col min="5" max="5" width="16.5546875" customWidth="1"/>
    <col min="6" max="6" width="15.33203125" customWidth="1"/>
    <col min="7" max="7" width="26.21875" customWidth="1"/>
  </cols>
  <sheetData>
    <row r="1" spans="1:9">
      <c r="F1" s="19"/>
    </row>
    <row r="3" spans="1:9">
      <c r="A3" s="3" t="s">
        <v>25</v>
      </c>
      <c r="B3" s="3" t="s">
        <v>26</v>
      </c>
      <c r="C3" s="3" t="s">
        <v>27</v>
      </c>
      <c r="D3" s="3" t="s">
        <v>28</v>
      </c>
      <c r="E3" s="3" t="s">
        <v>47</v>
      </c>
      <c r="F3" s="3" t="s">
        <v>48</v>
      </c>
      <c r="G3" s="3" t="s">
        <v>49</v>
      </c>
      <c r="H3" s="3" t="s">
        <v>29</v>
      </c>
      <c r="I3" s="3"/>
    </row>
    <row r="4" spans="1:9">
      <c r="A4" s="3">
        <v>1</v>
      </c>
      <c r="B4" s="3" t="s">
        <v>30</v>
      </c>
      <c r="C4" s="3">
        <v>304012</v>
      </c>
      <c r="D4" s="9">
        <v>28031</v>
      </c>
      <c r="E4" s="6">
        <f>YEAR(D4)</f>
        <v>1976</v>
      </c>
      <c r="F4" s="6">
        <f>MONTH(D4)</f>
        <v>9</v>
      </c>
      <c r="G4" s="6" t="b">
        <f>MONTH(DATE(YEAR(D4),2,29))=2</f>
        <v>1</v>
      </c>
      <c r="H4" s="10" t="str">
        <f>CONCATENATE(C4,E4)</f>
        <v>3040121976</v>
      </c>
      <c r="I4" s="6"/>
    </row>
    <row r="5" spans="1:9">
      <c r="A5" s="3">
        <v>2</v>
      </c>
      <c r="B5" s="3" t="s">
        <v>31</v>
      </c>
      <c r="C5" s="3">
        <v>310001</v>
      </c>
      <c r="D5" s="9">
        <v>36945</v>
      </c>
      <c r="E5" s="6">
        <f t="shared" ref="E5:E13" si="0">YEAR(D5)</f>
        <v>2001</v>
      </c>
      <c r="F5" s="6">
        <f t="shared" ref="F5:F13" si="1">MONTH(D5)</f>
        <v>2</v>
      </c>
      <c r="G5" s="6" t="b">
        <f t="shared" ref="G5:G13" si="2">MONTH(DATE(YEAR(D5),2,29))=2</f>
        <v>0</v>
      </c>
      <c r="H5" s="10" t="str">
        <f t="shared" ref="H5:H13" si="3">CONCATENATE(C5,E5)</f>
        <v>3100012001</v>
      </c>
      <c r="I5" s="6"/>
    </row>
    <row r="6" spans="1:9">
      <c r="A6" s="3">
        <v>3</v>
      </c>
      <c r="B6" s="3" t="s">
        <v>32</v>
      </c>
      <c r="C6" s="3">
        <v>310018</v>
      </c>
      <c r="D6" s="9">
        <v>30350</v>
      </c>
      <c r="E6" s="6">
        <f t="shared" si="0"/>
        <v>1983</v>
      </c>
      <c r="F6" s="6">
        <f t="shared" si="1"/>
        <v>2</v>
      </c>
      <c r="G6" s="6" t="b">
        <f t="shared" si="2"/>
        <v>0</v>
      </c>
      <c r="H6" s="10" t="str">
        <f t="shared" si="3"/>
        <v>3100181983</v>
      </c>
      <c r="I6" s="6"/>
    </row>
    <row r="7" spans="1:9">
      <c r="A7" s="3">
        <v>4</v>
      </c>
      <c r="B7" s="3" t="s">
        <v>33</v>
      </c>
      <c r="C7" s="3">
        <v>310023</v>
      </c>
      <c r="D7" s="9">
        <v>12454</v>
      </c>
      <c r="E7" s="6">
        <f t="shared" si="0"/>
        <v>1934</v>
      </c>
      <c r="F7" s="6">
        <f t="shared" si="1"/>
        <v>2</v>
      </c>
      <c r="G7" s="6" t="b">
        <f t="shared" si="2"/>
        <v>0</v>
      </c>
      <c r="H7" s="10" t="str">
        <f t="shared" si="3"/>
        <v>3100231934</v>
      </c>
      <c r="I7" s="6"/>
    </row>
    <row r="8" spans="1:9">
      <c r="A8" s="3">
        <v>5</v>
      </c>
      <c r="B8" s="3" t="s">
        <v>34</v>
      </c>
      <c r="C8" s="3">
        <v>310012</v>
      </c>
      <c r="D8" s="9">
        <v>36456</v>
      </c>
      <c r="E8" s="6">
        <f t="shared" si="0"/>
        <v>1999</v>
      </c>
      <c r="F8" s="6">
        <f t="shared" si="1"/>
        <v>10</v>
      </c>
      <c r="G8" s="6" t="b">
        <f t="shared" si="2"/>
        <v>0</v>
      </c>
      <c r="H8" s="10" t="str">
        <f t="shared" si="3"/>
        <v>3100121999</v>
      </c>
      <c r="I8" s="6"/>
    </row>
    <row r="9" spans="1:9">
      <c r="A9" s="3">
        <v>6</v>
      </c>
      <c r="B9" s="3" t="s">
        <v>39</v>
      </c>
      <c r="C9" s="3">
        <v>200023</v>
      </c>
      <c r="D9" s="9">
        <v>36589</v>
      </c>
      <c r="E9" s="6">
        <f t="shared" si="0"/>
        <v>2000</v>
      </c>
      <c r="F9" s="6">
        <f t="shared" si="1"/>
        <v>3</v>
      </c>
      <c r="G9" s="6" t="b">
        <f t="shared" si="2"/>
        <v>1</v>
      </c>
      <c r="H9" s="10" t="str">
        <f t="shared" si="3"/>
        <v>2000232000</v>
      </c>
      <c r="I9" s="6"/>
    </row>
    <row r="10" spans="1:9">
      <c r="A10" s="3">
        <v>7</v>
      </c>
      <c r="B10" s="3" t="s">
        <v>38</v>
      </c>
      <c r="C10" s="3">
        <v>100023</v>
      </c>
      <c r="D10" s="9">
        <v>31734</v>
      </c>
      <c r="E10" s="6">
        <f t="shared" si="0"/>
        <v>1986</v>
      </c>
      <c r="F10" s="6">
        <f t="shared" si="1"/>
        <v>11</v>
      </c>
      <c r="G10" s="6" t="b">
        <f t="shared" si="2"/>
        <v>0</v>
      </c>
      <c r="H10" s="10" t="str">
        <f t="shared" si="3"/>
        <v>1000231986</v>
      </c>
      <c r="I10" s="6"/>
    </row>
    <row r="11" spans="1:9">
      <c r="A11" s="3">
        <v>8</v>
      </c>
      <c r="B11" s="3" t="s">
        <v>37</v>
      </c>
      <c r="C11" s="3">
        <v>325012</v>
      </c>
      <c r="D11" s="9">
        <v>33686</v>
      </c>
      <c r="E11" s="6">
        <f t="shared" si="0"/>
        <v>1992</v>
      </c>
      <c r="F11" s="6">
        <f t="shared" si="1"/>
        <v>3</v>
      </c>
      <c r="G11" s="6" t="b">
        <f t="shared" si="2"/>
        <v>1</v>
      </c>
      <c r="H11" s="10" t="str">
        <f t="shared" si="3"/>
        <v>3250121992</v>
      </c>
      <c r="I11" s="6"/>
    </row>
    <row r="12" spans="1:9">
      <c r="A12" s="3">
        <v>9</v>
      </c>
      <c r="B12" s="3" t="s">
        <v>36</v>
      </c>
      <c r="C12" s="3">
        <v>410023</v>
      </c>
      <c r="D12" s="9">
        <v>32428</v>
      </c>
      <c r="E12" s="6">
        <f t="shared" si="0"/>
        <v>1988</v>
      </c>
      <c r="F12" s="6">
        <f t="shared" si="1"/>
        <v>10</v>
      </c>
      <c r="G12" s="6" t="b">
        <f t="shared" si="2"/>
        <v>1</v>
      </c>
      <c r="H12" s="10" t="str">
        <f t="shared" si="3"/>
        <v>4100231988</v>
      </c>
      <c r="I12" s="6"/>
    </row>
    <row r="13" spans="1:9">
      <c r="A13" s="3">
        <v>10</v>
      </c>
      <c r="B13" s="3" t="s">
        <v>35</v>
      </c>
      <c r="C13" s="3">
        <v>423478</v>
      </c>
      <c r="D13" s="9">
        <v>24603</v>
      </c>
      <c r="E13" s="6">
        <f t="shared" si="0"/>
        <v>1967</v>
      </c>
      <c r="F13" s="6">
        <f t="shared" si="1"/>
        <v>5</v>
      </c>
      <c r="G13" s="6" t="b">
        <f t="shared" si="2"/>
        <v>0</v>
      </c>
      <c r="H13" s="10" t="str">
        <f t="shared" si="3"/>
        <v>4234781967</v>
      </c>
      <c r="I13" s="6"/>
    </row>
    <row r="15" spans="1:9">
      <c r="B15" s="3" t="s">
        <v>57</v>
      </c>
    </row>
    <row r="16" spans="1:9">
      <c r="B16" s="3" t="s">
        <v>59</v>
      </c>
    </row>
    <row r="17" spans="2:5">
      <c r="B17" s="3" t="s">
        <v>58</v>
      </c>
    </row>
    <row r="21" spans="2:5">
      <c r="D21" s="3"/>
      <c r="E21" s="3"/>
    </row>
    <row r="22" spans="2:5">
      <c r="D22" s="3"/>
      <c r="E22" s="3"/>
    </row>
    <row r="23" spans="2:5">
      <c r="D23" s="3"/>
      <c r="E23" s="3"/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B8" sqref="B8"/>
    </sheetView>
  </sheetViews>
  <sheetFormatPr defaultRowHeight="14.4"/>
  <cols>
    <col min="1" max="1" width="16.21875" customWidth="1"/>
    <col min="2" max="2" width="30.33203125" customWidth="1"/>
  </cols>
  <sheetData>
    <row r="1" spans="1:3">
      <c r="A1" s="3" t="s">
        <v>40</v>
      </c>
      <c r="B1" s="3"/>
      <c r="C1" s="3"/>
    </row>
    <row r="2" spans="1:3">
      <c r="A2" s="3" t="s">
        <v>50</v>
      </c>
      <c r="B2" s="3"/>
      <c r="C2" s="3"/>
    </row>
    <row r="3" spans="1:3">
      <c r="A3" s="3" t="s">
        <v>51</v>
      </c>
      <c r="B3" s="3"/>
      <c r="C3" s="3"/>
    </row>
    <row r="4" spans="1:3">
      <c r="A4" s="3" t="s">
        <v>42</v>
      </c>
      <c r="B4" s="15">
        <v>2800</v>
      </c>
      <c r="C4" s="3"/>
    </row>
    <row r="5" spans="1:3">
      <c r="A5" s="3" t="s">
        <v>43</v>
      </c>
      <c r="B5" s="11">
        <f>PV(0.005,100,-84,0,2800)</f>
        <v>6630.5700711268137</v>
      </c>
      <c r="C5" s="3"/>
    </row>
    <row r="6" spans="1:3">
      <c r="A6" s="3"/>
      <c r="B6" s="3"/>
      <c r="C6" s="3"/>
    </row>
    <row r="7" spans="1:3">
      <c r="A7" s="3" t="s">
        <v>41</v>
      </c>
      <c r="B7" s="6">
        <v>2</v>
      </c>
      <c r="C7" s="3" t="s">
        <v>52</v>
      </c>
    </row>
    <row r="10" spans="1:3" ht="15.75" customHeight="1"/>
    <row r="11" spans="1:3" ht="18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931B9-5174-46A9-A7D7-7EFA7E9CA225}">
  <dimension ref="A1:P18"/>
  <sheetViews>
    <sheetView tabSelected="1" workbookViewId="0">
      <selection activeCell="D3" sqref="D3"/>
    </sheetView>
  </sheetViews>
  <sheetFormatPr defaultRowHeight="14.4"/>
  <cols>
    <col min="4" max="4" width="14.33203125" customWidth="1"/>
  </cols>
  <sheetData>
    <row r="1" spans="1:16">
      <c r="A1" s="16" t="s">
        <v>65</v>
      </c>
      <c r="B1" s="16" t="s">
        <v>66</v>
      </c>
      <c r="C1" s="16" t="s">
        <v>67</v>
      </c>
      <c r="D1" s="16" t="s">
        <v>68</v>
      </c>
      <c r="E1" s="16" t="s">
        <v>69</v>
      </c>
      <c r="F1" s="16" t="s">
        <v>70</v>
      </c>
      <c r="G1" s="16" t="s">
        <v>71</v>
      </c>
      <c r="H1" s="16" t="s">
        <v>72</v>
      </c>
      <c r="I1" s="16" t="s">
        <v>73</v>
      </c>
      <c r="K1" s="16" t="s">
        <v>65</v>
      </c>
      <c r="L1" s="16" t="s">
        <v>65</v>
      </c>
      <c r="M1" s="16" t="s">
        <v>71</v>
      </c>
      <c r="N1" s="16"/>
      <c r="O1" s="16"/>
      <c r="P1" s="16"/>
    </row>
    <row r="2" spans="1:16">
      <c r="A2" s="3">
        <v>59</v>
      </c>
      <c r="B2" s="3" t="s">
        <v>74</v>
      </c>
      <c r="C2" s="3" t="s">
        <v>75</v>
      </c>
      <c r="D2" s="3" t="s">
        <v>76</v>
      </c>
      <c r="E2" s="3" t="s">
        <v>77</v>
      </c>
      <c r="F2" s="3">
        <v>2343</v>
      </c>
      <c r="G2" s="3" t="s">
        <v>78</v>
      </c>
      <c r="H2" s="3" t="s">
        <v>77</v>
      </c>
      <c r="I2" s="3" t="s">
        <v>79</v>
      </c>
      <c r="K2" s="6">
        <v>30</v>
      </c>
      <c r="L2" s="6">
        <v>45</v>
      </c>
      <c r="M2" s="6" t="s">
        <v>78</v>
      </c>
      <c r="N2" s="3"/>
      <c r="O2" s="3"/>
      <c r="P2" s="3"/>
    </row>
    <row r="3" spans="1:16">
      <c r="A3" s="3">
        <v>56</v>
      </c>
      <c r="B3" s="3" t="s">
        <v>74</v>
      </c>
      <c r="C3" s="3" t="s">
        <v>75</v>
      </c>
      <c r="D3" s="3" t="s">
        <v>76</v>
      </c>
      <c r="E3" s="3" t="s">
        <v>77</v>
      </c>
      <c r="F3" s="3">
        <v>45</v>
      </c>
      <c r="G3" s="3" t="s">
        <v>77</v>
      </c>
      <c r="H3" s="3" t="s">
        <v>77</v>
      </c>
      <c r="I3" s="3" t="s">
        <v>79</v>
      </c>
    </row>
    <row r="4" spans="1:16">
      <c r="A4" s="3">
        <v>41</v>
      </c>
      <c r="B4" s="3" t="s">
        <v>80</v>
      </c>
      <c r="C4" s="3" t="s">
        <v>75</v>
      </c>
      <c r="D4" s="3" t="s">
        <v>76</v>
      </c>
      <c r="E4" s="3" t="s">
        <v>77</v>
      </c>
      <c r="F4" s="3">
        <v>1270</v>
      </c>
      <c r="G4" s="3" t="s">
        <v>78</v>
      </c>
      <c r="H4" s="3" t="s">
        <v>77</v>
      </c>
      <c r="I4" s="3" t="s">
        <v>79</v>
      </c>
    </row>
    <row r="5" spans="1:16">
      <c r="A5" s="3">
        <v>55</v>
      </c>
      <c r="B5" s="3" t="s">
        <v>81</v>
      </c>
      <c r="C5" s="3" t="s">
        <v>75</v>
      </c>
      <c r="D5" s="3" t="s">
        <v>76</v>
      </c>
      <c r="E5" s="3" t="s">
        <v>77</v>
      </c>
      <c r="F5" s="3">
        <v>2476</v>
      </c>
      <c r="G5" s="3" t="s">
        <v>78</v>
      </c>
      <c r="H5" s="3" t="s">
        <v>77</v>
      </c>
      <c r="I5" s="3" t="s">
        <v>79</v>
      </c>
    </row>
    <row r="6" spans="1:16">
      <c r="A6" s="3">
        <v>54</v>
      </c>
      <c r="B6" s="3" t="s">
        <v>74</v>
      </c>
      <c r="C6" s="3" t="s">
        <v>75</v>
      </c>
      <c r="D6" s="3" t="s">
        <v>82</v>
      </c>
      <c r="E6" s="3" t="s">
        <v>77</v>
      </c>
      <c r="F6" s="3">
        <v>184</v>
      </c>
      <c r="G6" s="3" t="s">
        <v>77</v>
      </c>
      <c r="H6" s="3" t="s">
        <v>77</v>
      </c>
      <c r="I6" s="3" t="s">
        <v>79</v>
      </c>
    </row>
    <row r="7" spans="1:16">
      <c r="A7" s="3">
        <v>42</v>
      </c>
      <c r="B7" s="3" t="s">
        <v>83</v>
      </c>
      <c r="C7" s="3" t="s">
        <v>84</v>
      </c>
      <c r="D7" s="3" t="s">
        <v>82</v>
      </c>
      <c r="E7" s="3" t="s">
        <v>77</v>
      </c>
      <c r="F7" s="3">
        <v>0</v>
      </c>
      <c r="G7" s="3" t="s">
        <v>78</v>
      </c>
      <c r="H7" s="3" t="s">
        <v>78</v>
      </c>
      <c r="I7" s="3" t="s">
        <v>79</v>
      </c>
    </row>
    <row r="8" spans="1:16">
      <c r="A8" s="3">
        <v>56</v>
      </c>
      <c r="B8" s="3" t="s">
        <v>83</v>
      </c>
      <c r="C8" s="3" t="s">
        <v>75</v>
      </c>
      <c r="D8" s="3" t="s">
        <v>82</v>
      </c>
      <c r="E8" s="3" t="s">
        <v>77</v>
      </c>
      <c r="F8" s="3">
        <v>830</v>
      </c>
      <c r="G8" s="3" t="s">
        <v>78</v>
      </c>
      <c r="H8" s="3" t="s">
        <v>78</v>
      </c>
      <c r="I8" s="3" t="s">
        <v>79</v>
      </c>
    </row>
    <row r="9" spans="1:16">
      <c r="A9" s="3">
        <v>60</v>
      </c>
      <c r="B9" s="3" t="s">
        <v>85</v>
      </c>
      <c r="C9" s="3" t="s">
        <v>86</v>
      </c>
      <c r="D9" s="3" t="s">
        <v>76</v>
      </c>
      <c r="E9" s="3" t="s">
        <v>77</v>
      </c>
      <c r="F9" s="3">
        <v>545</v>
      </c>
      <c r="G9" s="3" t="s">
        <v>78</v>
      </c>
      <c r="H9" s="3" t="s">
        <v>77</v>
      </c>
      <c r="I9" s="3" t="s">
        <v>79</v>
      </c>
    </row>
    <row r="10" spans="1:16">
      <c r="A10" s="3">
        <v>37</v>
      </c>
      <c r="B10" s="3" t="s">
        <v>80</v>
      </c>
      <c r="C10" s="3" t="s">
        <v>75</v>
      </c>
      <c r="D10" s="3" t="s">
        <v>76</v>
      </c>
      <c r="E10" s="3" t="s">
        <v>77</v>
      </c>
      <c r="F10" s="3">
        <v>1</v>
      </c>
      <c r="G10" s="3" t="s">
        <v>78</v>
      </c>
      <c r="H10" s="3" t="s">
        <v>77</v>
      </c>
      <c r="I10" s="3" t="s">
        <v>79</v>
      </c>
    </row>
    <row r="11" spans="1:16">
      <c r="A11" s="3">
        <v>28</v>
      </c>
      <c r="B11" s="3" t="s">
        <v>81</v>
      </c>
      <c r="C11" s="3" t="s">
        <v>84</v>
      </c>
      <c r="D11" s="3" t="s">
        <v>76</v>
      </c>
      <c r="E11" s="3" t="s">
        <v>77</v>
      </c>
      <c r="F11" s="3">
        <v>5090</v>
      </c>
      <c r="G11" s="3" t="s">
        <v>78</v>
      </c>
      <c r="H11" s="3" t="s">
        <v>77</v>
      </c>
      <c r="I11" s="3" t="s">
        <v>79</v>
      </c>
    </row>
    <row r="12" spans="1:16">
      <c r="A12" s="3">
        <v>38</v>
      </c>
      <c r="B12" s="3" t="s">
        <v>74</v>
      </c>
      <c r="C12" s="3" t="s">
        <v>84</v>
      </c>
      <c r="D12" s="3" t="s">
        <v>76</v>
      </c>
      <c r="E12" s="3" t="s">
        <v>77</v>
      </c>
      <c r="F12" s="3">
        <v>100</v>
      </c>
      <c r="G12" s="3" t="s">
        <v>78</v>
      </c>
      <c r="H12" s="3" t="s">
        <v>77</v>
      </c>
      <c r="I12" s="3" t="s">
        <v>79</v>
      </c>
    </row>
    <row r="13" spans="1:16">
      <c r="A13" s="3">
        <v>30</v>
      </c>
      <c r="B13" s="3" t="s">
        <v>87</v>
      </c>
      <c r="C13" s="3" t="s">
        <v>75</v>
      </c>
      <c r="D13" s="3" t="s">
        <v>76</v>
      </c>
      <c r="E13" s="3" t="s">
        <v>77</v>
      </c>
      <c r="F13" s="3">
        <v>309</v>
      </c>
      <c r="G13" s="3" t="s">
        <v>78</v>
      </c>
      <c r="H13" s="3" t="s">
        <v>77</v>
      </c>
      <c r="I13" s="3" t="s">
        <v>79</v>
      </c>
    </row>
    <row r="14" spans="1:16">
      <c r="A14" s="3">
        <v>29</v>
      </c>
      <c r="B14" s="3" t="s">
        <v>83</v>
      </c>
      <c r="C14" s="3" t="s">
        <v>75</v>
      </c>
      <c r="D14" s="3" t="s">
        <v>82</v>
      </c>
      <c r="E14" s="3" t="s">
        <v>77</v>
      </c>
      <c r="F14" s="3">
        <v>199</v>
      </c>
      <c r="G14" s="3" t="s">
        <v>78</v>
      </c>
      <c r="H14" s="3" t="s">
        <v>78</v>
      </c>
      <c r="I14" s="3" t="s">
        <v>79</v>
      </c>
    </row>
    <row r="15" spans="1:16">
      <c r="A15" s="3">
        <v>46</v>
      </c>
      <c r="B15" s="3" t="s">
        <v>87</v>
      </c>
      <c r="C15" s="3" t="s">
        <v>84</v>
      </c>
      <c r="D15" s="3" t="s">
        <v>82</v>
      </c>
      <c r="E15" s="3" t="s">
        <v>77</v>
      </c>
      <c r="F15" s="3">
        <v>460</v>
      </c>
      <c r="G15" s="3" t="s">
        <v>78</v>
      </c>
      <c r="H15" s="3" t="s">
        <v>77</v>
      </c>
      <c r="I15" s="3" t="s">
        <v>79</v>
      </c>
    </row>
    <row r="17" spans="2:2">
      <c r="B17" s="3" t="s">
        <v>88</v>
      </c>
    </row>
    <row r="18" spans="2:2">
      <c r="B18" s="3" t="s">
        <v>89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DF2A-DC22-4631-8F0F-367CE6D24906}">
  <dimension ref="A1:I6"/>
  <sheetViews>
    <sheetView workbookViewId="0">
      <selection activeCell="K9" sqref="K9"/>
    </sheetView>
  </sheetViews>
  <sheetFormatPr defaultRowHeight="14.4"/>
  <sheetData>
    <row r="1" spans="1:9">
      <c r="A1" s="16" t="s">
        <v>65</v>
      </c>
      <c r="B1" s="16" t="s">
        <v>66</v>
      </c>
      <c r="C1" s="16" t="s">
        <v>67</v>
      </c>
      <c r="D1" s="16" t="s">
        <v>68</v>
      </c>
      <c r="E1" s="16" t="s">
        <v>69</v>
      </c>
      <c r="F1" s="16" t="s">
        <v>70</v>
      </c>
      <c r="G1" s="16" t="s">
        <v>71</v>
      </c>
      <c r="H1" s="16" t="s">
        <v>72</v>
      </c>
      <c r="I1" s="16" t="s">
        <v>73</v>
      </c>
    </row>
    <row r="2" spans="1:9">
      <c r="A2" s="3">
        <v>41</v>
      </c>
      <c r="B2" s="3" t="s">
        <v>80</v>
      </c>
      <c r="C2" s="3" t="s">
        <v>75</v>
      </c>
      <c r="D2" s="3" t="s">
        <v>76</v>
      </c>
      <c r="E2" s="3" t="s">
        <v>77</v>
      </c>
      <c r="F2" s="3">
        <v>1270</v>
      </c>
      <c r="G2" s="3" t="s">
        <v>78</v>
      </c>
      <c r="H2" s="3" t="s">
        <v>77</v>
      </c>
      <c r="I2" s="3" t="s">
        <v>79</v>
      </c>
    </row>
    <row r="3" spans="1:9">
      <c r="A3" s="3">
        <v>42</v>
      </c>
      <c r="B3" s="3" t="s">
        <v>83</v>
      </c>
      <c r="C3" s="3" t="s">
        <v>84</v>
      </c>
      <c r="D3" s="3" t="s">
        <v>82</v>
      </c>
      <c r="E3" s="3" t="s">
        <v>77</v>
      </c>
      <c r="F3" s="3">
        <v>0</v>
      </c>
      <c r="G3" s="3" t="s">
        <v>78</v>
      </c>
      <c r="H3" s="3" t="s">
        <v>78</v>
      </c>
      <c r="I3" s="3" t="s">
        <v>79</v>
      </c>
    </row>
    <row r="4" spans="1:9">
      <c r="A4" s="3">
        <v>37</v>
      </c>
      <c r="B4" s="3" t="s">
        <v>80</v>
      </c>
      <c r="C4" s="3" t="s">
        <v>75</v>
      </c>
      <c r="D4" s="3" t="s">
        <v>76</v>
      </c>
      <c r="E4" s="3" t="s">
        <v>77</v>
      </c>
      <c r="F4" s="3">
        <v>1</v>
      </c>
      <c r="G4" s="3" t="s">
        <v>78</v>
      </c>
      <c r="H4" s="3" t="s">
        <v>77</v>
      </c>
      <c r="I4" s="3" t="s">
        <v>79</v>
      </c>
    </row>
    <row r="5" spans="1:9">
      <c r="A5" s="3">
        <v>38</v>
      </c>
      <c r="B5" s="3" t="s">
        <v>74</v>
      </c>
      <c r="C5" s="3" t="s">
        <v>84</v>
      </c>
      <c r="D5" s="3" t="s">
        <v>76</v>
      </c>
      <c r="E5" s="3" t="s">
        <v>77</v>
      </c>
      <c r="F5" s="3">
        <v>100</v>
      </c>
      <c r="G5" s="3" t="s">
        <v>78</v>
      </c>
      <c r="H5" s="3" t="s">
        <v>77</v>
      </c>
      <c r="I5" s="3" t="s">
        <v>79</v>
      </c>
    </row>
    <row r="6" spans="1:9">
      <c r="A6" s="3">
        <v>30</v>
      </c>
      <c r="B6" s="3" t="s">
        <v>87</v>
      </c>
      <c r="C6" s="3" t="s">
        <v>75</v>
      </c>
      <c r="D6" s="3" t="s">
        <v>76</v>
      </c>
      <c r="E6" s="3" t="s">
        <v>77</v>
      </c>
      <c r="F6" s="3">
        <v>309</v>
      </c>
      <c r="G6" s="3" t="s">
        <v>78</v>
      </c>
      <c r="H6" s="3" t="s">
        <v>77</v>
      </c>
      <c r="I6" s="3" t="s">
        <v>79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ex1(60 points)</vt:lpstr>
      <vt:lpstr>ex2 (20 points)</vt:lpstr>
      <vt:lpstr>ex3 (10 points)</vt:lpstr>
      <vt:lpstr>ex4(10 points)</vt:lpstr>
      <vt:lpstr>ex4-Result</vt:lpstr>
      <vt:lpstr>'ex4(10 points)'!Criteria</vt:lpstr>
      <vt:lpstr>'ex3 (10 points)'!OLE_LINK11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user</cp:lastModifiedBy>
  <dcterms:created xsi:type="dcterms:W3CDTF">2015-01-08T02:04:47Z</dcterms:created>
  <dcterms:modified xsi:type="dcterms:W3CDTF">2023-04-10T07:10:32Z</dcterms:modified>
</cp:coreProperties>
</file>