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小论文\深圳市特征降水指标时空分布特征及城镇化效应\"/>
    </mc:Choice>
  </mc:AlternateContent>
  <xr:revisionPtr revIDLastSave="0" documentId="13_ncr:1_{91DBCAAC-FCB4-4AAF-81F6-90325C21552A}" xr6:coauthVersionLast="47" xr6:coauthVersionMax="47" xr10:uidLastSave="{00000000-0000-0000-0000-000000000000}"/>
  <bookViews>
    <workbookView xWindow="-120" yWindow="-120" windowWidth="38640" windowHeight="21240" tabRatio="641" firstSheet="10" activeTab="13" xr2:uid="{00000000-000D-0000-FFFF-FFFF00000000}"/>
  </bookViews>
  <sheets>
    <sheet name="站点" sheetId="19" r:id="rId1"/>
    <sheet name="石岩" sheetId="1" r:id="rId2"/>
    <sheet name="罗田" sheetId="2" r:id="rId3"/>
    <sheet name="铁岗" sheetId="3" r:id="rId4"/>
    <sheet name="赤湾" sheetId="4" r:id="rId5"/>
    <sheet name="西沥" sheetId="5" r:id="rId6"/>
    <sheet name="深圳" sheetId="6" r:id="rId7"/>
    <sheet name="三洲田" sheetId="7" r:id="rId8"/>
    <sheet name="清林径" sheetId="8" r:id="rId9"/>
    <sheet name="高峰" sheetId="10" r:id="rId10"/>
    <sheet name="南澳圩" sheetId="11" r:id="rId11"/>
    <sheet name="年降水量" sheetId="12" r:id="rId12"/>
    <sheet name="Sheet2" sheetId="20" r:id="rId13"/>
    <sheet name="年降水日数" sheetId="13" r:id="rId14"/>
    <sheet name="汛期" sheetId="14" r:id="rId15"/>
    <sheet name="非汛期" sheetId="15" r:id="rId16"/>
    <sheet name="极值降水量" sheetId="16" r:id="rId17"/>
    <sheet name="城郊代表站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3" l="1"/>
  <c r="AB4" i="13"/>
  <c r="AC4" i="13"/>
  <c r="AD4" i="13"/>
  <c r="AE4" i="13"/>
  <c r="AF4" i="13"/>
  <c r="AG4" i="13"/>
  <c r="AH4" i="13"/>
  <c r="AI4" i="13"/>
  <c r="AJ4" i="13"/>
  <c r="AK4" i="13"/>
  <c r="AA5" i="13"/>
  <c r="AB5" i="13"/>
  <c r="AC5" i="13"/>
  <c r="AD5" i="13"/>
  <c r="AE5" i="13"/>
  <c r="AF5" i="13"/>
  <c r="AG5" i="13"/>
  <c r="AH5" i="13"/>
  <c r="AI5" i="13"/>
  <c r="AJ5" i="13"/>
  <c r="AK5" i="13"/>
  <c r="AA6" i="13"/>
  <c r="AB6" i="13"/>
  <c r="AC6" i="13"/>
  <c r="AD6" i="13"/>
  <c r="AE6" i="13"/>
  <c r="AF6" i="13"/>
  <c r="AG6" i="13"/>
  <c r="AH6" i="13"/>
  <c r="AI6" i="13"/>
  <c r="AJ6" i="13"/>
  <c r="AK6" i="13"/>
  <c r="AA7" i="13"/>
  <c r="AB7" i="13"/>
  <c r="AC7" i="13"/>
  <c r="AD7" i="13"/>
  <c r="AE7" i="13"/>
  <c r="AF7" i="13"/>
  <c r="AG7" i="13"/>
  <c r="AH7" i="13"/>
  <c r="AI7" i="13"/>
  <c r="AJ7" i="13"/>
  <c r="AK7" i="13"/>
  <c r="AA8" i="13"/>
  <c r="AB8" i="13"/>
  <c r="AC8" i="13"/>
  <c r="AD8" i="13"/>
  <c r="AE8" i="13"/>
  <c r="AF8" i="13"/>
  <c r="AG8" i="13"/>
  <c r="AH8" i="13"/>
  <c r="AI8" i="13"/>
  <c r="AJ8" i="13"/>
  <c r="AK8" i="13"/>
  <c r="AA9" i="13"/>
  <c r="AB9" i="13"/>
  <c r="AC9" i="13"/>
  <c r="AD9" i="13"/>
  <c r="AE9" i="13"/>
  <c r="AF9" i="13"/>
  <c r="AG9" i="13"/>
  <c r="AH9" i="13"/>
  <c r="AI9" i="13"/>
  <c r="AJ9" i="13"/>
  <c r="AK9" i="13"/>
  <c r="AA10" i="13"/>
  <c r="AB10" i="13"/>
  <c r="AC10" i="13"/>
  <c r="AD10" i="13"/>
  <c r="AE10" i="13"/>
  <c r="AF10" i="13"/>
  <c r="AG10" i="13"/>
  <c r="AH10" i="13"/>
  <c r="AI10" i="13"/>
  <c r="AJ10" i="13"/>
  <c r="AK10" i="13"/>
  <c r="AA11" i="13"/>
  <c r="AB11" i="13"/>
  <c r="AC11" i="13"/>
  <c r="AD11" i="13"/>
  <c r="AE11" i="13"/>
  <c r="AF11" i="13"/>
  <c r="AG11" i="13"/>
  <c r="AH11" i="13"/>
  <c r="AI11" i="13"/>
  <c r="AJ11" i="13"/>
  <c r="AK11" i="13"/>
  <c r="AA12" i="13"/>
  <c r="AB12" i="13"/>
  <c r="AC12" i="13"/>
  <c r="AD12" i="13"/>
  <c r="AE12" i="13"/>
  <c r="AF12" i="13"/>
  <c r="AG12" i="13"/>
  <c r="AH12" i="13"/>
  <c r="AI12" i="13"/>
  <c r="AJ12" i="13"/>
  <c r="AK12" i="13"/>
  <c r="AA13" i="13"/>
  <c r="AB13" i="13"/>
  <c r="AC13" i="13"/>
  <c r="AD13" i="13"/>
  <c r="AE13" i="13"/>
  <c r="AF13" i="13"/>
  <c r="AG13" i="13"/>
  <c r="AH13" i="13"/>
  <c r="AI13" i="13"/>
  <c r="AJ13" i="13"/>
  <c r="AK13" i="13"/>
  <c r="AA14" i="13"/>
  <c r="AB14" i="13"/>
  <c r="AC14" i="13"/>
  <c r="AD14" i="13"/>
  <c r="AE14" i="13"/>
  <c r="AF14" i="13"/>
  <c r="AG14" i="13"/>
  <c r="AH14" i="13"/>
  <c r="AI14" i="13"/>
  <c r="AJ14" i="13"/>
  <c r="AK14" i="13"/>
  <c r="AA15" i="13"/>
  <c r="AB15" i="13"/>
  <c r="AC15" i="13"/>
  <c r="AD15" i="13"/>
  <c r="AE15" i="13"/>
  <c r="AF15" i="13"/>
  <c r="AG15" i="13"/>
  <c r="AH15" i="13"/>
  <c r="AI15" i="13"/>
  <c r="AJ15" i="13"/>
  <c r="AK15" i="13"/>
  <c r="AA16" i="13"/>
  <c r="AB16" i="13"/>
  <c r="AC16" i="13"/>
  <c r="AD16" i="13"/>
  <c r="AE16" i="13"/>
  <c r="AF16" i="13"/>
  <c r="AG16" i="13"/>
  <c r="AH16" i="13"/>
  <c r="AI16" i="13"/>
  <c r="AJ16" i="13"/>
  <c r="AK16" i="13"/>
  <c r="AA17" i="13"/>
  <c r="AB17" i="13"/>
  <c r="AC17" i="13"/>
  <c r="AD17" i="13"/>
  <c r="AE17" i="13"/>
  <c r="AF17" i="13"/>
  <c r="AG17" i="13"/>
  <c r="AH17" i="13"/>
  <c r="AI17" i="13"/>
  <c r="AJ17" i="13"/>
  <c r="AK17" i="13"/>
  <c r="AA18" i="13"/>
  <c r="AB18" i="13"/>
  <c r="AC18" i="13"/>
  <c r="AD18" i="13"/>
  <c r="AE18" i="13"/>
  <c r="AF18" i="13"/>
  <c r="AG18" i="13"/>
  <c r="AH18" i="13"/>
  <c r="AI18" i="13"/>
  <c r="AJ18" i="13"/>
  <c r="AK18" i="13"/>
  <c r="AA19" i="13"/>
  <c r="AB19" i="13"/>
  <c r="AC19" i="13"/>
  <c r="AD19" i="13"/>
  <c r="AE19" i="13"/>
  <c r="AF19" i="13"/>
  <c r="AG19" i="13"/>
  <c r="AH19" i="13"/>
  <c r="AI19" i="13"/>
  <c r="AJ19" i="13"/>
  <c r="AK19" i="13"/>
  <c r="AA20" i="13"/>
  <c r="AB20" i="13"/>
  <c r="AC20" i="13"/>
  <c r="AD20" i="13"/>
  <c r="AE20" i="13"/>
  <c r="AF20" i="13"/>
  <c r="AG20" i="13"/>
  <c r="AH20" i="13"/>
  <c r="AI20" i="13"/>
  <c r="AJ20" i="13"/>
  <c r="AK20" i="13"/>
  <c r="AA21" i="13"/>
  <c r="AB21" i="13"/>
  <c r="AC21" i="13"/>
  <c r="AD21" i="13"/>
  <c r="AE21" i="13"/>
  <c r="AF21" i="13"/>
  <c r="AG21" i="13"/>
  <c r="AH21" i="13"/>
  <c r="AI21" i="13"/>
  <c r="AJ21" i="13"/>
  <c r="AK21" i="13"/>
  <c r="AA22" i="13"/>
  <c r="AB22" i="13"/>
  <c r="AC22" i="13"/>
  <c r="AD22" i="13"/>
  <c r="AE22" i="13"/>
  <c r="AF22" i="13"/>
  <c r="AG22" i="13"/>
  <c r="AH22" i="13"/>
  <c r="AI22" i="13"/>
  <c r="AJ22" i="13"/>
  <c r="AK22" i="13"/>
  <c r="AA23" i="13"/>
  <c r="AB23" i="13"/>
  <c r="AC23" i="13"/>
  <c r="AD23" i="13"/>
  <c r="AE23" i="13"/>
  <c r="AF23" i="13"/>
  <c r="AG23" i="13"/>
  <c r="AH23" i="13"/>
  <c r="AI23" i="13"/>
  <c r="AJ23" i="13"/>
  <c r="AK23" i="13"/>
  <c r="AA24" i="13"/>
  <c r="AB24" i="13"/>
  <c r="AC24" i="13"/>
  <c r="AD24" i="13"/>
  <c r="AE24" i="13"/>
  <c r="AF24" i="13"/>
  <c r="AG24" i="13"/>
  <c r="AH24" i="13"/>
  <c r="AI24" i="13"/>
  <c r="AJ24" i="13"/>
  <c r="AK24" i="13"/>
  <c r="AA25" i="13"/>
  <c r="AB25" i="13"/>
  <c r="AC25" i="13"/>
  <c r="AD25" i="13"/>
  <c r="AE25" i="13"/>
  <c r="AF25" i="13"/>
  <c r="AG25" i="13"/>
  <c r="AH25" i="13"/>
  <c r="AI25" i="13"/>
  <c r="AJ25" i="13"/>
  <c r="AK25" i="13"/>
  <c r="AA26" i="13"/>
  <c r="AB26" i="13"/>
  <c r="AC26" i="13"/>
  <c r="AD26" i="13"/>
  <c r="AE26" i="13"/>
  <c r="AF26" i="13"/>
  <c r="AG26" i="13"/>
  <c r="AH26" i="13"/>
  <c r="AI26" i="13"/>
  <c r="AJ26" i="13"/>
  <c r="AK26" i="13"/>
  <c r="AA27" i="13"/>
  <c r="AB27" i="13"/>
  <c r="AC27" i="13"/>
  <c r="AD27" i="13"/>
  <c r="AE27" i="13"/>
  <c r="AF27" i="13"/>
  <c r="AG27" i="13"/>
  <c r="AH27" i="13"/>
  <c r="AI27" i="13"/>
  <c r="AJ27" i="13"/>
  <c r="AK27" i="13"/>
  <c r="AA28" i="13"/>
  <c r="AB28" i="13"/>
  <c r="AC28" i="13"/>
  <c r="AD28" i="13"/>
  <c r="AE28" i="13"/>
  <c r="AF28" i="13"/>
  <c r="AG28" i="13"/>
  <c r="AH28" i="13"/>
  <c r="AI28" i="13"/>
  <c r="AJ28" i="13"/>
  <c r="AK28" i="13"/>
  <c r="AA29" i="13"/>
  <c r="AB29" i="13"/>
  <c r="AC29" i="13"/>
  <c r="AD29" i="13"/>
  <c r="AE29" i="13"/>
  <c r="AF29" i="13"/>
  <c r="AG29" i="13"/>
  <c r="AH29" i="13"/>
  <c r="AI29" i="13"/>
  <c r="AJ29" i="13"/>
  <c r="AK29" i="13"/>
  <c r="AA30" i="13"/>
  <c r="AB30" i="13"/>
  <c r="AC30" i="13"/>
  <c r="AD30" i="13"/>
  <c r="AE30" i="13"/>
  <c r="AF30" i="13"/>
  <c r="AG30" i="13"/>
  <c r="AH30" i="13"/>
  <c r="AI30" i="13"/>
  <c r="AJ30" i="13"/>
  <c r="AK30" i="13"/>
  <c r="AA31" i="13"/>
  <c r="AB31" i="13"/>
  <c r="AC31" i="13"/>
  <c r="AD31" i="13"/>
  <c r="AE31" i="13"/>
  <c r="AF31" i="13"/>
  <c r="AG31" i="13"/>
  <c r="AH31" i="13"/>
  <c r="AI31" i="13"/>
  <c r="AJ31" i="13"/>
  <c r="AK31" i="13"/>
  <c r="AA32" i="13"/>
  <c r="AB32" i="13"/>
  <c r="AC32" i="13"/>
  <c r="AD32" i="13"/>
  <c r="AE32" i="13"/>
  <c r="AF32" i="13"/>
  <c r="AG32" i="13"/>
  <c r="AH32" i="13"/>
  <c r="AI32" i="13"/>
  <c r="AJ32" i="13"/>
  <c r="AK32" i="13"/>
  <c r="AA33" i="13"/>
  <c r="AB33" i="13"/>
  <c r="AC33" i="13"/>
  <c r="AD33" i="13"/>
  <c r="AE33" i="13"/>
  <c r="AF33" i="13"/>
  <c r="AG33" i="13"/>
  <c r="AH33" i="13"/>
  <c r="AI33" i="13"/>
  <c r="AJ33" i="13"/>
  <c r="AK33" i="13"/>
  <c r="AA34" i="13"/>
  <c r="AB34" i="13"/>
  <c r="AC34" i="13"/>
  <c r="AD34" i="13"/>
  <c r="AE34" i="13"/>
  <c r="AF34" i="13"/>
  <c r="AG34" i="13"/>
  <c r="AH34" i="13"/>
  <c r="AI34" i="13"/>
  <c r="AJ34" i="13"/>
  <c r="AK34" i="13"/>
  <c r="AA35" i="13"/>
  <c r="AB35" i="13"/>
  <c r="AC35" i="13"/>
  <c r="AD35" i="13"/>
  <c r="AE35" i="13"/>
  <c r="AF35" i="13"/>
  <c r="AG35" i="13"/>
  <c r="AH35" i="13"/>
  <c r="AI35" i="13"/>
  <c r="AJ35" i="13"/>
  <c r="AK35" i="13"/>
  <c r="AA36" i="13"/>
  <c r="AB36" i="13"/>
  <c r="AC36" i="13"/>
  <c r="AD36" i="13"/>
  <c r="AE36" i="13"/>
  <c r="AF36" i="13"/>
  <c r="AG36" i="13"/>
  <c r="AH36" i="13"/>
  <c r="AI36" i="13"/>
  <c r="AJ36" i="13"/>
  <c r="AK36" i="13"/>
  <c r="AA37" i="13"/>
  <c r="AB37" i="13"/>
  <c r="AC37" i="13"/>
  <c r="AD37" i="13"/>
  <c r="AE37" i="13"/>
  <c r="AF37" i="13"/>
  <c r="AG37" i="13"/>
  <c r="AH37" i="13"/>
  <c r="AI37" i="13"/>
  <c r="AJ37" i="13"/>
  <c r="AK37" i="13"/>
  <c r="AA38" i="13"/>
  <c r="AB38" i="13"/>
  <c r="AC38" i="13"/>
  <c r="AD38" i="13"/>
  <c r="AE38" i="13"/>
  <c r="AF38" i="13"/>
  <c r="AG38" i="13"/>
  <c r="AH38" i="13"/>
  <c r="AI38" i="13"/>
  <c r="AJ38" i="13"/>
  <c r="AK38" i="13"/>
  <c r="AA39" i="13"/>
  <c r="AB39" i="13"/>
  <c r="AC39" i="13"/>
  <c r="AD39" i="13"/>
  <c r="AE39" i="13"/>
  <c r="AF39" i="13"/>
  <c r="AG39" i="13"/>
  <c r="AH39" i="13"/>
  <c r="AI39" i="13"/>
  <c r="AJ39" i="13"/>
  <c r="AK39" i="13"/>
  <c r="AA40" i="13"/>
  <c r="AB40" i="13"/>
  <c r="AC40" i="13"/>
  <c r="AD40" i="13"/>
  <c r="AE40" i="13"/>
  <c r="AF40" i="13"/>
  <c r="AG40" i="13"/>
  <c r="AH40" i="13"/>
  <c r="AI40" i="13"/>
  <c r="AJ40" i="13"/>
  <c r="AK40" i="13"/>
  <c r="AA41" i="13"/>
  <c r="AB41" i="13"/>
  <c r="AC41" i="13"/>
  <c r="AD41" i="13"/>
  <c r="AE41" i="13"/>
  <c r="AF41" i="13"/>
  <c r="AG41" i="13"/>
  <c r="AH41" i="13"/>
  <c r="AI41" i="13"/>
  <c r="AJ41" i="13"/>
  <c r="AK41" i="13"/>
  <c r="AA42" i="13"/>
  <c r="AB42" i="13"/>
  <c r="AC42" i="13"/>
  <c r="AD42" i="13"/>
  <c r="AE42" i="13"/>
  <c r="AF42" i="13"/>
  <c r="AG42" i="13"/>
  <c r="AH42" i="13"/>
  <c r="AI42" i="13"/>
  <c r="AJ42" i="13"/>
  <c r="AK42" i="13"/>
  <c r="AA43" i="13"/>
  <c r="AB43" i="13"/>
  <c r="AC43" i="13"/>
  <c r="AD43" i="13"/>
  <c r="AE43" i="13"/>
  <c r="AF43" i="13"/>
  <c r="AG43" i="13"/>
  <c r="AH43" i="13"/>
  <c r="AI43" i="13"/>
  <c r="AJ43" i="13"/>
  <c r="AK43" i="13"/>
  <c r="AA44" i="13"/>
  <c r="AB44" i="13"/>
  <c r="AC44" i="13"/>
  <c r="AD44" i="13"/>
  <c r="AE44" i="13"/>
  <c r="AF44" i="13"/>
  <c r="AG44" i="13"/>
  <c r="AH44" i="13"/>
  <c r="AI44" i="13"/>
  <c r="AJ44" i="13"/>
  <c r="AK44" i="13"/>
  <c r="AA45" i="13"/>
  <c r="AB45" i="13"/>
  <c r="AC45" i="13"/>
  <c r="AD45" i="13"/>
  <c r="AE45" i="13"/>
  <c r="AF45" i="13"/>
  <c r="AG45" i="13"/>
  <c r="AH45" i="13"/>
  <c r="AI45" i="13"/>
  <c r="AJ45" i="13"/>
  <c r="AK45" i="13"/>
  <c r="AA46" i="13"/>
  <c r="AB46" i="13"/>
  <c r="AC46" i="13"/>
  <c r="AD46" i="13"/>
  <c r="AE46" i="13"/>
  <c r="AF46" i="13"/>
  <c r="AG46" i="13"/>
  <c r="AH46" i="13"/>
  <c r="AI46" i="13"/>
  <c r="AJ46" i="13"/>
  <c r="AK46" i="13"/>
  <c r="AA47" i="13"/>
  <c r="AB47" i="13"/>
  <c r="AC47" i="13"/>
  <c r="AD47" i="13"/>
  <c r="AE47" i="13"/>
  <c r="AF47" i="13"/>
  <c r="AG47" i="13"/>
  <c r="AH47" i="13"/>
  <c r="AI47" i="13"/>
  <c r="AJ47" i="13"/>
  <c r="AK47" i="13"/>
  <c r="AA48" i="13"/>
  <c r="AB48" i="13"/>
  <c r="AC48" i="13"/>
  <c r="AD48" i="13"/>
  <c r="AE48" i="13"/>
  <c r="AF48" i="13"/>
  <c r="AG48" i="13"/>
  <c r="AH48" i="13"/>
  <c r="AI48" i="13"/>
  <c r="AJ48" i="13"/>
  <c r="AK48" i="13"/>
  <c r="AA49" i="13"/>
  <c r="AB49" i="13"/>
  <c r="AC49" i="13"/>
  <c r="AD49" i="13"/>
  <c r="AE49" i="13"/>
  <c r="AF49" i="13"/>
  <c r="AG49" i="13"/>
  <c r="AH49" i="13"/>
  <c r="AI49" i="13"/>
  <c r="AJ49" i="13"/>
  <c r="AK49" i="13"/>
  <c r="AA50" i="13"/>
  <c r="AB50" i="13"/>
  <c r="AC50" i="13"/>
  <c r="AD50" i="13"/>
  <c r="AE50" i="13"/>
  <c r="AF50" i="13"/>
  <c r="AG50" i="13"/>
  <c r="AH50" i="13"/>
  <c r="AI50" i="13"/>
  <c r="AJ50" i="13"/>
  <c r="AK50" i="13"/>
  <c r="AA51" i="13"/>
  <c r="AB51" i="13"/>
  <c r="AC51" i="13"/>
  <c r="AD51" i="13"/>
  <c r="AE51" i="13"/>
  <c r="AF51" i="13"/>
  <c r="AG51" i="13"/>
  <c r="AH51" i="13"/>
  <c r="AI51" i="13"/>
  <c r="AJ51" i="13"/>
  <c r="AK51" i="13"/>
  <c r="AA52" i="13"/>
  <c r="AB52" i="13"/>
  <c r="AC52" i="13"/>
  <c r="AD52" i="13"/>
  <c r="AE52" i="13"/>
  <c r="AF52" i="13"/>
  <c r="AG52" i="13"/>
  <c r="AH52" i="13"/>
  <c r="AI52" i="13"/>
  <c r="AJ52" i="13"/>
  <c r="AK52" i="13"/>
  <c r="AA53" i="13"/>
  <c r="AB53" i="13"/>
  <c r="AC53" i="13"/>
  <c r="AD53" i="13"/>
  <c r="AE53" i="13"/>
  <c r="AF53" i="13"/>
  <c r="AG53" i="13"/>
  <c r="AH53" i="13"/>
  <c r="AI53" i="13"/>
  <c r="AJ53" i="13"/>
  <c r="AK53" i="13"/>
  <c r="AA54" i="13"/>
  <c r="AB54" i="13"/>
  <c r="AC54" i="13"/>
  <c r="AD54" i="13"/>
  <c r="AE54" i="13"/>
  <c r="AF54" i="13"/>
  <c r="AG54" i="13"/>
  <c r="AH54" i="13"/>
  <c r="AI54" i="13"/>
  <c r="AJ54" i="13"/>
  <c r="AK54" i="13"/>
  <c r="AA55" i="13"/>
  <c r="AB55" i="13"/>
  <c r="AC55" i="13"/>
  <c r="AD55" i="13"/>
  <c r="AE55" i="13"/>
  <c r="AF55" i="13"/>
  <c r="AG55" i="13"/>
  <c r="AH55" i="13"/>
  <c r="AI55" i="13"/>
  <c r="AJ55" i="13"/>
  <c r="AK55" i="13"/>
  <c r="AA56" i="13"/>
  <c r="AB56" i="13"/>
  <c r="AC56" i="13"/>
  <c r="AD56" i="13"/>
  <c r="AE56" i="13"/>
  <c r="AF56" i="13"/>
  <c r="AG56" i="13"/>
  <c r="AH56" i="13"/>
  <c r="AI56" i="13"/>
  <c r="AJ56" i="13"/>
  <c r="AK56" i="13"/>
  <c r="AA57" i="13"/>
  <c r="AB57" i="13"/>
  <c r="AC57" i="13"/>
  <c r="AD57" i="13"/>
  <c r="AE57" i="13"/>
  <c r="AF57" i="13"/>
  <c r="AG57" i="13"/>
  <c r="AH57" i="13"/>
  <c r="AI57" i="13"/>
  <c r="AJ57" i="13"/>
  <c r="AK57" i="13"/>
  <c r="AA58" i="13"/>
  <c r="AB58" i="13"/>
  <c r="AC58" i="13"/>
  <c r="AD58" i="13"/>
  <c r="AE58" i="13"/>
  <c r="AF58" i="13"/>
  <c r="AG58" i="13"/>
  <c r="AH58" i="13"/>
  <c r="AI58" i="13"/>
  <c r="AJ58" i="13"/>
  <c r="AK58" i="13"/>
  <c r="AA59" i="13"/>
  <c r="AB59" i="13"/>
  <c r="AC59" i="13"/>
  <c r="AD59" i="13"/>
  <c r="AE59" i="13"/>
  <c r="AF59" i="13"/>
  <c r="AG59" i="13"/>
  <c r="AH59" i="13"/>
  <c r="AI59" i="13"/>
  <c r="AJ59" i="13"/>
  <c r="AK59" i="13"/>
  <c r="AA60" i="13"/>
  <c r="AB60" i="13"/>
  <c r="AC60" i="13"/>
  <c r="AD60" i="13"/>
  <c r="AE60" i="13"/>
  <c r="AF60" i="13"/>
  <c r="AG60" i="13"/>
  <c r="AH60" i="13"/>
  <c r="AI60" i="13"/>
  <c r="AJ60" i="13"/>
  <c r="AK60" i="13"/>
  <c r="AA61" i="13"/>
  <c r="AB61" i="13"/>
  <c r="AC61" i="13"/>
  <c r="AD61" i="13"/>
  <c r="AE61" i="13"/>
  <c r="AF61" i="13"/>
  <c r="AG61" i="13"/>
  <c r="AH61" i="13"/>
  <c r="AI61" i="13"/>
  <c r="AJ61" i="13"/>
  <c r="AK61" i="13"/>
  <c r="AA62" i="13"/>
  <c r="AB62" i="13"/>
  <c r="AC62" i="13"/>
  <c r="AD62" i="13"/>
  <c r="AE62" i="13"/>
  <c r="AF62" i="13"/>
  <c r="AG62" i="13"/>
  <c r="AH62" i="13"/>
  <c r="AI62" i="13"/>
  <c r="AJ62" i="13"/>
  <c r="AK62" i="13"/>
  <c r="AB3" i="13"/>
  <c r="AC3" i="13"/>
  <c r="AD3" i="13"/>
  <c r="AE3" i="13"/>
  <c r="AF3" i="13"/>
  <c r="AG3" i="13"/>
  <c r="AH3" i="13"/>
  <c r="AI3" i="13"/>
  <c r="AJ3" i="13"/>
  <c r="AK3" i="13"/>
  <c r="AA3" i="13"/>
  <c r="AA41" i="18"/>
  <c r="Z41" i="18"/>
  <c r="Y41" i="18"/>
  <c r="X41" i="18"/>
  <c r="W41" i="18"/>
  <c r="V41" i="18"/>
  <c r="U41" i="18"/>
  <c r="T41" i="18"/>
  <c r="S41" i="18"/>
  <c r="AC3" i="18" l="1"/>
  <c r="AD3" i="18"/>
  <c r="AC4" i="18"/>
  <c r="AD4" i="18"/>
  <c r="AC5" i="18"/>
  <c r="AD5" i="18"/>
  <c r="AC6" i="18"/>
  <c r="AD6" i="18"/>
  <c r="AC7" i="18"/>
  <c r="AD7" i="18"/>
  <c r="AC8" i="18"/>
  <c r="AD8" i="18"/>
  <c r="AC9" i="18"/>
  <c r="AD9" i="18"/>
  <c r="AC10" i="18"/>
  <c r="AD10" i="18"/>
  <c r="AC11" i="18"/>
  <c r="AD11" i="18"/>
  <c r="AC12" i="18"/>
  <c r="AD12" i="18"/>
  <c r="AC13" i="18"/>
  <c r="AD13" i="18"/>
  <c r="AC14" i="18"/>
  <c r="AD14" i="18"/>
  <c r="AC15" i="18"/>
  <c r="AD15" i="18"/>
  <c r="AC16" i="18"/>
  <c r="AD16" i="18"/>
  <c r="AC17" i="18"/>
  <c r="AD17" i="18"/>
  <c r="AC18" i="18"/>
  <c r="AD18" i="18"/>
  <c r="AC19" i="18"/>
  <c r="AD19" i="18"/>
  <c r="AC20" i="18"/>
  <c r="AD20" i="18"/>
  <c r="AC21" i="18"/>
  <c r="AD21" i="18"/>
  <c r="AC22" i="18"/>
  <c r="AD22" i="18"/>
  <c r="AC23" i="18"/>
  <c r="AD23" i="18"/>
  <c r="AC24" i="18"/>
  <c r="AD24" i="18"/>
  <c r="AC25" i="18"/>
  <c r="AD25" i="18"/>
  <c r="AC26" i="18"/>
  <c r="AD26" i="18"/>
  <c r="AC27" i="18"/>
  <c r="AD27" i="18"/>
  <c r="AC28" i="18"/>
  <c r="AD28" i="18"/>
  <c r="AC29" i="18"/>
  <c r="AD29" i="18"/>
  <c r="AC30" i="18"/>
  <c r="AD30" i="18"/>
  <c r="AC31" i="18"/>
  <c r="AD31" i="18"/>
  <c r="AC32" i="18"/>
  <c r="AD32" i="18"/>
  <c r="AC33" i="18"/>
  <c r="AD33" i="18"/>
  <c r="AC34" i="18"/>
  <c r="AD34" i="18"/>
  <c r="AC35" i="18"/>
  <c r="AD35" i="18"/>
  <c r="AC36" i="18"/>
  <c r="AD36" i="18"/>
  <c r="AC37" i="18"/>
  <c r="AD37" i="18"/>
  <c r="AC38" i="18"/>
  <c r="AD38" i="18"/>
  <c r="AC39" i="18"/>
  <c r="AD39" i="18"/>
  <c r="AC40" i="18"/>
  <c r="AD40" i="18"/>
  <c r="AC41" i="18"/>
  <c r="AD41" i="18"/>
  <c r="AC42" i="18"/>
  <c r="AD42" i="18"/>
  <c r="AC43" i="18"/>
  <c r="AD43" i="18"/>
  <c r="AC44" i="18"/>
  <c r="AD44" i="18"/>
  <c r="AC45" i="18"/>
  <c r="AD45" i="18"/>
  <c r="AC46" i="18"/>
  <c r="AD46" i="18"/>
  <c r="AC47" i="18"/>
  <c r="AD47" i="18"/>
  <c r="AC48" i="18"/>
  <c r="AD48" i="18"/>
  <c r="AC49" i="18"/>
  <c r="AD49" i="18"/>
  <c r="AC50" i="18"/>
  <c r="AD50" i="18"/>
  <c r="AC51" i="18"/>
  <c r="AD51" i="18"/>
  <c r="AC52" i="18"/>
  <c r="AD52" i="18"/>
  <c r="AC53" i="18"/>
  <c r="AD53" i="18"/>
  <c r="AC54" i="18"/>
  <c r="AD54" i="18"/>
  <c r="AC55" i="18"/>
  <c r="AD55" i="18"/>
  <c r="AC56" i="18"/>
  <c r="AD56" i="18"/>
  <c r="AC57" i="18"/>
  <c r="AD57" i="18"/>
  <c r="AC58" i="18"/>
  <c r="AD58" i="18"/>
  <c r="AC59" i="18"/>
  <c r="AD59" i="18"/>
  <c r="AC60" i="18"/>
  <c r="AD60" i="18"/>
  <c r="AC61" i="18"/>
  <c r="AD61" i="18"/>
  <c r="AD2" i="18"/>
  <c r="AC2" i="18"/>
  <c r="Z75" i="14" l="1"/>
  <c r="Y75" i="14"/>
  <c r="W75" i="14"/>
  <c r="U75" i="14"/>
  <c r="AA25" i="18"/>
  <c r="AA24" i="18"/>
  <c r="AA23" i="18"/>
  <c r="Z24" i="18"/>
  <c r="Z25" i="18"/>
  <c r="Z23" i="18"/>
  <c r="Y24" i="18"/>
  <c r="Y25" i="18"/>
  <c r="Y23" i="18"/>
  <c r="U25" i="18"/>
  <c r="X23" i="18"/>
  <c r="U24" i="18"/>
  <c r="X24" i="18"/>
  <c r="X25" i="18"/>
  <c r="U23" i="18"/>
  <c r="AJ4" i="16" l="1"/>
  <c r="AJ5" i="16"/>
  <c r="AJ6" i="16"/>
  <c r="AJ7" i="16"/>
  <c r="AJ8" i="16"/>
  <c r="AJ9" i="16"/>
  <c r="AJ10" i="16"/>
  <c r="AJ11" i="16"/>
  <c r="AJ12" i="16"/>
  <c r="AJ13" i="16"/>
  <c r="AJ14" i="16"/>
  <c r="AJ15" i="16"/>
  <c r="AJ16" i="16"/>
  <c r="AJ17" i="16"/>
  <c r="AJ18" i="16"/>
  <c r="AJ19" i="16"/>
  <c r="AJ20" i="16"/>
  <c r="AJ21" i="16"/>
  <c r="AJ22" i="16"/>
  <c r="AJ23" i="16"/>
  <c r="AJ24" i="16"/>
  <c r="AJ25" i="16"/>
  <c r="AJ26" i="16"/>
  <c r="AJ27" i="16"/>
  <c r="AJ28" i="16"/>
  <c r="AJ29" i="16"/>
  <c r="AJ30" i="16"/>
  <c r="AJ31" i="16"/>
  <c r="AJ32" i="16"/>
  <c r="AJ33" i="16"/>
  <c r="AJ34" i="16"/>
  <c r="AJ35" i="16"/>
  <c r="AJ36" i="16"/>
  <c r="AJ37" i="16"/>
  <c r="AJ38" i="16"/>
  <c r="AJ39" i="16"/>
  <c r="AJ40" i="16"/>
  <c r="AJ41" i="16"/>
  <c r="AJ42" i="16"/>
  <c r="AJ43" i="16"/>
  <c r="AJ44" i="16"/>
  <c r="AJ45" i="16"/>
  <c r="AJ46" i="16"/>
  <c r="AJ47" i="16"/>
  <c r="AJ48" i="16"/>
  <c r="AJ49" i="16"/>
  <c r="AJ50" i="16"/>
  <c r="AJ51" i="16"/>
  <c r="AJ52" i="16"/>
  <c r="AJ53" i="16"/>
  <c r="AJ54" i="16"/>
  <c r="AJ55" i="16"/>
  <c r="AJ56" i="16"/>
  <c r="AJ57" i="16"/>
  <c r="AJ58" i="16"/>
  <c r="AJ59" i="16"/>
  <c r="AJ60" i="16"/>
  <c r="AJ61" i="16"/>
  <c r="AJ62" i="16"/>
  <c r="AJ3" i="16"/>
  <c r="AI3" i="16"/>
  <c r="AK3" i="16" l="1"/>
  <c r="AK4" i="16" s="1"/>
  <c r="F138" i="16"/>
  <c r="F139" i="16" s="1"/>
  <c r="F140" i="16" s="1"/>
  <c r="F141" i="16" s="1"/>
  <c r="F142" i="16" s="1"/>
  <c r="F143" i="16" s="1"/>
  <c r="F144" i="16" s="1"/>
  <c r="F145" i="16" s="1"/>
  <c r="F146" i="16" s="1"/>
  <c r="F147" i="16" s="1"/>
  <c r="F148" i="16" s="1"/>
  <c r="Q76" i="15"/>
  <c r="Q77" i="15" s="1"/>
  <c r="Q78" i="15" s="1"/>
  <c r="Q79" i="15" s="1"/>
  <c r="Q80" i="15" s="1"/>
  <c r="Q81" i="15" s="1"/>
  <c r="Q82" i="15" s="1"/>
  <c r="Q83" i="15" s="1"/>
  <c r="Q84" i="15" s="1"/>
  <c r="Q85" i="15" s="1"/>
  <c r="Q86" i="15" s="1"/>
  <c r="P75" i="14"/>
  <c r="P76" i="14" s="1"/>
  <c r="P77" i="14" s="1"/>
  <c r="P78" i="14" s="1"/>
  <c r="P79" i="14" s="1"/>
  <c r="P80" i="14" s="1"/>
  <c r="P81" i="14" s="1"/>
  <c r="P82" i="14" s="1"/>
  <c r="P83" i="14" s="1"/>
  <c r="P84" i="14" s="1"/>
  <c r="P85" i="14" s="1"/>
  <c r="AK5" i="16" l="1"/>
  <c r="AK6" i="16" s="1"/>
  <c r="AK7" i="16" s="1"/>
  <c r="AK8" i="16" s="1"/>
  <c r="AK9" i="16" s="1"/>
  <c r="AK10" i="16" s="1"/>
  <c r="AK11" i="16" s="1"/>
  <c r="AK12" i="16" s="1"/>
  <c r="AK13" i="16" s="1"/>
  <c r="AK14" i="16" s="1"/>
  <c r="AK15" i="16" s="1"/>
  <c r="AK16" i="16" s="1"/>
  <c r="AK17" i="16" s="1"/>
  <c r="AK18" i="16" s="1"/>
  <c r="AK19" i="16" s="1"/>
  <c r="AK20" i="16" s="1"/>
  <c r="AK21" i="16" s="1"/>
  <c r="AK22" i="16" s="1"/>
  <c r="AK23" i="16" s="1"/>
  <c r="AK24" i="16" s="1"/>
  <c r="AK25" i="16" s="1"/>
  <c r="AK26" i="16" s="1"/>
  <c r="AK27" i="16" s="1"/>
  <c r="AK28" i="16" s="1"/>
  <c r="AK29" i="16" s="1"/>
  <c r="AK30" i="16" s="1"/>
  <c r="AK31" i="16" s="1"/>
  <c r="AK32" i="16" s="1"/>
  <c r="AK33" i="16" s="1"/>
  <c r="AK34" i="16" s="1"/>
  <c r="AK35" i="16" s="1"/>
  <c r="AK36" i="16" s="1"/>
  <c r="AK37" i="16" s="1"/>
  <c r="AK38" i="16" s="1"/>
  <c r="AK39" i="16" s="1"/>
  <c r="AK40" i="16" s="1"/>
  <c r="AK41" i="16" s="1"/>
  <c r="AK42" i="16" s="1"/>
  <c r="AK43" i="16" s="1"/>
  <c r="AK44" i="16" s="1"/>
  <c r="AK45" i="16" s="1"/>
  <c r="AK46" i="16" s="1"/>
  <c r="AK47" i="16" s="1"/>
  <c r="AK48" i="16" s="1"/>
  <c r="AK49" i="16" s="1"/>
  <c r="AK50" i="16" s="1"/>
  <c r="AK51" i="16" s="1"/>
  <c r="AK52" i="16" s="1"/>
  <c r="AK53" i="16" s="1"/>
  <c r="AK54" i="16" s="1"/>
  <c r="AK55" i="16" s="1"/>
  <c r="AK56" i="16" s="1"/>
  <c r="AK57" i="16" s="1"/>
  <c r="AK58" i="16" s="1"/>
  <c r="AK59" i="16" s="1"/>
  <c r="AK60" i="16" s="1"/>
  <c r="AK61" i="16" s="1"/>
  <c r="AK62" i="16" s="1"/>
  <c r="Q76" i="13"/>
  <c r="Q77" i="13" s="1"/>
  <c r="Q78" i="13" s="1"/>
  <c r="Q79" i="13" s="1"/>
  <c r="Q80" i="13" s="1"/>
  <c r="Q81" i="13" s="1"/>
  <c r="Q82" i="13" s="1"/>
  <c r="Q83" i="13" s="1"/>
  <c r="Q84" i="13" s="1"/>
  <c r="Q85" i="13" s="1"/>
  <c r="Q86" i="13" s="1"/>
  <c r="F62" i="18"/>
  <c r="R75" i="12"/>
  <c r="R76" i="12"/>
  <c r="R77" i="12" s="1"/>
  <c r="R78" i="12" s="1"/>
  <c r="R79" i="12" s="1"/>
  <c r="R80" i="12" s="1"/>
  <c r="R81" i="12" s="1"/>
  <c r="R82" i="12" s="1"/>
  <c r="R83" i="12" s="1"/>
  <c r="R84" i="12" s="1"/>
  <c r="R85" i="12" s="1"/>
  <c r="X4" i="15"/>
  <c r="X5" i="15"/>
  <c r="X6" i="15"/>
  <c r="X7" i="15"/>
  <c r="X10" i="15"/>
  <c r="X11" i="15"/>
  <c r="X12" i="15"/>
  <c r="X13" i="15"/>
  <c r="X14" i="15"/>
  <c r="X15" i="15"/>
  <c r="X17" i="15"/>
  <c r="X18" i="15"/>
  <c r="X19" i="15"/>
  <c r="X20" i="15"/>
  <c r="X21" i="15"/>
  <c r="X22" i="15"/>
  <c r="X23" i="15"/>
  <c r="X25" i="15"/>
  <c r="X26" i="15"/>
  <c r="X27" i="15"/>
  <c r="X28" i="15"/>
  <c r="X29" i="15"/>
  <c r="X30" i="15"/>
  <c r="X31" i="15"/>
  <c r="X33" i="15"/>
  <c r="X34" i="15"/>
  <c r="X35" i="15"/>
  <c r="X36" i="15"/>
  <c r="X37" i="15"/>
  <c r="X38" i="15"/>
  <c r="X39" i="15"/>
  <c r="X41" i="15"/>
  <c r="X42" i="15"/>
  <c r="X43" i="15"/>
  <c r="X44" i="15"/>
  <c r="X45" i="15"/>
  <c r="X46" i="15"/>
  <c r="X47" i="15"/>
  <c r="X49" i="15"/>
  <c r="X50" i="15"/>
  <c r="X51" i="15"/>
  <c r="X52" i="15"/>
  <c r="X53" i="15"/>
  <c r="X54" i="15"/>
  <c r="X55" i="15"/>
  <c r="X57" i="15"/>
  <c r="X58" i="15"/>
  <c r="X59" i="15"/>
  <c r="X60" i="15"/>
  <c r="X61" i="15"/>
  <c r="X62" i="15"/>
  <c r="X3" i="15"/>
  <c r="W3" i="15"/>
  <c r="X8" i="15" s="1"/>
  <c r="X9" i="15" l="1"/>
  <c r="X56" i="15"/>
  <c r="X48" i="15"/>
  <c r="X40" i="15"/>
  <c r="X32" i="15"/>
  <c r="X24" i="15"/>
  <c r="X16" i="15"/>
  <c r="W3" i="14"/>
  <c r="X5" i="14" s="1"/>
  <c r="X27" i="14" l="1"/>
  <c r="X11" i="14"/>
  <c r="X10" i="14"/>
  <c r="X52" i="14"/>
  <c r="X9" i="14"/>
  <c r="X56" i="14"/>
  <c r="X48" i="14"/>
  <c r="X40" i="14"/>
  <c r="X32" i="14"/>
  <c r="X24" i="14"/>
  <c r="X16" i="14"/>
  <c r="X8" i="14"/>
  <c r="X60" i="14"/>
  <c r="X36" i="14"/>
  <c r="X20" i="14"/>
  <c r="X7" i="14"/>
  <c r="X44" i="14"/>
  <c r="X28" i="14"/>
  <c r="X12" i="14"/>
  <c r="X4" i="14"/>
  <c r="X59" i="14"/>
  <c r="X51" i="14"/>
  <c r="X43" i="14"/>
  <c r="X35" i="14"/>
  <c r="X19" i="14"/>
  <c r="X42" i="14"/>
  <c r="X26" i="14"/>
  <c r="X57" i="14"/>
  <c r="X41" i="14"/>
  <c r="X25" i="14"/>
  <c r="X3" i="14"/>
  <c r="X47" i="14"/>
  <c r="X31" i="14"/>
  <c r="X23" i="14"/>
  <c r="X62" i="14"/>
  <c r="X54" i="14"/>
  <c r="X46" i="14"/>
  <c r="X38" i="14"/>
  <c r="X30" i="14"/>
  <c r="X22" i="14"/>
  <c r="X14" i="14"/>
  <c r="X6" i="14"/>
  <c r="X58" i="14"/>
  <c r="X50" i="14"/>
  <c r="X34" i="14"/>
  <c r="X18" i="14"/>
  <c r="X49" i="14"/>
  <c r="X33" i="14"/>
  <c r="X17" i="14"/>
  <c r="X55" i="14"/>
  <c r="X39" i="14"/>
  <c r="X15" i="14"/>
  <c r="X61" i="14"/>
  <c r="X53" i="14"/>
  <c r="X45" i="14"/>
  <c r="X37" i="14"/>
  <c r="X29" i="14"/>
  <c r="X21" i="14"/>
  <c r="X13" i="14"/>
  <c r="G61" i="10"/>
  <c r="G61" i="7"/>
  <c r="G61" i="8"/>
  <c r="G61" i="6"/>
  <c r="G61" i="4"/>
  <c r="G61" i="2"/>
  <c r="G61" i="3"/>
  <c r="E61" i="1"/>
  <c r="Y62" i="13"/>
  <c r="X62" i="13"/>
  <c r="G62" i="14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3" i="13"/>
  <c r="W3" i="13"/>
  <c r="Y3" i="14" l="1"/>
  <c r="Y3" i="13"/>
  <c r="W3" i="12"/>
  <c r="X10" i="12" s="1"/>
  <c r="G61" i="11"/>
  <c r="F61" i="6"/>
  <c r="G61" i="5"/>
  <c r="X24" i="12" l="1"/>
  <c r="X59" i="12"/>
  <c r="X27" i="12"/>
  <c r="X57" i="12"/>
  <c r="X49" i="12"/>
  <c r="X41" i="12"/>
  <c r="X33" i="12"/>
  <c r="X25" i="12"/>
  <c r="X17" i="12"/>
  <c r="X9" i="12"/>
  <c r="X8" i="12"/>
  <c r="X7" i="12"/>
  <c r="X48" i="12"/>
  <c r="X55" i="12"/>
  <c r="X23" i="12"/>
  <c r="X54" i="12"/>
  <c r="X38" i="12"/>
  <c r="X30" i="12"/>
  <c r="X22" i="12"/>
  <c r="X14" i="12"/>
  <c r="X6" i="12"/>
  <c r="X40" i="12"/>
  <c r="X47" i="12"/>
  <c r="X15" i="12"/>
  <c r="X61" i="12"/>
  <c r="X53" i="12"/>
  <c r="X45" i="12"/>
  <c r="X37" i="12"/>
  <c r="X29" i="12"/>
  <c r="X21" i="12"/>
  <c r="X13" i="12"/>
  <c r="X5" i="12"/>
  <c r="X56" i="12"/>
  <c r="X3" i="12"/>
  <c r="X31" i="12"/>
  <c r="X62" i="12"/>
  <c r="X46" i="12"/>
  <c r="X60" i="12"/>
  <c r="X52" i="12"/>
  <c r="X44" i="12"/>
  <c r="X36" i="12"/>
  <c r="X28" i="12"/>
  <c r="X20" i="12"/>
  <c r="X12" i="12"/>
  <c r="X4" i="12"/>
  <c r="X32" i="12"/>
  <c r="X39" i="12"/>
  <c r="X51" i="12"/>
  <c r="X35" i="12"/>
  <c r="X19" i="12"/>
  <c r="X11" i="12"/>
  <c r="X16" i="12"/>
  <c r="X43" i="12"/>
  <c r="X58" i="12"/>
  <c r="X50" i="12"/>
  <c r="X42" i="12"/>
  <c r="X34" i="12"/>
  <c r="X26" i="12"/>
  <c r="X18" i="12"/>
  <c r="Y4" i="14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4" i="13"/>
  <c r="Y5" i="13" s="1"/>
  <c r="Y6" i="13" s="1"/>
  <c r="Y3" i="12"/>
  <c r="Y7" i="13" l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4" i="12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61" i="13" l="1"/>
  <c r="Y46" i="12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3" i="15" l="1"/>
  <c r="Y4" i="15" s="1"/>
  <c r="Y5" i="15" l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</calcChain>
</file>

<file path=xl/sharedStrings.xml><?xml version="1.0" encoding="utf-8"?>
<sst xmlns="http://schemas.openxmlformats.org/spreadsheetml/2006/main" count="1072" uniqueCount="236">
  <si>
    <t>年份</t>
    <phoneticPr fontId="2" type="noConversion"/>
  </si>
  <si>
    <t>最大一日降水量</t>
    <phoneticPr fontId="2" type="noConversion"/>
  </si>
  <si>
    <t>最大三日降水量</t>
    <phoneticPr fontId="2" type="noConversion"/>
  </si>
  <si>
    <t>最大七日降水量</t>
    <phoneticPr fontId="2" type="noConversion"/>
  </si>
  <si>
    <t>汛期降水量</t>
    <phoneticPr fontId="2" type="noConversion"/>
  </si>
  <si>
    <t>非汛期降水量</t>
    <phoneticPr fontId="2" type="noConversion"/>
  </si>
  <si>
    <t>年降水量</t>
    <phoneticPr fontId="2" type="noConversion"/>
  </si>
  <si>
    <t>降水日数</t>
    <phoneticPr fontId="2" type="noConversion"/>
  </si>
  <si>
    <t>暴雨天数（&gt;50mm)</t>
    <phoneticPr fontId="2" type="noConversion"/>
  </si>
  <si>
    <t>均值</t>
    <phoneticPr fontId="2" type="noConversion"/>
  </si>
  <si>
    <t>以最大一日为例，差积曲线</t>
    <phoneticPr fontId="2" type="noConversion"/>
  </si>
  <si>
    <t>年降水日数</t>
    <phoneticPr fontId="2" type="noConversion"/>
  </si>
  <si>
    <t>年降水量</t>
    <phoneticPr fontId="1" type="noConversion"/>
  </si>
  <si>
    <t>铁岗水库站</t>
  </si>
  <si>
    <t>罗田水库站</t>
    <phoneticPr fontId="1" type="noConversion"/>
  </si>
  <si>
    <t>赤湾水库站</t>
  </si>
  <si>
    <t>西沥水库站</t>
  </si>
  <si>
    <t>深圳水库站</t>
  </si>
  <si>
    <t>三洲田水库站</t>
  </si>
  <si>
    <t>清林径水库站</t>
  </si>
  <si>
    <t>高峰水库站</t>
  </si>
  <si>
    <t>南澳圩站</t>
  </si>
  <si>
    <t>石岩水库站</t>
    <phoneticPr fontId="1" type="noConversion"/>
  </si>
  <si>
    <t>深圳市气象站</t>
    <phoneticPr fontId="1" type="noConversion"/>
  </si>
  <si>
    <t>年份</t>
    <phoneticPr fontId="1" type="noConversion"/>
  </si>
  <si>
    <t xml:space="preserve">特征降水量 </t>
    <phoneticPr fontId="2" type="noConversion"/>
  </si>
  <si>
    <r>
      <t xml:space="preserve">Spearman </t>
    </r>
    <r>
      <rPr>
        <sz val="11"/>
        <color rgb="FF000000"/>
        <rFont val="SimSun"/>
        <charset val="134"/>
      </rPr>
      <t xml:space="preserve">值 </t>
    </r>
  </si>
  <si>
    <t>临界值T</t>
    <phoneticPr fontId="2" type="noConversion"/>
  </si>
  <si>
    <r>
      <t xml:space="preserve">Mann-Kendall </t>
    </r>
    <r>
      <rPr>
        <sz val="11"/>
        <color rgb="FF000000"/>
        <rFont val="SimSun"/>
        <charset val="134"/>
      </rPr>
      <t xml:space="preserve">值 </t>
    </r>
    <phoneticPr fontId="2" type="noConversion"/>
  </si>
  <si>
    <t>MMK值</t>
    <phoneticPr fontId="2" type="noConversion"/>
  </si>
  <si>
    <t>临界值U</t>
    <phoneticPr fontId="2" type="noConversion"/>
  </si>
  <si>
    <t>变化趋势</t>
    <phoneticPr fontId="2" type="noConversion"/>
  </si>
  <si>
    <t>显著程度</t>
    <phoneticPr fontId="2" type="noConversion"/>
  </si>
  <si>
    <t>减少</t>
    <phoneticPr fontId="2" type="noConversion"/>
  </si>
  <si>
    <t>不显著</t>
    <phoneticPr fontId="2" type="noConversion"/>
  </si>
  <si>
    <t>*表示通过0.05显著性水平检验</t>
    <phoneticPr fontId="2" type="noConversion"/>
  </si>
  <si>
    <t>Pettitt检验</t>
    <phoneticPr fontId="2" type="noConversion"/>
  </si>
  <si>
    <t>MK检验</t>
    <phoneticPr fontId="2" type="noConversion"/>
  </si>
  <si>
    <t>累积距平法</t>
    <phoneticPr fontId="2" type="noConversion"/>
  </si>
  <si>
    <t>P值</t>
    <phoneticPr fontId="2" type="noConversion"/>
  </si>
  <si>
    <t>临界值</t>
    <phoneticPr fontId="2" type="noConversion"/>
  </si>
  <si>
    <t>突变年份</t>
    <phoneticPr fontId="2" type="noConversion"/>
  </si>
  <si>
    <t>增加</t>
    <phoneticPr fontId="1" type="noConversion"/>
  </si>
  <si>
    <t>1975、1992</t>
    <phoneticPr fontId="1" type="noConversion"/>
  </si>
  <si>
    <t>1965、1977、2001</t>
    <phoneticPr fontId="1" type="noConversion"/>
  </si>
  <si>
    <t>深圳市气象站</t>
    <phoneticPr fontId="1" type="noConversion"/>
  </si>
  <si>
    <t>石岩水库站</t>
    <phoneticPr fontId="1" type="noConversion"/>
  </si>
  <si>
    <t>罗田水库站</t>
    <phoneticPr fontId="1" type="noConversion"/>
  </si>
  <si>
    <t>铁岗水库站</t>
    <phoneticPr fontId="1" type="noConversion"/>
  </si>
  <si>
    <t>赤湾水库站</t>
    <phoneticPr fontId="1" type="noConversion"/>
  </si>
  <si>
    <t>西沥水库站</t>
    <phoneticPr fontId="1" type="noConversion"/>
  </si>
  <si>
    <t>深圳水库站</t>
    <phoneticPr fontId="1" type="noConversion"/>
  </si>
  <si>
    <t>三洲田水库站</t>
    <phoneticPr fontId="1" type="noConversion"/>
  </si>
  <si>
    <t>清林径水库站</t>
    <phoneticPr fontId="1" type="noConversion"/>
  </si>
  <si>
    <t>高峰水库站</t>
    <phoneticPr fontId="1" type="noConversion"/>
  </si>
  <si>
    <t>南澳圩站</t>
    <phoneticPr fontId="1" type="noConversion"/>
  </si>
  <si>
    <t>站点</t>
    <phoneticPr fontId="2" type="noConversion"/>
  </si>
  <si>
    <t>1954、1987、2003</t>
    <phoneticPr fontId="2" type="noConversion"/>
  </si>
  <si>
    <t>周期</t>
    <phoneticPr fontId="1" type="noConversion"/>
  </si>
  <si>
    <t>10a、41a</t>
    <phoneticPr fontId="1" type="noConversion"/>
  </si>
  <si>
    <t>9a、18a</t>
    <phoneticPr fontId="1" type="noConversion"/>
  </si>
  <si>
    <t>12a、31a</t>
    <phoneticPr fontId="1" type="noConversion"/>
  </si>
  <si>
    <t>15a、32a</t>
    <phoneticPr fontId="1" type="noConversion"/>
  </si>
  <si>
    <t>12a</t>
    <phoneticPr fontId="1" type="noConversion"/>
  </si>
  <si>
    <t>7a、15a、33a</t>
    <phoneticPr fontId="1" type="noConversion"/>
  </si>
  <si>
    <t>6a、15a、33a</t>
    <phoneticPr fontId="1" type="noConversion"/>
  </si>
  <si>
    <t>5a、16a、26a</t>
    <phoneticPr fontId="1" type="noConversion"/>
  </si>
  <si>
    <t>9a、31a</t>
    <phoneticPr fontId="1" type="noConversion"/>
  </si>
  <si>
    <t>5a、16a、33a</t>
    <phoneticPr fontId="1" type="noConversion"/>
  </si>
  <si>
    <t>12a、30a</t>
    <phoneticPr fontId="1" type="noConversion"/>
  </si>
  <si>
    <t>年降水日数</t>
  </si>
  <si>
    <t>无</t>
    <phoneticPr fontId="1" type="noConversion"/>
  </si>
  <si>
    <t>1967、2009</t>
    <phoneticPr fontId="1" type="noConversion"/>
  </si>
  <si>
    <t>1964、2015</t>
    <phoneticPr fontId="1" type="noConversion"/>
  </si>
  <si>
    <t>＜0.5</t>
    <phoneticPr fontId="2" type="noConversion"/>
  </si>
  <si>
    <t>1985、1998</t>
    <phoneticPr fontId="2" type="noConversion"/>
  </si>
  <si>
    <t>14a、35a</t>
    <phoneticPr fontId="1" type="noConversion"/>
  </si>
  <si>
    <t>6a、17a、27a</t>
    <phoneticPr fontId="1" type="noConversion"/>
  </si>
  <si>
    <t>6a、14a、33a</t>
    <phoneticPr fontId="1" type="noConversion"/>
  </si>
  <si>
    <t>6a、15a、33a</t>
    <phoneticPr fontId="1" type="noConversion"/>
  </si>
  <si>
    <t>5a、14a</t>
    <phoneticPr fontId="1" type="noConversion"/>
  </si>
  <si>
    <t>6a、20a、34a</t>
    <phoneticPr fontId="1" type="noConversion"/>
  </si>
  <si>
    <t>6a、13a、22a</t>
    <phoneticPr fontId="1" type="noConversion"/>
  </si>
  <si>
    <t>6a、13a、25a</t>
    <phoneticPr fontId="1" type="noConversion"/>
  </si>
  <si>
    <t>13a、20a、31a</t>
    <phoneticPr fontId="1" type="noConversion"/>
  </si>
  <si>
    <t>6a、13a、29a</t>
    <phoneticPr fontId="1" type="noConversion"/>
  </si>
  <si>
    <t>5a、13a、30a</t>
    <phoneticPr fontId="1" type="noConversion"/>
  </si>
  <si>
    <t>12a、31a</t>
    <phoneticPr fontId="1" type="noConversion"/>
  </si>
  <si>
    <t>7a、14a、27a</t>
    <phoneticPr fontId="1" type="noConversion"/>
  </si>
  <si>
    <t>8a、14a、44a</t>
    <phoneticPr fontId="1" type="noConversion"/>
  </si>
  <si>
    <t>周期</t>
  </si>
  <si>
    <t>最大一日降水量</t>
    <phoneticPr fontId="1" type="noConversion"/>
  </si>
  <si>
    <t>13a、44a</t>
    <phoneticPr fontId="1" type="noConversion"/>
  </si>
  <si>
    <t>13a、28a、44a</t>
    <phoneticPr fontId="1" type="noConversion"/>
  </si>
  <si>
    <t>9a、18a、43a</t>
    <phoneticPr fontId="1" type="noConversion"/>
  </si>
  <si>
    <t>8a、19a</t>
    <phoneticPr fontId="1" type="noConversion"/>
  </si>
  <si>
    <t>11a、31a</t>
    <phoneticPr fontId="1" type="noConversion"/>
  </si>
  <si>
    <t>5a、16a、35a</t>
    <phoneticPr fontId="1" type="noConversion"/>
  </si>
  <si>
    <t>11a、19a、45a</t>
    <phoneticPr fontId="1" type="noConversion"/>
  </si>
  <si>
    <t>10a、34a</t>
    <phoneticPr fontId="1" type="noConversion"/>
  </si>
  <si>
    <t>6a、14a、34a</t>
    <phoneticPr fontId="1" type="noConversion"/>
  </si>
  <si>
    <t>8a、17a、28a</t>
    <phoneticPr fontId="1" type="noConversion"/>
  </si>
  <si>
    <t>9a、34a</t>
    <phoneticPr fontId="1" type="noConversion"/>
  </si>
  <si>
    <t>5a、16a、34a</t>
    <phoneticPr fontId="1" type="noConversion"/>
  </si>
  <si>
    <t>6a、14a、24a</t>
    <phoneticPr fontId="1" type="noConversion"/>
  </si>
  <si>
    <t>6a、15a、24a</t>
    <phoneticPr fontId="1" type="noConversion"/>
  </si>
  <si>
    <t>6a、14a、26a</t>
    <phoneticPr fontId="1" type="noConversion"/>
  </si>
  <si>
    <t>6a、15a、25a</t>
    <phoneticPr fontId="1" type="noConversion"/>
  </si>
  <si>
    <t>6a、15a、31a</t>
    <phoneticPr fontId="1" type="noConversion"/>
  </si>
  <si>
    <t>6a、14a、32a</t>
    <phoneticPr fontId="1" type="noConversion"/>
  </si>
  <si>
    <t>6a、17a、29a</t>
    <phoneticPr fontId="1" type="noConversion"/>
  </si>
  <si>
    <t>非汛期降水量</t>
  </si>
  <si>
    <t>5a、13a、28a</t>
    <phoneticPr fontId="1" type="noConversion"/>
  </si>
  <si>
    <t>5a、13a、27a、42a</t>
    <phoneticPr fontId="1" type="noConversion"/>
  </si>
  <si>
    <t>8a、18a、41a</t>
    <phoneticPr fontId="1" type="noConversion"/>
  </si>
  <si>
    <t>8a、18a、42a</t>
    <phoneticPr fontId="1" type="noConversion"/>
  </si>
  <si>
    <t>8a、53a</t>
    <phoneticPr fontId="1" type="noConversion"/>
  </si>
  <si>
    <t>15a、53a</t>
    <phoneticPr fontId="1" type="noConversion"/>
  </si>
  <si>
    <t>15a、30a、55a</t>
    <phoneticPr fontId="1" type="noConversion"/>
  </si>
  <si>
    <t>8a、15a、52a</t>
    <phoneticPr fontId="1" type="noConversion"/>
  </si>
  <si>
    <t>9a、42a</t>
    <phoneticPr fontId="1" type="noConversion"/>
  </si>
  <si>
    <t>10a、19a、50a</t>
    <phoneticPr fontId="1" type="noConversion"/>
  </si>
  <si>
    <t>8a、15a、28a</t>
    <phoneticPr fontId="1" type="noConversion"/>
  </si>
  <si>
    <t>14a、34a</t>
    <phoneticPr fontId="1" type="noConversion"/>
  </si>
  <si>
    <t>13a、34a</t>
    <phoneticPr fontId="1" type="noConversion"/>
  </si>
  <si>
    <t>7a、16a、34a</t>
    <phoneticPr fontId="1" type="noConversion"/>
  </si>
  <si>
    <t>5a、15a、34a</t>
    <phoneticPr fontId="1" type="noConversion"/>
  </si>
  <si>
    <t>5a、13a、29a</t>
    <phoneticPr fontId="1" type="noConversion"/>
  </si>
  <si>
    <t>5a、13a、36a</t>
    <phoneticPr fontId="1" type="noConversion"/>
  </si>
  <si>
    <t>5a、16a、42a</t>
    <phoneticPr fontId="1" type="noConversion"/>
  </si>
  <si>
    <t>7a、35a</t>
    <phoneticPr fontId="1" type="noConversion"/>
  </si>
  <si>
    <t>9a、30a</t>
    <phoneticPr fontId="1" type="noConversion"/>
  </si>
  <si>
    <t>9a、16a、29a、50a</t>
    <phoneticPr fontId="1" type="noConversion"/>
  </si>
  <si>
    <t>8a、33a</t>
    <phoneticPr fontId="1" type="noConversion"/>
  </si>
  <si>
    <t>9a、35a</t>
    <phoneticPr fontId="1" type="noConversion"/>
  </si>
  <si>
    <t>10a、36a</t>
    <phoneticPr fontId="1" type="noConversion"/>
  </si>
  <si>
    <t>9a、18a、55a</t>
    <phoneticPr fontId="1" type="noConversion"/>
  </si>
  <si>
    <t>8a、14a、26a、64a</t>
    <phoneticPr fontId="1" type="noConversion"/>
  </si>
  <si>
    <t>9a、28a、48a</t>
    <phoneticPr fontId="1" type="noConversion"/>
  </si>
  <si>
    <t>9a、26a、52a</t>
    <phoneticPr fontId="1" type="noConversion"/>
  </si>
  <si>
    <t>12a、28a、51a</t>
    <phoneticPr fontId="1" type="noConversion"/>
  </si>
  <si>
    <t>汛期降水量</t>
    <phoneticPr fontId="1" type="noConversion"/>
  </si>
  <si>
    <t xml:space="preserve">指标 </t>
  </si>
  <si>
    <t xml:space="preserve">指标 </t>
    <phoneticPr fontId="2" type="noConversion"/>
  </si>
  <si>
    <t>1954、1963、2008</t>
    <phoneticPr fontId="2" type="noConversion"/>
  </si>
  <si>
    <t>1955、2011</t>
    <phoneticPr fontId="2" type="noConversion"/>
  </si>
  <si>
    <t>1966、1999</t>
    <phoneticPr fontId="1" type="noConversion"/>
  </si>
  <si>
    <t>1973、2010</t>
    <phoneticPr fontId="1" type="noConversion"/>
  </si>
  <si>
    <t>1965、2011</t>
    <phoneticPr fontId="1" type="noConversion"/>
  </si>
  <si>
    <t>1968、1993</t>
    <phoneticPr fontId="1" type="noConversion"/>
  </si>
  <si>
    <t>1963、1996、2006</t>
    <phoneticPr fontId="1" type="noConversion"/>
  </si>
  <si>
    <t>非汛期降水量</t>
    <phoneticPr fontId="1" type="noConversion"/>
  </si>
  <si>
    <t>1973、2011</t>
    <phoneticPr fontId="1" type="noConversion"/>
  </si>
  <si>
    <t>1980、2011</t>
    <phoneticPr fontId="1" type="noConversion"/>
  </si>
  <si>
    <t>1973、2013</t>
    <phoneticPr fontId="1" type="noConversion"/>
  </si>
  <si>
    <t>1973、2014</t>
    <phoneticPr fontId="1" type="noConversion"/>
  </si>
  <si>
    <t>特征值</t>
    <phoneticPr fontId="1" type="noConversion"/>
  </si>
  <si>
    <t>EOF分析</t>
    <phoneticPr fontId="1" type="noConversion"/>
  </si>
  <si>
    <t>方差贡献率</t>
    <phoneticPr fontId="1" type="noConversion"/>
  </si>
  <si>
    <t>累积方差贡献率</t>
    <phoneticPr fontId="1" type="noConversion"/>
  </si>
  <si>
    <t>下限</t>
    <phoneticPr fontId="1" type="noConversion"/>
  </si>
  <si>
    <t>上限</t>
    <phoneticPr fontId="1" type="noConversion"/>
  </si>
  <si>
    <t>特征值误差范围</t>
    <phoneticPr fontId="1" type="noConversion"/>
  </si>
  <si>
    <t>模态</t>
    <phoneticPr fontId="1" type="noConversion"/>
  </si>
  <si>
    <t>城区</t>
    <phoneticPr fontId="1" type="noConversion"/>
  </si>
  <si>
    <t>郊区</t>
    <phoneticPr fontId="1" type="noConversion"/>
  </si>
  <si>
    <t>年份</t>
    <phoneticPr fontId="1" type="noConversion"/>
  </si>
  <si>
    <t>最大一日降水量</t>
  </si>
  <si>
    <t>最大七日降水量</t>
    <phoneticPr fontId="1" type="noConversion"/>
  </si>
  <si>
    <t>最大三日降水量</t>
    <phoneticPr fontId="1" type="noConversion"/>
  </si>
  <si>
    <t>减少</t>
    <phoneticPr fontId="1" type="noConversion"/>
  </si>
  <si>
    <t>1963、1990</t>
    <phoneticPr fontId="2" type="noConversion"/>
  </si>
  <si>
    <t>1981、1992</t>
    <phoneticPr fontId="1" type="noConversion"/>
  </si>
  <si>
    <t>1990、2001</t>
    <phoneticPr fontId="1" type="noConversion"/>
  </si>
  <si>
    <t>1972、1991、2009</t>
    <phoneticPr fontId="1" type="noConversion"/>
  </si>
  <si>
    <t>1979、1991、2002</t>
    <phoneticPr fontId="1" type="noConversion"/>
  </si>
  <si>
    <t>1973、1991、2002</t>
    <phoneticPr fontId="1" type="noConversion"/>
  </si>
  <si>
    <t>1969、1988</t>
    <phoneticPr fontId="1" type="noConversion"/>
  </si>
  <si>
    <t>1976、1993</t>
    <phoneticPr fontId="1" type="noConversion"/>
  </si>
  <si>
    <t>1977、1992、2001</t>
    <phoneticPr fontId="1" type="noConversion"/>
  </si>
  <si>
    <t>1967、1986、2006</t>
    <phoneticPr fontId="1" type="noConversion"/>
  </si>
  <si>
    <t>1978、1993</t>
    <phoneticPr fontId="1" type="noConversion"/>
  </si>
  <si>
    <t>1969、1981、2006</t>
    <phoneticPr fontId="1" type="noConversion"/>
  </si>
  <si>
    <t>1972、1990</t>
    <phoneticPr fontId="1" type="noConversion"/>
  </si>
  <si>
    <t>1964、1978、1989</t>
    <phoneticPr fontId="1" type="noConversion"/>
  </si>
  <si>
    <t>1963、2009</t>
    <phoneticPr fontId="1" type="noConversion"/>
  </si>
  <si>
    <t>1978、1992、2001</t>
    <phoneticPr fontId="1" type="noConversion"/>
  </si>
  <si>
    <t>1968、1991</t>
    <phoneticPr fontId="1" type="noConversion"/>
  </si>
  <si>
    <t>1991、2008</t>
    <phoneticPr fontId="1" type="noConversion"/>
  </si>
  <si>
    <t>1969、1994</t>
    <phoneticPr fontId="1" type="noConversion"/>
  </si>
  <si>
    <t>1968、1993、2003</t>
    <phoneticPr fontId="1" type="noConversion"/>
  </si>
  <si>
    <t>1908、1990、2008</t>
    <phoneticPr fontId="1" type="noConversion"/>
  </si>
  <si>
    <t>1966、1998</t>
    <phoneticPr fontId="1" type="noConversion"/>
  </si>
  <si>
    <t>1964、2011</t>
    <phoneticPr fontId="1" type="noConversion"/>
  </si>
  <si>
    <t>1979、1992、2003</t>
    <phoneticPr fontId="1" type="noConversion"/>
  </si>
  <si>
    <t>1965、1989、2008</t>
    <phoneticPr fontId="1" type="noConversion"/>
  </si>
  <si>
    <t>1965、1976、2009</t>
    <phoneticPr fontId="1" type="noConversion"/>
  </si>
  <si>
    <t>1976、1986、2009</t>
    <phoneticPr fontId="1" type="noConversion"/>
  </si>
  <si>
    <t>1967、1991、2008</t>
    <phoneticPr fontId="1" type="noConversion"/>
  </si>
  <si>
    <t>1977、1988、2001</t>
    <phoneticPr fontId="1" type="noConversion"/>
  </si>
  <si>
    <t>1976、1991</t>
    <phoneticPr fontId="1" type="noConversion"/>
  </si>
  <si>
    <t>1974、1979、1992、2003</t>
    <phoneticPr fontId="1" type="noConversion"/>
  </si>
  <si>
    <t>1973、1978、1992、2006</t>
    <phoneticPr fontId="1" type="noConversion"/>
  </si>
  <si>
    <t>1979、1992、2005</t>
    <phoneticPr fontId="1" type="noConversion"/>
  </si>
  <si>
    <t>1990、1998</t>
    <phoneticPr fontId="1" type="noConversion"/>
  </si>
  <si>
    <t>1978、1986</t>
    <phoneticPr fontId="1" type="noConversion"/>
  </si>
  <si>
    <t>1992、2003</t>
    <phoneticPr fontId="1" type="noConversion"/>
  </si>
  <si>
    <t>1992、2000</t>
    <phoneticPr fontId="1" type="noConversion"/>
  </si>
  <si>
    <t>1978、1992、2008</t>
    <phoneticPr fontId="1" type="noConversion"/>
  </si>
  <si>
    <t>城区</t>
  </si>
  <si>
    <t>郊区</t>
  </si>
  <si>
    <t>城郊差异</t>
  </si>
  <si>
    <r>
      <t>1991~2020</t>
    </r>
    <r>
      <rPr>
        <sz val="12"/>
        <color rgb="FF000000"/>
        <rFont val="宋体"/>
        <family val="3"/>
        <charset val="134"/>
      </rPr>
      <t>均值</t>
    </r>
  </si>
  <si>
    <t>变化幅度</t>
  </si>
  <si>
    <r>
      <t>最大一日降水量</t>
    </r>
    <r>
      <rPr>
        <sz val="12"/>
        <color rgb="FF000000"/>
        <rFont val="宋体"/>
        <family val="1"/>
        <charset val="134"/>
      </rPr>
      <t>/mm</t>
    </r>
    <phoneticPr fontId="1" type="noConversion"/>
  </si>
  <si>
    <r>
      <t>最大三日降水量</t>
    </r>
    <r>
      <rPr>
        <sz val="12"/>
        <color rgb="FF000000"/>
        <rFont val="宋体"/>
        <family val="1"/>
        <charset val="134"/>
      </rPr>
      <t>/mm</t>
    </r>
    <phoneticPr fontId="1" type="noConversion"/>
  </si>
  <si>
    <r>
      <t>最大七日降水量</t>
    </r>
    <r>
      <rPr>
        <sz val="12"/>
        <color rgb="FF000000"/>
        <rFont val="宋体"/>
        <family val="1"/>
        <charset val="134"/>
      </rPr>
      <t>/mm</t>
    </r>
    <phoneticPr fontId="1" type="noConversion"/>
  </si>
  <si>
    <t>1960~1990均值</t>
    <phoneticPr fontId="1" type="noConversion"/>
  </si>
  <si>
    <t>名称</t>
    <phoneticPr fontId="1" type="noConversion"/>
  </si>
  <si>
    <t>代码</t>
    <phoneticPr fontId="1" type="noConversion"/>
  </si>
  <si>
    <t>经度</t>
    <phoneticPr fontId="1" type="noConversion"/>
  </si>
  <si>
    <t>纬度</t>
    <phoneticPr fontId="1" type="noConversion"/>
  </si>
  <si>
    <t>海拔</t>
    <phoneticPr fontId="1" type="noConversion"/>
  </si>
  <si>
    <t>石岩水库站</t>
  </si>
  <si>
    <t>罗田水库站</t>
  </si>
  <si>
    <t>比例</t>
    <phoneticPr fontId="1" type="noConversion"/>
  </si>
  <si>
    <r>
      <t>1960~1990</t>
    </r>
    <r>
      <rPr>
        <sz val="9"/>
        <color rgb="FF000000"/>
        <rFont val="宋体"/>
        <family val="3"/>
        <charset val="134"/>
      </rPr>
      <t>均值</t>
    </r>
  </si>
  <si>
    <r>
      <t>1991~2020</t>
    </r>
    <r>
      <rPr>
        <sz val="9"/>
        <color rgb="FF000000"/>
        <rFont val="宋体"/>
        <family val="3"/>
        <charset val="134"/>
      </rPr>
      <t>均值</t>
    </r>
  </si>
  <si>
    <t>PRCPTOT</t>
  </si>
  <si>
    <t>SDII</t>
  </si>
  <si>
    <t>RRS</t>
  </si>
  <si>
    <t>RX1day/mm</t>
  </si>
  <si>
    <t>RX3day /mm</t>
  </si>
  <si>
    <t>Kendall</t>
    <phoneticPr fontId="1" type="noConversion"/>
  </si>
  <si>
    <t>TFPW</t>
    <phoneticPr fontId="1" type="noConversion"/>
  </si>
  <si>
    <t>trend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</si>
</sst>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0.0_);[Red]\(0.0\)"/>
    <numFmt numFmtId="178" formatCode="0.00_);[Red]\(0.00\)"/>
    <numFmt numFmtId="179" formatCode="0.00000_);[Red]\(0.00000\)"/>
    <numFmt numFmtId="180" formatCode="0.00_ "/>
    <numFmt numFmtId="181" formatCode="0.0_ "/>
    <numFmt numFmtId="182" formatCode="0.000000000_ "/>
  </numFmts>
  <fonts count="1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7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SimSun"/>
      <charset val="134"/>
    </font>
    <font>
      <sz val="11"/>
      <color theme="1"/>
      <name val="等线"/>
      <family val="2"/>
      <scheme val="minor"/>
    </font>
    <font>
      <sz val="12"/>
      <color rgb="FF000000"/>
      <name val="宋体"/>
      <family val="3"/>
      <charset val="134"/>
    </font>
    <font>
      <sz val="12"/>
      <color rgb="FF000000"/>
      <name val="宋体"/>
      <family val="1"/>
      <charset val="134"/>
    </font>
    <font>
      <sz val="10.5"/>
      <color theme="1"/>
      <name val="等线"/>
      <family val="3"/>
      <charset val="134"/>
      <scheme val="minor"/>
    </font>
    <font>
      <sz val="9"/>
      <color rgb="FF000000"/>
      <name val="Times New Roman"/>
      <family val="1"/>
    </font>
    <font>
      <sz val="9"/>
      <color rgb="FF000000"/>
      <name val="宋体"/>
      <family val="3"/>
      <charset val="134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8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77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178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179" fontId="0" fillId="0" borderId="4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left" vertical="center"/>
    </xf>
    <xf numFmtId="0" fontId="0" fillId="0" borderId="4" xfId="0" applyBorder="1" applyAlignment="1">
      <alignment horizontal="left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2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left"/>
    </xf>
    <xf numFmtId="178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81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0" fillId="2" borderId="0" xfId="0" applyFill="1"/>
    <xf numFmtId="181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78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  <xf numFmtId="2" fontId="7" fillId="0" borderId="6" xfId="0" applyNumberFormat="1" applyFont="1" applyBorder="1" applyAlignment="1">
      <alignment vertical="center"/>
    </xf>
    <xf numFmtId="2" fontId="7" fillId="0" borderId="0" xfId="0" applyNumberFormat="1" applyFont="1" applyAlignment="1">
      <alignment vertical="center"/>
    </xf>
    <xf numFmtId="2" fontId="7" fillId="0" borderId="7" xfId="0" applyNumberFormat="1" applyFont="1" applyBorder="1" applyAlignment="1">
      <alignment vertical="center"/>
    </xf>
    <xf numFmtId="10" fontId="7" fillId="0" borderId="6" xfId="1" applyNumberFormat="1" applyFont="1" applyBorder="1" applyAlignment="1">
      <alignment vertical="center"/>
    </xf>
    <xf numFmtId="10" fontId="7" fillId="0" borderId="0" xfId="1" applyNumberFormat="1" applyFont="1" applyBorder="1" applyAlignment="1">
      <alignment vertical="center"/>
    </xf>
    <xf numFmtId="10" fontId="7" fillId="0" borderId="7" xfId="1" applyNumberFormat="1" applyFont="1" applyBorder="1" applyAlignment="1">
      <alignment vertical="center"/>
    </xf>
    <xf numFmtId="0" fontId="0" fillId="2" borderId="0" xfId="0" applyFill="1" applyAlignment="1">
      <alignment horizontal="right" vertical="center"/>
    </xf>
    <xf numFmtId="180" fontId="0" fillId="0" borderId="0" xfId="0" applyNumberFormat="1"/>
    <xf numFmtId="182" fontId="0" fillId="0" borderId="0" xfId="0" applyNumberFormat="1"/>
    <xf numFmtId="0" fontId="9" fillId="0" borderId="8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right" vertical="center"/>
    </xf>
    <xf numFmtId="10" fontId="10" fillId="0" borderId="12" xfId="0" applyNumberFormat="1" applyFont="1" applyBorder="1" applyAlignment="1">
      <alignment horizontal="right" vertical="center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0" fillId="0" borderId="1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32112120884836"/>
          <c:y val="0.12905588143177313"/>
          <c:w val="0.83859476632067032"/>
          <c:h val="0.65938878042296833"/>
        </c:manualLayout>
      </c:layout>
      <c:lineChart>
        <c:grouping val="standard"/>
        <c:varyColors val="0"/>
        <c:ser>
          <c:idx val="0"/>
          <c:order val="0"/>
          <c:tx>
            <c:strRef>
              <c:f>年降水量!$Y$2</c:f>
              <c:strCache>
                <c:ptCount val="1"/>
                <c:pt idx="0">
                  <c:v>罗田水库站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年降水量!$A$3:$A$63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年降水量!$Y$3:$Y$62</c:f>
              <c:numCache>
                <c:formatCode>General</c:formatCode>
                <c:ptCount val="60"/>
                <c:pt idx="0">
                  <c:v>145.20333333333338</c:v>
                </c:pt>
                <c:pt idx="1">
                  <c:v>594.80666666666684</c:v>
                </c:pt>
                <c:pt idx="2">
                  <c:v>213.71000000000004</c:v>
                </c:pt>
                <c:pt idx="3">
                  <c:v>-553.48666666666668</c:v>
                </c:pt>
                <c:pt idx="4">
                  <c:v>-545.7833333333333</c:v>
                </c:pt>
                <c:pt idx="5">
                  <c:v>-409.38000000000011</c:v>
                </c:pt>
                <c:pt idx="6">
                  <c:v>-180.47666666666692</c:v>
                </c:pt>
                <c:pt idx="7">
                  <c:v>-495.87333333333368</c:v>
                </c:pt>
                <c:pt idx="8">
                  <c:v>-563.6700000000003</c:v>
                </c:pt>
                <c:pt idx="9">
                  <c:v>-721.06666666666706</c:v>
                </c:pt>
                <c:pt idx="10">
                  <c:v>-647.16333333333387</c:v>
                </c:pt>
                <c:pt idx="11">
                  <c:v>-739.86000000000058</c:v>
                </c:pt>
                <c:pt idx="12">
                  <c:v>-485.85666666666725</c:v>
                </c:pt>
                <c:pt idx="13">
                  <c:v>-20.453333333334058</c:v>
                </c:pt>
                <c:pt idx="14">
                  <c:v>-405.25000000000068</c:v>
                </c:pt>
                <c:pt idx="15">
                  <c:v>129.45333333333269</c:v>
                </c:pt>
                <c:pt idx="16">
                  <c:v>197.45666666666602</c:v>
                </c:pt>
                <c:pt idx="17">
                  <c:v>-281.54000000000065</c:v>
                </c:pt>
                <c:pt idx="18">
                  <c:v>-419.53666666666732</c:v>
                </c:pt>
                <c:pt idx="19">
                  <c:v>-473.23333333333403</c:v>
                </c:pt>
                <c:pt idx="20">
                  <c:v>-343.83000000000084</c:v>
                </c:pt>
                <c:pt idx="21">
                  <c:v>-99.226666666667597</c:v>
                </c:pt>
                <c:pt idx="22">
                  <c:v>-497.22333333333427</c:v>
                </c:pt>
                <c:pt idx="23">
                  <c:v>-589.02000000000089</c:v>
                </c:pt>
                <c:pt idx="24">
                  <c:v>-1060.6166666666677</c:v>
                </c:pt>
                <c:pt idx="25">
                  <c:v>-707.11333333333437</c:v>
                </c:pt>
                <c:pt idx="26">
                  <c:v>-721.61000000000104</c:v>
                </c:pt>
                <c:pt idx="27">
                  <c:v>-467.70666666666784</c:v>
                </c:pt>
                <c:pt idx="28">
                  <c:v>-760.20333333333451</c:v>
                </c:pt>
                <c:pt idx="29">
                  <c:v>-1120.0000000000011</c:v>
                </c:pt>
                <c:pt idx="30">
                  <c:v>-1649.0966666666679</c:v>
                </c:pt>
                <c:pt idx="31">
                  <c:v>-2294.6933333333345</c:v>
                </c:pt>
                <c:pt idx="32">
                  <c:v>-2372.0900000000011</c:v>
                </c:pt>
                <c:pt idx="33">
                  <c:v>-2115.4866666666676</c:v>
                </c:pt>
                <c:pt idx="34">
                  <c:v>-2116.9833333333345</c:v>
                </c:pt>
                <c:pt idx="35">
                  <c:v>-2495.6800000000012</c:v>
                </c:pt>
                <c:pt idx="36">
                  <c:v>-2753.9766666666678</c:v>
                </c:pt>
                <c:pt idx="37">
                  <c:v>-2480.9733333333343</c:v>
                </c:pt>
                <c:pt idx="38">
                  <c:v>-2312.2700000000009</c:v>
                </c:pt>
                <c:pt idx="39">
                  <c:v>-2472.0666666666675</c:v>
                </c:pt>
                <c:pt idx="40">
                  <c:v>-2261.5633333333344</c:v>
                </c:pt>
                <c:pt idx="41">
                  <c:v>-2223.1600000000012</c:v>
                </c:pt>
                <c:pt idx="42">
                  <c:v>-2445.756666666668</c:v>
                </c:pt>
                <c:pt idx="43">
                  <c:v>-2356.2533333333349</c:v>
                </c:pt>
                <c:pt idx="44">
                  <c:v>-2575.8500000000017</c:v>
                </c:pt>
                <c:pt idx="45">
                  <c:v>-2497.2466666666687</c:v>
                </c:pt>
                <c:pt idx="46">
                  <c:v>-2127.9433333333354</c:v>
                </c:pt>
                <c:pt idx="47">
                  <c:v>-2163.6400000000021</c:v>
                </c:pt>
                <c:pt idx="48">
                  <c:v>-1423.8366666666689</c:v>
                </c:pt>
                <c:pt idx="49">
                  <c:v>-1409.5333333333356</c:v>
                </c:pt>
                <c:pt idx="50">
                  <c:v>-1412.2300000000023</c:v>
                </c:pt>
                <c:pt idx="51">
                  <c:v>-1642.426666666669</c:v>
                </c:pt>
                <c:pt idx="52">
                  <c:v>-1509.6233333333357</c:v>
                </c:pt>
                <c:pt idx="53">
                  <c:v>-1327.8200000000024</c:v>
                </c:pt>
                <c:pt idx="54">
                  <c:v>-1190.0166666666692</c:v>
                </c:pt>
                <c:pt idx="55">
                  <c:v>-1115.7133333333359</c:v>
                </c:pt>
                <c:pt idx="56">
                  <c:v>-260.91000000000258</c:v>
                </c:pt>
                <c:pt idx="57">
                  <c:v>-406.1066666666693</c:v>
                </c:pt>
                <c:pt idx="58">
                  <c:v>-68.803333333336013</c:v>
                </c:pt>
                <c:pt idx="59">
                  <c:v>-2.7284841053187847E-12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5-43A3-8677-BDE1CDAE5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69200"/>
        <c:axId val="564069840"/>
      </c:lineChart>
      <c:catAx>
        <c:axId val="56406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069840"/>
        <c:crossesAt val="-25000"/>
        <c:auto val="1"/>
        <c:lblAlgn val="ctr"/>
        <c:lblOffset val="100"/>
        <c:tickMarkSkip val="3"/>
        <c:noMultiLvlLbl val="0"/>
      </c:catAx>
      <c:valAx>
        <c:axId val="56406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累积距平值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06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902142905519155E-2"/>
          <c:y val="3.6559000328639117E-2"/>
          <c:w val="0.25112562825937851"/>
          <c:h val="0.10114290049226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33318441030532"/>
          <c:y val="0.21155457552370452"/>
          <c:w val="0.78199080766822426"/>
          <c:h val="0.55112831954440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城郊代表站!$D$2</c:f>
              <c:strCache>
                <c:ptCount val="1"/>
                <c:pt idx="0">
                  <c:v>城区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>
                  <a:alpha val="99000"/>
                </a:sysClr>
              </a:solidFill>
              <a:ln w="6350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5B9BD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660323709536306E-2"/>
                  <c:y val="-0.54826881014873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宋体" panose="02010600030101010101" pitchFamily="2" charset="-122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城郊代表站!$A$3:$A$62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xVal>
          <c:yVal>
            <c:numRef>
              <c:f>城郊代表站!$L$3:$L$62</c:f>
              <c:numCache>
                <c:formatCode>General</c:formatCode>
                <c:ptCount val="60"/>
                <c:pt idx="0">
                  <c:v>320.3</c:v>
                </c:pt>
                <c:pt idx="1">
                  <c:v>385</c:v>
                </c:pt>
                <c:pt idx="2">
                  <c:v>282.8</c:v>
                </c:pt>
                <c:pt idx="3">
                  <c:v>149.9</c:v>
                </c:pt>
                <c:pt idx="4">
                  <c:v>419</c:v>
                </c:pt>
                <c:pt idx="5">
                  <c:v>280.60000000000002</c:v>
                </c:pt>
                <c:pt idx="6">
                  <c:v>470.2</c:v>
                </c:pt>
                <c:pt idx="7">
                  <c:v>428.9</c:v>
                </c:pt>
                <c:pt idx="8">
                  <c:v>338</c:v>
                </c:pt>
                <c:pt idx="9">
                  <c:v>282</c:v>
                </c:pt>
                <c:pt idx="10">
                  <c:v>325.5</c:v>
                </c:pt>
                <c:pt idx="11">
                  <c:v>277.39999999999998</c:v>
                </c:pt>
                <c:pt idx="12">
                  <c:v>281.5</c:v>
                </c:pt>
                <c:pt idx="13">
                  <c:v>382.7</c:v>
                </c:pt>
                <c:pt idx="14">
                  <c:v>428</c:v>
                </c:pt>
                <c:pt idx="15">
                  <c:v>308.5</c:v>
                </c:pt>
                <c:pt idx="16">
                  <c:v>511.1</c:v>
                </c:pt>
                <c:pt idx="17">
                  <c:v>363</c:v>
                </c:pt>
                <c:pt idx="18">
                  <c:v>595.20000000000005</c:v>
                </c:pt>
                <c:pt idx="19">
                  <c:v>311.39999999999998</c:v>
                </c:pt>
                <c:pt idx="20">
                  <c:v>236.1</c:v>
                </c:pt>
                <c:pt idx="21">
                  <c:v>300</c:v>
                </c:pt>
                <c:pt idx="22">
                  <c:v>342.4</c:v>
                </c:pt>
                <c:pt idx="23">
                  <c:v>193.3</c:v>
                </c:pt>
                <c:pt idx="24">
                  <c:v>328.2</c:v>
                </c:pt>
                <c:pt idx="25">
                  <c:v>248</c:v>
                </c:pt>
                <c:pt idx="26">
                  <c:v>320.60000000000002</c:v>
                </c:pt>
                <c:pt idx="27">
                  <c:v>241.3</c:v>
                </c:pt>
                <c:pt idx="28">
                  <c:v>281</c:v>
                </c:pt>
                <c:pt idx="29">
                  <c:v>346.1</c:v>
                </c:pt>
                <c:pt idx="30">
                  <c:v>192.2</c:v>
                </c:pt>
                <c:pt idx="31">
                  <c:v>226.8</c:v>
                </c:pt>
                <c:pt idx="32">
                  <c:v>325.7</c:v>
                </c:pt>
                <c:pt idx="33">
                  <c:v>512.1</c:v>
                </c:pt>
                <c:pt idx="34">
                  <c:v>545.79999999999995</c:v>
                </c:pt>
                <c:pt idx="35">
                  <c:v>366.6</c:v>
                </c:pt>
                <c:pt idx="36">
                  <c:v>246.4</c:v>
                </c:pt>
                <c:pt idx="37">
                  <c:v>351</c:v>
                </c:pt>
                <c:pt idx="38">
                  <c:v>338.1</c:v>
                </c:pt>
                <c:pt idx="39">
                  <c:v>535.29999999999995</c:v>
                </c:pt>
                <c:pt idx="40">
                  <c:v>309.39999999999998</c:v>
                </c:pt>
                <c:pt idx="41">
                  <c:v>475.3</c:v>
                </c:pt>
                <c:pt idx="42">
                  <c:v>351.4</c:v>
                </c:pt>
                <c:pt idx="43">
                  <c:v>310.10000000000002</c:v>
                </c:pt>
                <c:pt idx="44">
                  <c:v>265.3</c:v>
                </c:pt>
                <c:pt idx="45">
                  <c:v>450</c:v>
                </c:pt>
                <c:pt idx="46">
                  <c:v>279.5</c:v>
                </c:pt>
                <c:pt idx="47">
                  <c:v>277</c:v>
                </c:pt>
                <c:pt idx="48">
                  <c:v>545.5</c:v>
                </c:pt>
                <c:pt idx="49">
                  <c:v>276</c:v>
                </c:pt>
                <c:pt idx="50">
                  <c:v>339</c:v>
                </c:pt>
                <c:pt idx="51">
                  <c:v>195</c:v>
                </c:pt>
                <c:pt idx="52">
                  <c:v>396</c:v>
                </c:pt>
                <c:pt idx="53">
                  <c:v>257</c:v>
                </c:pt>
                <c:pt idx="54">
                  <c:v>438</c:v>
                </c:pt>
                <c:pt idx="55">
                  <c:v>311</c:v>
                </c:pt>
                <c:pt idx="56">
                  <c:v>408.5</c:v>
                </c:pt>
                <c:pt idx="57">
                  <c:v>398</c:v>
                </c:pt>
                <c:pt idx="58">
                  <c:v>415.5</c:v>
                </c:pt>
                <c:pt idx="59">
                  <c:v>252.5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53-4F93-ADFB-1FA4A7AAFFC5}"/>
            </c:ext>
          </c:extLst>
        </c:ser>
        <c:ser>
          <c:idx val="1"/>
          <c:order val="1"/>
          <c:tx>
            <c:strRef>
              <c:f>城郊代表站!$E$2</c:f>
              <c:strCache>
                <c:ptCount val="1"/>
                <c:pt idx="0">
                  <c:v>郊区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5.4824584426946633E-2"/>
                  <c:y val="-0.305326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宋体" panose="02010600030101010101" pitchFamily="2" charset="-122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城郊代表站!$A$3:$A$62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xVal>
          <c:yVal>
            <c:numRef>
              <c:f>城郊代表站!$O$3:$O$62</c:f>
              <c:numCache>
                <c:formatCode>General</c:formatCode>
                <c:ptCount val="60"/>
                <c:pt idx="0">
                  <c:v>373.8</c:v>
                </c:pt>
                <c:pt idx="1">
                  <c:v>387.5</c:v>
                </c:pt>
                <c:pt idx="2">
                  <c:v>515.4</c:v>
                </c:pt>
                <c:pt idx="3">
                  <c:v>177.6</c:v>
                </c:pt>
                <c:pt idx="4">
                  <c:v>388.2</c:v>
                </c:pt>
                <c:pt idx="5">
                  <c:v>275.8</c:v>
                </c:pt>
                <c:pt idx="6">
                  <c:v>429.8</c:v>
                </c:pt>
                <c:pt idx="7">
                  <c:v>504.8</c:v>
                </c:pt>
                <c:pt idx="8">
                  <c:v>301.10000000000002</c:v>
                </c:pt>
                <c:pt idx="9">
                  <c:v>281.39999999999998</c:v>
                </c:pt>
                <c:pt idx="10">
                  <c:v>442.3</c:v>
                </c:pt>
                <c:pt idx="11">
                  <c:v>214</c:v>
                </c:pt>
                <c:pt idx="12">
                  <c:v>360</c:v>
                </c:pt>
                <c:pt idx="13">
                  <c:v>473.3</c:v>
                </c:pt>
                <c:pt idx="14">
                  <c:v>613.9</c:v>
                </c:pt>
                <c:pt idx="15">
                  <c:v>305.3</c:v>
                </c:pt>
                <c:pt idx="16">
                  <c:v>455.2</c:v>
                </c:pt>
                <c:pt idx="17">
                  <c:v>440.9</c:v>
                </c:pt>
                <c:pt idx="18">
                  <c:v>741.5</c:v>
                </c:pt>
                <c:pt idx="19">
                  <c:v>349.2</c:v>
                </c:pt>
                <c:pt idx="20">
                  <c:v>210.4</c:v>
                </c:pt>
                <c:pt idx="21">
                  <c:v>252.2</c:v>
                </c:pt>
                <c:pt idx="22">
                  <c:v>357.9</c:v>
                </c:pt>
                <c:pt idx="23">
                  <c:v>326.8</c:v>
                </c:pt>
                <c:pt idx="24">
                  <c:v>299.39999999999998</c:v>
                </c:pt>
                <c:pt idx="25">
                  <c:v>257</c:v>
                </c:pt>
                <c:pt idx="26">
                  <c:v>371.9</c:v>
                </c:pt>
                <c:pt idx="27">
                  <c:v>433.9</c:v>
                </c:pt>
                <c:pt idx="28">
                  <c:v>288.10000000000002</c:v>
                </c:pt>
                <c:pt idx="29">
                  <c:v>377.6</c:v>
                </c:pt>
                <c:pt idx="30">
                  <c:v>224.8</c:v>
                </c:pt>
                <c:pt idx="31">
                  <c:v>438.1</c:v>
                </c:pt>
                <c:pt idx="32">
                  <c:v>285.8</c:v>
                </c:pt>
                <c:pt idx="33">
                  <c:v>446.4</c:v>
                </c:pt>
                <c:pt idx="34">
                  <c:v>594.29999999999995</c:v>
                </c:pt>
                <c:pt idx="35">
                  <c:v>357.3</c:v>
                </c:pt>
                <c:pt idx="36">
                  <c:v>468.4</c:v>
                </c:pt>
                <c:pt idx="37">
                  <c:v>745.7</c:v>
                </c:pt>
                <c:pt idx="38">
                  <c:v>247.6</c:v>
                </c:pt>
                <c:pt idx="39">
                  <c:v>420.3</c:v>
                </c:pt>
                <c:pt idx="40">
                  <c:v>340.5</c:v>
                </c:pt>
                <c:pt idx="41">
                  <c:v>525.9</c:v>
                </c:pt>
                <c:pt idx="42">
                  <c:v>494.1</c:v>
                </c:pt>
                <c:pt idx="43">
                  <c:v>502.2</c:v>
                </c:pt>
                <c:pt idx="44">
                  <c:v>376.4</c:v>
                </c:pt>
                <c:pt idx="45">
                  <c:v>453.3</c:v>
                </c:pt>
                <c:pt idx="46">
                  <c:v>305.5</c:v>
                </c:pt>
                <c:pt idx="47">
                  <c:v>292</c:v>
                </c:pt>
                <c:pt idx="48">
                  <c:v>471</c:v>
                </c:pt>
                <c:pt idx="49">
                  <c:v>191.5</c:v>
                </c:pt>
                <c:pt idx="50">
                  <c:v>264</c:v>
                </c:pt>
                <c:pt idx="51">
                  <c:v>149.5</c:v>
                </c:pt>
                <c:pt idx="52">
                  <c:v>429</c:v>
                </c:pt>
                <c:pt idx="53">
                  <c:v>443.5</c:v>
                </c:pt>
                <c:pt idx="54">
                  <c:v>534.5</c:v>
                </c:pt>
                <c:pt idx="55">
                  <c:v>254</c:v>
                </c:pt>
                <c:pt idx="56">
                  <c:v>295.5</c:v>
                </c:pt>
                <c:pt idx="57">
                  <c:v>409.5</c:v>
                </c:pt>
                <c:pt idx="58">
                  <c:v>551.5</c:v>
                </c:pt>
                <c:pt idx="59">
                  <c:v>248.5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DE1-4153-B01B-7509F5618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69272"/>
        <c:axId val="361966712"/>
      </c:scatterChart>
      <c:valAx>
        <c:axId val="361969272"/>
        <c:scaling>
          <c:orientation val="minMax"/>
          <c:max val="2020"/>
          <c:min val="19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年份</a:t>
                </a:r>
                <a:r>
                  <a:rPr lang="en-US" altLang="zh-CN"/>
                  <a:t>/a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50807807116128711"/>
              <c:y val="0.87368606269114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61966712"/>
        <c:crosses val="autoZero"/>
        <c:crossBetween val="midCat"/>
      </c:valAx>
      <c:valAx>
        <c:axId val="361966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最大七日降水量</a:t>
                </a:r>
                <a:r>
                  <a:rPr lang="en-US" altLang="zh-CN"/>
                  <a:t>/mm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6196927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53645508408172"/>
          <c:y val="1.9463474151882147E-2"/>
          <c:w val="0.38981408573928261"/>
          <c:h val="0.24241506270049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32112120884836"/>
          <c:y val="0.12905588143177313"/>
          <c:w val="0.83859476632067032"/>
          <c:h val="0.65938878042296833"/>
        </c:manualLayout>
      </c:layout>
      <c:lineChart>
        <c:grouping val="standard"/>
        <c:varyColors val="0"/>
        <c:ser>
          <c:idx val="0"/>
          <c:order val="0"/>
          <c:tx>
            <c:strRef>
              <c:f>年降水日数!$K$1</c:f>
              <c:strCache>
                <c:ptCount val="1"/>
                <c:pt idx="0">
                  <c:v>南澳圩站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年降水量!$A$3:$A$63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年降水日数!$Y$3:$Y$62</c:f>
              <c:numCache>
                <c:formatCode>General</c:formatCode>
                <c:ptCount val="60"/>
                <c:pt idx="0">
                  <c:v>-6.6666666666666714</c:v>
                </c:pt>
                <c:pt idx="1">
                  <c:v>-50.333333333333343</c:v>
                </c:pt>
                <c:pt idx="2">
                  <c:v>-59.000000000000014</c:v>
                </c:pt>
                <c:pt idx="3">
                  <c:v>-106.66666666666669</c:v>
                </c:pt>
                <c:pt idx="4">
                  <c:v>-108.33333333333336</c:v>
                </c:pt>
                <c:pt idx="5">
                  <c:v>-115.00000000000003</c:v>
                </c:pt>
                <c:pt idx="6">
                  <c:v>-138.66666666666669</c:v>
                </c:pt>
                <c:pt idx="7">
                  <c:v>-166.33333333333337</c:v>
                </c:pt>
                <c:pt idx="8">
                  <c:v>-170.00000000000006</c:v>
                </c:pt>
                <c:pt idx="9">
                  <c:v>-198.66666666666674</c:v>
                </c:pt>
                <c:pt idx="10">
                  <c:v>-220.33333333333343</c:v>
                </c:pt>
                <c:pt idx="11">
                  <c:v>-250.00000000000011</c:v>
                </c:pt>
                <c:pt idx="12">
                  <c:v>-280.6666666666668</c:v>
                </c:pt>
                <c:pt idx="13">
                  <c:v>-269.33333333333348</c:v>
                </c:pt>
                <c:pt idx="14">
                  <c:v>-261.00000000000017</c:v>
                </c:pt>
                <c:pt idx="15">
                  <c:v>-204.66666666666686</c:v>
                </c:pt>
                <c:pt idx="16">
                  <c:v>-203.33333333333354</c:v>
                </c:pt>
                <c:pt idx="17">
                  <c:v>-205.00000000000023</c:v>
                </c:pt>
                <c:pt idx="18">
                  <c:v>-198.66666666666691</c:v>
                </c:pt>
                <c:pt idx="19">
                  <c:v>-194.3333333333336</c:v>
                </c:pt>
                <c:pt idx="20">
                  <c:v>-220.00000000000028</c:v>
                </c:pt>
                <c:pt idx="21">
                  <c:v>-240.66666666666697</c:v>
                </c:pt>
                <c:pt idx="22">
                  <c:v>-214.33333333333366</c:v>
                </c:pt>
                <c:pt idx="23">
                  <c:v>-184.00000000000034</c:v>
                </c:pt>
                <c:pt idx="24">
                  <c:v>-176.66666666666703</c:v>
                </c:pt>
                <c:pt idx="25">
                  <c:v>-159.33333333333371</c:v>
                </c:pt>
                <c:pt idx="26">
                  <c:v>-162.0000000000004</c:v>
                </c:pt>
                <c:pt idx="27">
                  <c:v>-159.66666666666708</c:v>
                </c:pt>
                <c:pt idx="28">
                  <c:v>-151.33333333333377</c:v>
                </c:pt>
                <c:pt idx="29">
                  <c:v>-147.00000000000045</c:v>
                </c:pt>
                <c:pt idx="30">
                  <c:v>-123.66666666666713</c:v>
                </c:pt>
                <c:pt idx="31">
                  <c:v>-112.3333333333338</c:v>
                </c:pt>
                <c:pt idx="32">
                  <c:v>-84.000000000000469</c:v>
                </c:pt>
                <c:pt idx="33">
                  <c:v>-73.66666666666714</c:v>
                </c:pt>
                <c:pt idx="34">
                  <c:v>-51.333333333333812</c:v>
                </c:pt>
                <c:pt idx="35">
                  <c:v>-52.000000000000483</c:v>
                </c:pt>
                <c:pt idx="36">
                  <c:v>-47.666666666667155</c:v>
                </c:pt>
                <c:pt idx="37">
                  <c:v>-31.333333333333826</c:v>
                </c:pt>
                <c:pt idx="38">
                  <c:v>-11.000000000000497</c:v>
                </c:pt>
                <c:pt idx="39">
                  <c:v>-26.666666666667169</c:v>
                </c:pt>
                <c:pt idx="40">
                  <c:v>-32.33333333333384</c:v>
                </c:pt>
                <c:pt idx="41">
                  <c:v>-37.000000000000512</c:v>
                </c:pt>
                <c:pt idx="42">
                  <c:v>-37.666666666667183</c:v>
                </c:pt>
                <c:pt idx="43">
                  <c:v>-27.333333333333854</c:v>
                </c:pt>
                <c:pt idx="44">
                  <c:v>-29.000000000000526</c:v>
                </c:pt>
                <c:pt idx="45">
                  <c:v>-39.666666666667197</c:v>
                </c:pt>
                <c:pt idx="46">
                  <c:v>-43.333333333333869</c:v>
                </c:pt>
                <c:pt idx="47">
                  <c:v>-29.00000000000054</c:v>
                </c:pt>
                <c:pt idx="48">
                  <c:v>-21.666666666667211</c:v>
                </c:pt>
                <c:pt idx="49">
                  <c:v>-40.333333333333883</c:v>
                </c:pt>
                <c:pt idx="50">
                  <c:v>-24.000000000000554</c:v>
                </c:pt>
                <c:pt idx="51">
                  <c:v>-49.666666666667226</c:v>
                </c:pt>
                <c:pt idx="52">
                  <c:v>-39.333333333333897</c:v>
                </c:pt>
                <c:pt idx="53">
                  <c:v>-33.000000000000568</c:v>
                </c:pt>
                <c:pt idx="54">
                  <c:v>-34.66666666666724</c:v>
                </c:pt>
                <c:pt idx="55">
                  <c:v>-44.333333333333911</c:v>
                </c:pt>
                <c:pt idx="56">
                  <c:v>-4.0000000000005826</c:v>
                </c:pt>
                <c:pt idx="57">
                  <c:v>0.33333333333274595</c:v>
                </c:pt>
                <c:pt idx="58">
                  <c:v>-2.3333333333339255</c:v>
                </c:pt>
                <c:pt idx="59">
                  <c:v>-5.9685589803848416E-13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A-4013-B794-E16E25424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69200"/>
        <c:axId val="564069840"/>
      </c:lineChart>
      <c:catAx>
        <c:axId val="56406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069840"/>
        <c:crossesAt val="-25000"/>
        <c:auto val="1"/>
        <c:lblAlgn val="ctr"/>
        <c:lblOffset val="100"/>
        <c:tickMarkSkip val="3"/>
        <c:noMultiLvlLbl val="0"/>
      </c:catAx>
      <c:valAx>
        <c:axId val="56406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累积距平值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06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902142905519155E-2"/>
          <c:y val="3.6559000328639117E-2"/>
          <c:w val="0.25112562825937851"/>
          <c:h val="0.10114290049226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年降水日数!$I$1</c:f>
              <c:strCache>
                <c:ptCount val="1"/>
                <c:pt idx="0">
                  <c:v>清林径水库站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年降水日数!$A$3:$A$63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年降水日数!$I$3:$I$63</c:f>
              <c:numCache>
                <c:formatCode>General</c:formatCode>
                <c:ptCount val="61"/>
                <c:pt idx="0">
                  <c:v>69</c:v>
                </c:pt>
                <c:pt idx="1">
                  <c:v>114</c:v>
                </c:pt>
                <c:pt idx="2">
                  <c:v>85</c:v>
                </c:pt>
                <c:pt idx="3">
                  <c:v>82</c:v>
                </c:pt>
                <c:pt idx="4">
                  <c:v>120</c:v>
                </c:pt>
                <c:pt idx="5">
                  <c:v>134</c:v>
                </c:pt>
                <c:pt idx="6">
                  <c:v>98</c:v>
                </c:pt>
                <c:pt idx="7">
                  <c:v>87</c:v>
                </c:pt>
                <c:pt idx="8">
                  <c:v>114</c:v>
                </c:pt>
                <c:pt idx="9">
                  <c:v>87</c:v>
                </c:pt>
                <c:pt idx="10">
                  <c:v>104</c:v>
                </c:pt>
                <c:pt idx="11">
                  <c:v>76</c:v>
                </c:pt>
                <c:pt idx="12">
                  <c:v>100</c:v>
                </c:pt>
                <c:pt idx="13">
                  <c:v>109</c:v>
                </c:pt>
                <c:pt idx="14">
                  <c:v>114</c:v>
                </c:pt>
                <c:pt idx="15">
                  <c:v>137</c:v>
                </c:pt>
                <c:pt idx="16">
                  <c:v>99</c:v>
                </c:pt>
                <c:pt idx="17">
                  <c:v>95</c:v>
                </c:pt>
                <c:pt idx="18">
                  <c:v>113</c:v>
                </c:pt>
                <c:pt idx="19">
                  <c:v>130</c:v>
                </c:pt>
                <c:pt idx="20">
                  <c:v>107</c:v>
                </c:pt>
                <c:pt idx="21">
                  <c:v>129</c:v>
                </c:pt>
                <c:pt idx="22">
                  <c:v>130</c:v>
                </c:pt>
                <c:pt idx="23">
                  <c:v>158</c:v>
                </c:pt>
                <c:pt idx="24">
                  <c:v>114</c:v>
                </c:pt>
                <c:pt idx="25">
                  <c:v>122</c:v>
                </c:pt>
                <c:pt idx="26">
                  <c:v>106</c:v>
                </c:pt>
                <c:pt idx="27">
                  <c:v>101</c:v>
                </c:pt>
                <c:pt idx="28">
                  <c:v>141</c:v>
                </c:pt>
                <c:pt idx="29">
                  <c:v>117</c:v>
                </c:pt>
                <c:pt idx="30">
                  <c:v>120</c:v>
                </c:pt>
                <c:pt idx="31">
                  <c:v>111</c:v>
                </c:pt>
                <c:pt idx="32">
                  <c:v>125</c:v>
                </c:pt>
                <c:pt idx="33">
                  <c:v>124</c:v>
                </c:pt>
                <c:pt idx="34">
                  <c:v>137</c:v>
                </c:pt>
                <c:pt idx="35">
                  <c:v>110</c:v>
                </c:pt>
                <c:pt idx="36">
                  <c:v>110</c:v>
                </c:pt>
                <c:pt idx="37">
                  <c:v>143</c:v>
                </c:pt>
                <c:pt idx="38">
                  <c:v>143</c:v>
                </c:pt>
                <c:pt idx="39">
                  <c:v>115</c:v>
                </c:pt>
                <c:pt idx="40">
                  <c:v>124</c:v>
                </c:pt>
                <c:pt idx="41">
                  <c:v>115</c:v>
                </c:pt>
                <c:pt idx="42">
                  <c:v>114</c:v>
                </c:pt>
                <c:pt idx="43">
                  <c:v>121</c:v>
                </c:pt>
                <c:pt idx="44">
                  <c:v>133</c:v>
                </c:pt>
                <c:pt idx="45">
                  <c:v>115</c:v>
                </c:pt>
                <c:pt idx="46">
                  <c:v>135</c:v>
                </c:pt>
                <c:pt idx="47">
                  <c:v>113</c:v>
                </c:pt>
                <c:pt idx="48">
                  <c:v>120</c:v>
                </c:pt>
                <c:pt idx="49">
                  <c:v>98</c:v>
                </c:pt>
                <c:pt idx="50">
                  <c:v>129</c:v>
                </c:pt>
                <c:pt idx="51">
                  <c:v>96</c:v>
                </c:pt>
                <c:pt idx="52">
                  <c:v>141</c:v>
                </c:pt>
                <c:pt idx="53">
                  <c:v>123</c:v>
                </c:pt>
                <c:pt idx="54">
                  <c:v>118</c:v>
                </c:pt>
                <c:pt idx="55">
                  <c:v>109</c:v>
                </c:pt>
                <c:pt idx="56">
                  <c:v>150</c:v>
                </c:pt>
                <c:pt idx="57">
                  <c:v>125</c:v>
                </c:pt>
                <c:pt idx="58">
                  <c:v>101</c:v>
                </c:pt>
                <c:pt idx="59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7-4BD1-9F53-7C286F2C5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362232"/>
        <c:axId val="539360312"/>
      </c:lineChart>
      <c:catAx>
        <c:axId val="53936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360312"/>
        <c:crosses val="autoZero"/>
        <c:auto val="1"/>
        <c:lblAlgn val="ctr"/>
        <c:lblOffset val="100"/>
        <c:noMultiLvlLbl val="0"/>
      </c:catAx>
      <c:valAx>
        <c:axId val="53936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36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32112120884836"/>
          <c:y val="0.12905588143177313"/>
          <c:w val="0.83859476632067032"/>
          <c:h val="0.65938878042296833"/>
        </c:manualLayout>
      </c:layout>
      <c:lineChart>
        <c:grouping val="standard"/>
        <c:varyColors val="0"/>
        <c:ser>
          <c:idx val="0"/>
          <c:order val="0"/>
          <c:tx>
            <c:strRef>
              <c:f>汛期!$J$1</c:f>
              <c:strCache>
                <c:ptCount val="1"/>
                <c:pt idx="0">
                  <c:v>高峰水库站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年降水量!$A$3:$A$63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汛期!$Y$3:$Y$62</c:f>
              <c:numCache>
                <c:formatCode>General</c:formatCode>
                <c:ptCount val="60"/>
                <c:pt idx="0">
                  <c:v>1776.8333333333335</c:v>
                </c:pt>
                <c:pt idx="1">
                  <c:v>1578.6666666666667</c:v>
                </c:pt>
                <c:pt idx="2">
                  <c:v>1241.1000000000001</c:v>
                </c:pt>
                <c:pt idx="3">
                  <c:v>391.43333333333339</c:v>
                </c:pt>
                <c:pt idx="4">
                  <c:v>407.16666666666674</c:v>
                </c:pt>
                <c:pt idx="5">
                  <c:v>317.29999999999995</c:v>
                </c:pt>
                <c:pt idx="6">
                  <c:v>585.33333333333326</c:v>
                </c:pt>
                <c:pt idx="7">
                  <c:v>467.46666666666647</c:v>
                </c:pt>
                <c:pt idx="8">
                  <c:v>228.99999999999977</c:v>
                </c:pt>
                <c:pt idx="9">
                  <c:v>17.033333333333076</c:v>
                </c:pt>
                <c:pt idx="10">
                  <c:v>259.06666666666638</c:v>
                </c:pt>
                <c:pt idx="11">
                  <c:v>163.09999999999968</c:v>
                </c:pt>
                <c:pt idx="12">
                  <c:v>321.13333333333298</c:v>
                </c:pt>
                <c:pt idx="13">
                  <c:v>787.06666666666638</c:v>
                </c:pt>
                <c:pt idx="14">
                  <c:v>529.89999999999964</c:v>
                </c:pt>
                <c:pt idx="15">
                  <c:v>701.43333333333294</c:v>
                </c:pt>
                <c:pt idx="16">
                  <c:v>1328.8666666666663</c:v>
                </c:pt>
                <c:pt idx="17">
                  <c:v>1193.8999999999996</c:v>
                </c:pt>
                <c:pt idx="18">
                  <c:v>1137.133333333333</c:v>
                </c:pt>
                <c:pt idx="19">
                  <c:v>1343.9666666666662</c:v>
                </c:pt>
                <c:pt idx="20">
                  <c:v>1498.3999999999996</c:v>
                </c:pt>
                <c:pt idx="21">
                  <c:v>1217.5333333333328</c:v>
                </c:pt>
                <c:pt idx="22">
                  <c:v>622.2666666666662</c:v>
                </c:pt>
                <c:pt idx="23">
                  <c:v>152.39999999999941</c:v>
                </c:pt>
                <c:pt idx="24">
                  <c:v>-456.76666666666733</c:v>
                </c:pt>
                <c:pt idx="25">
                  <c:v>-941.53333333333399</c:v>
                </c:pt>
                <c:pt idx="26">
                  <c:v>-975.30000000000064</c:v>
                </c:pt>
                <c:pt idx="27">
                  <c:v>-1054.8666666666672</c:v>
                </c:pt>
                <c:pt idx="28">
                  <c:v>-1370.033333333334</c:v>
                </c:pt>
                <c:pt idx="29">
                  <c:v>-1609.4000000000008</c:v>
                </c:pt>
                <c:pt idx="30">
                  <c:v>-2151.2666666666673</c:v>
                </c:pt>
                <c:pt idx="31">
                  <c:v>-2734.5333333333338</c:v>
                </c:pt>
                <c:pt idx="32">
                  <c:v>-2592.5000000000005</c:v>
                </c:pt>
                <c:pt idx="33">
                  <c:v>-2455.4666666666672</c:v>
                </c:pt>
                <c:pt idx="34">
                  <c:v>-2209.6333333333341</c:v>
                </c:pt>
                <c:pt idx="35">
                  <c:v>-2618.4000000000005</c:v>
                </c:pt>
                <c:pt idx="36">
                  <c:v>-2729.4666666666672</c:v>
                </c:pt>
                <c:pt idx="37">
                  <c:v>-2408.6333333333341</c:v>
                </c:pt>
                <c:pt idx="38">
                  <c:v>-2426.6000000000008</c:v>
                </c:pt>
                <c:pt idx="39">
                  <c:v>-2383.1666666666674</c:v>
                </c:pt>
                <c:pt idx="40">
                  <c:v>-2139.6333333333341</c:v>
                </c:pt>
                <c:pt idx="41">
                  <c:v>-1415.6000000000008</c:v>
                </c:pt>
                <c:pt idx="42">
                  <c:v>-1581.5666666666675</c:v>
                </c:pt>
                <c:pt idx="43">
                  <c:v>-1676.5333333333342</c:v>
                </c:pt>
                <c:pt idx="44">
                  <c:v>-1601.5000000000009</c:v>
                </c:pt>
                <c:pt idx="45">
                  <c:v>-1252.1666666666677</c:v>
                </c:pt>
                <c:pt idx="46">
                  <c:v>-809.13333333333435</c:v>
                </c:pt>
                <c:pt idx="47">
                  <c:v>-851.400000000001</c:v>
                </c:pt>
                <c:pt idx="48">
                  <c:v>-231.3666666666677</c:v>
                </c:pt>
                <c:pt idx="49">
                  <c:v>-451.83333333333439</c:v>
                </c:pt>
                <c:pt idx="50">
                  <c:v>-457.30000000000109</c:v>
                </c:pt>
                <c:pt idx="51">
                  <c:v>-713.76666666666779</c:v>
                </c:pt>
                <c:pt idx="52">
                  <c:v>-714.73333333333449</c:v>
                </c:pt>
                <c:pt idx="53">
                  <c:v>-437.70000000000118</c:v>
                </c:pt>
                <c:pt idx="54">
                  <c:v>-449.16666666666788</c:v>
                </c:pt>
                <c:pt idx="55">
                  <c:v>-558.13333333333458</c:v>
                </c:pt>
                <c:pt idx="56">
                  <c:v>-367.60000000000127</c:v>
                </c:pt>
                <c:pt idx="57">
                  <c:v>-319.56666666666797</c:v>
                </c:pt>
                <c:pt idx="58">
                  <c:v>-88.533333333334667</c:v>
                </c:pt>
                <c:pt idx="59">
                  <c:v>-1.3642420526593924E-12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3-4B8E-A707-806D66793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69200"/>
        <c:axId val="564069840"/>
      </c:lineChart>
      <c:catAx>
        <c:axId val="56406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069840"/>
        <c:crossesAt val="-25000"/>
        <c:auto val="1"/>
        <c:lblAlgn val="ctr"/>
        <c:lblOffset val="100"/>
        <c:tickMarkSkip val="3"/>
        <c:noMultiLvlLbl val="0"/>
      </c:catAx>
      <c:valAx>
        <c:axId val="56406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累积距平值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06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902142905519155E-2"/>
          <c:y val="3.6559000328639117E-2"/>
          <c:w val="0.25112562825937851"/>
          <c:h val="0.10114290049226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754422681670156"/>
          <c:y val="0.22331597700537359"/>
          <c:w val="0.7009420663894963"/>
          <c:h val="0.59817330243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汛期!$L$1</c:f>
              <c:strCache>
                <c:ptCount val="1"/>
                <c:pt idx="0">
                  <c:v>深圳市气象站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27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18185316227605"/>
                  <c:y val="-0.46065747221173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汛期!$A$3:$A$62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xVal>
          <c:yVal>
            <c:numRef>
              <c:f>汛期!$L$3:$L$62</c:f>
              <c:numCache>
                <c:formatCode>General</c:formatCode>
                <c:ptCount val="60"/>
                <c:pt idx="0">
                  <c:v>1326.0000000000007</c:v>
                </c:pt>
                <c:pt idx="1">
                  <c:v>1705.4</c:v>
                </c:pt>
                <c:pt idx="2">
                  <c:v>1368.4000000000003</c:v>
                </c:pt>
                <c:pt idx="3">
                  <c:v>1580.2</c:v>
                </c:pt>
                <c:pt idx="4">
                  <c:v>2061.4999999999991</c:v>
                </c:pt>
                <c:pt idx="5">
                  <c:v>1245.5999999999997</c:v>
                </c:pt>
                <c:pt idx="6">
                  <c:v>1947.2000000000003</c:v>
                </c:pt>
                <c:pt idx="7">
                  <c:v>2167.7999999999997</c:v>
                </c:pt>
                <c:pt idx="8">
                  <c:v>1461.1000000000001</c:v>
                </c:pt>
                <c:pt idx="9">
                  <c:v>1678.1</c:v>
                </c:pt>
                <c:pt idx="10">
                  <c:v>1613.8000000000004</c:v>
                </c:pt>
                <c:pt idx="11">
                  <c:v>1652.1999999999998</c:v>
                </c:pt>
                <c:pt idx="12">
                  <c:v>1386.2</c:v>
                </c:pt>
                <c:pt idx="13">
                  <c:v>2143.9</c:v>
                </c:pt>
                <c:pt idx="14">
                  <c:v>1319.5000000000005</c:v>
                </c:pt>
                <c:pt idx="15">
                  <c:v>1500.8999999999999</c:v>
                </c:pt>
                <c:pt idx="16">
                  <c:v>1515.7999999999995</c:v>
                </c:pt>
                <c:pt idx="17">
                  <c:v>1782.2999999999997</c:v>
                </c:pt>
                <c:pt idx="18">
                  <c:v>1593.3000000000009</c:v>
                </c:pt>
                <c:pt idx="19">
                  <c:v>1112.3</c:v>
                </c:pt>
                <c:pt idx="20">
                  <c:v>1545.9999999999998</c:v>
                </c:pt>
                <c:pt idx="21">
                  <c:v>1133.0999999999999</c:v>
                </c:pt>
                <c:pt idx="22">
                  <c:v>1172.2000000000003</c:v>
                </c:pt>
                <c:pt idx="23">
                  <c:v>1606.8</c:v>
                </c:pt>
                <c:pt idx="24">
                  <c:v>2155.3999999999992</c:v>
                </c:pt>
                <c:pt idx="25">
                  <c:v>2251.7000000000003</c:v>
                </c:pt>
                <c:pt idx="26">
                  <c:v>1726.1999999999996</c:v>
                </c:pt>
                <c:pt idx="27">
                  <c:v>1565.2000000000003</c:v>
                </c:pt>
                <c:pt idx="28">
                  <c:v>2051.2999999999997</c:v>
                </c:pt>
                <c:pt idx="29">
                  <c:v>1516.2</c:v>
                </c:pt>
                <c:pt idx="30">
                  <c:v>1688.8000000000002</c:v>
                </c:pt>
                <c:pt idx="31">
                  <c:v>2057.6999999999994</c:v>
                </c:pt>
                <c:pt idx="32">
                  <c:v>2589.0999999999985</c:v>
                </c:pt>
                <c:pt idx="33">
                  <c:v>1634.3999999999999</c:v>
                </c:pt>
                <c:pt idx="34">
                  <c:v>1478.4999999999995</c:v>
                </c:pt>
                <c:pt idx="35">
                  <c:v>1097.5</c:v>
                </c:pt>
                <c:pt idx="36">
                  <c:v>2037.6999999999994</c:v>
                </c:pt>
                <c:pt idx="37">
                  <c:v>1693.899999999999</c:v>
                </c:pt>
                <c:pt idx="38">
                  <c:v>1467.9</c:v>
                </c:pt>
                <c:pt idx="39">
                  <c:v>2413.3999999999996</c:v>
                </c:pt>
                <c:pt idx="40">
                  <c:v>1323.5</c:v>
                </c:pt>
                <c:pt idx="41">
                  <c:v>1395.7000000000003</c:v>
                </c:pt>
                <c:pt idx="42">
                  <c:v>1058.5</c:v>
                </c:pt>
                <c:pt idx="43">
                  <c:v>1255.9000000000005</c:v>
                </c:pt>
                <c:pt idx="44">
                  <c:v>1864.6</c:v>
                </c:pt>
                <c:pt idx="45">
                  <c:v>1463.0999999999997</c:v>
                </c:pt>
                <c:pt idx="46">
                  <c:v>1159.4999999999998</c:v>
                </c:pt>
                <c:pt idx="47">
                  <c:v>1636.2000000000003</c:v>
                </c:pt>
                <c:pt idx="48">
                  <c:v>1763.7999999999995</c:v>
                </c:pt>
                <c:pt idx="49">
                  <c:v>1762</c:v>
                </c:pt>
                <c:pt idx="50">
                  <c:v>1641.5</c:v>
                </c:pt>
                <c:pt idx="51">
                  <c:v>1423.9</c:v>
                </c:pt>
                <c:pt idx="52">
                  <c:v>1332.8000000000002</c:v>
                </c:pt>
                <c:pt idx="53">
                  <c:v>1159.4999999999998</c:v>
                </c:pt>
                <c:pt idx="54">
                  <c:v>1636.2000000000003</c:v>
                </c:pt>
                <c:pt idx="55">
                  <c:v>1763.7999999999995</c:v>
                </c:pt>
                <c:pt idx="56">
                  <c:v>1762</c:v>
                </c:pt>
                <c:pt idx="57">
                  <c:v>1641.5</c:v>
                </c:pt>
                <c:pt idx="58">
                  <c:v>1423.9</c:v>
                </c:pt>
                <c:pt idx="59">
                  <c:v>1332.8000000000002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09-45D4-9B16-EE2407F0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69272"/>
        <c:axId val="361966712"/>
      </c:scatterChart>
      <c:valAx>
        <c:axId val="361969272"/>
        <c:scaling>
          <c:orientation val="minMax"/>
          <c:max val="2020"/>
          <c:min val="19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layout>
            <c:manualLayout>
              <c:xMode val="edge"/>
              <c:yMode val="edge"/>
              <c:x val="0.50807804566741432"/>
              <c:y val="0.90308917942152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61966712"/>
        <c:crosses val="autoZero"/>
        <c:crossBetween val="midCat"/>
        <c:majorUnit val="10"/>
      </c:valAx>
      <c:valAx>
        <c:axId val="361966712"/>
        <c:scaling>
          <c:orientation val="minMax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汛期降水量</a:t>
                </a:r>
                <a:r>
                  <a:rPr lang="en-US" altLang="zh-CN"/>
                  <a:t>/mm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6196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1.8215952172645079E-3"/>
          <c:w val="0.6853697221101237"/>
          <c:h val="0.19074056495657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 algn="just"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32112120884836"/>
          <c:y val="0.12905588143177313"/>
          <c:w val="0.83859476632067032"/>
          <c:h val="0.65938878042296833"/>
        </c:manualLayout>
      </c:layout>
      <c:lineChart>
        <c:grouping val="standard"/>
        <c:varyColors val="0"/>
        <c:ser>
          <c:idx val="0"/>
          <c:order val="0"/>
          <c:tx>
            <c:strRef>
              <c:f>非汛期!$K$1</c:f>
              <c:strCache>
                <c:ptCount val="1"/>
                <c:pt idx="0">
                  <c:v>南澳圩站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年降水量!$A$3:$A$63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非汛期!$Y$3:$Y$62</c:f>
              <c:numCache>
                <c:formatCode>General</c:formatCode>
                <c:ptCount val="60"/>
                <c:pt idx="0">
                  <c:v>-34.033333333333019</c:v>
                </c:pt>
                <c:pt idx="1">
                  <c:v>-88.566666666666038</c:v>
                </c:pt>
                <c:pt idx="2">
                  <c:v>-237.89999999999924</c:v>
                </c:pt>
                <c:pt idx="3">
                  <c:v>-438.33333333333235</c:v>
                </c:pt>
                <c:pt idx="4">
                  <c:v>-217.46666666666573</c:v>
                </c:pt>
                <c:pt idx="5">
                  <c:v>-311.79999999999893</c:v>
                </c:pt>
                <c:pt idx="6">
                  <c:v>-433.63333333333236</c:v>
                </c:pt>
                <c:pt idx="7">
                  <c:v>-617.46666666666556</c:v>
                </c:pt>
                <c:pt idx="8">
                  <c:v>-608.19999999999891</c:v>
                </c:pt>
                <c:pt idx="9">
                  <c:v>-707.53333333333217</c:v>
                </c:pt>
                <c:pt idx="10">
                  <c:v>-781.86666666666542</c:v>
                </c:pt>
                <c:pt idx="11">
                  <c:v>-879.19999999999868</c:v>
                </c:pt>
                <c:pt idx="12">
                  <c:v>-985.53333333333194</c:v>
                </c:pt>
                <c:pt idx="13">
                  <c:v>-1211.7666666666653</c:v>
                </c:pt>
                <c:pt idx="14">
                  <c:v>-335.69999999999845</c:v>
                </c:pt>
                <c:pt idx="15">
                  <c:v>-95.433333333331746</c:v>
                </c:pt>
                <c:pt idx="16">
                  <c:v>-296.16666666666504</c:v>
                </c:pt>
                <c:pt idx="17">
                  <c:v>-435.99999999999824</c:v>
                </c:pt>
                <c:pt idx="18">
                  <c:v>-399.73333333333153</c:v>
                </c:pt>
                <c:pt idx="19">
                  <c:v>-582.16666666666492</c:v>
                </c:pt>
                <c:pt idx="20">
                  <c:v>-666.49999999999818</c:v>
                </c:pt>
                <c:pt idx="21">
                  <c:v>-565.13333333333139</c:v>
                </c:pt>
                <c:pt idx="22">
                  <c:v>-598.06666666666456</c:v>
                </c:pt>
                <c:pt idx="23">
                  <c:v>122.00000000000227</c:v>
                </c:pt>
                <c:pt idx="24">
                  <c:v>-115.33333333333093</c:v>
                </c:pt>
                <c:pt idx="25">
                  <c:v>-33.666666666664128</c:v>
                </c:pt>
                <c:pt idx="26">
                  <c:v>5.8000000000023988</c:v>
                </c:pt>
                <c:pt idx="27">
                  <c:v>125.46666666666943</c:v>
                </c:pt>
                <c:pt idx="28">
                  <c:v>83.133333333336225</c:v>
                </c:pt>
                <c:pt idx="29">
                  <c:v>-49.299999999996885</c:v>
                </c:pt>
                <c:pt idx="30">
                  <c:v>-65.833333333330131</c:v>
                </c:pt>
                <c:pt idx="31">
                  <c:v>-202.46666666666351</c:v>
                </c:pt>
                <c:pt idx="32">
                  <c:v>-106.39999999999685</c:v>
                </c:pt>
                <c:pt idx="33">
                  <c:v>-184.23333333333005</c:v>
                </c:pt>
                <c:pt idx="34">
                  <c:v>-272.06666666666325</c:v>
                </c:pt>
                <c:pt idx="35">
                  <c:v>-38.099999999996726</c:v>
                </c:pt>
                <c:pt idx="36">
                  <c:v>-143.13333333332997</c:v>
                </c:pt>
                <c:pt idx="37">
                  <c:v>-175.96666666666317</c:v>
                </c:pt>
                <c:pt idx="38">
                  <c:v>-27.299999999996146</c:v>
                </c:pt>
                <c:pt idx="39">
                  <c:v>-211.63333333332935</c:v>
                </c:pt>
                <c:pt idx="40">
                  <c:v>-106.86666666666264</c:v>
                </c:pt>
                <c:pt idx="41">
                  <c:v>-231.69999999999584</c:v>
                </c:pt>
                <c:pt idx="42">
                  <c:v>-278.13333333332918</c:v>
                </c:pt>
                <c:pt idx="43">
                  <c:v>-326.2666666666621</c:v>
                </c:pt>
                <c:pt idx="44">
                  <c:v>-320.29999999999535</c:v>
                </c:pt>
                <c:pt idx="45">
                  <c:v>-480.3333333333286</c:v>
                </c:pt>
                <c:pt idx="46">
                  <c:v>-608.66666666666174</c:v>
                </c:pt>
                <c:pt idx="47">
                  <c:v>-645.499999999995</c:v>
                </c:pt>
                <c:pt idx="48">
                  <c:v>-680.33333333332826</c:v>
                </c:pt>
                <c:pt idx="49">
                  <c:v>-801.16666666666151</c:v>
                </c:pt>
                <c:pt idx="50">
                  <c:v>-776.49999999999477</c:v>
                </c:pt>
                <c:pt idx="51">
                  <c:v>-762.33333333332803</c:v>
                </c:pt>
                <c:pt idx="52">
                  <c:v>-772.66666666666129</c:v>
                </c:pt>
                <c:pt idx="53">
                  <c:v>-829.49999999999454</c:v>
                </c:pt>
                <c:pt idx="54">
                  <c:v>-774.8333333333278</c:v>
                </c:pt>
                <c:pt idx="55">
                  <c:v>-752.66666666666106</c:v>
                </c:pt>
                <c:pt idx="56">
                  <c:v>21.000000000005684</c:v>
                </c:pt>
                <c:pt idx="57">
                  <c:v>29.166666666672484</c:v>
                </c:pt>
                <c:pt idx="58">
                  <c:v>3.3333333333392829</c:v>
                </c:pt>
                <c:pt idx="59">
                  <c:v>6.0822458181064576E-12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0-47FE-B14F-7220FDB82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69200"/>
        <c:axId val="564069840"/>
      </c:lineChart>
      <c:catAx>
        <c:axId val="56406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069840"/>
        <c:crossesAt val="-25000"/>
        <c:auto val="1"/>
        <c:lblAlgn val="ctr"/>
        <c:lblOffset val="100"/>
        <c:tickMarkSkip val="3"/>
        <c:noMultiLvlLbl val="0"/>
      </c:catAx>
      <c:valAx>
        <c:axId val="56406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累积距平值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06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902142905519155E-2"/>
          <c:y val="3.6559000328639117E-2"/>
          <c:w val="0.25112562825937851"/>
          <c:h val="0.10114290049226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754422681670156"/>
          <c:y val="0.22331597700537359"/>
          <c:w val="0.7009420663894963"/>
          <c:h val="0.59817330243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非汛期!$K$1</c:f>
              <c:strCache>
                <c:ptCount val="1"/>
                <c:pt idx="0">
                  <c:v>南澳圩站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27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18185316227605"/>
                  <c:y val="-0.46065747221173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非汛期!$A$3:$A$62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xVal>
          <c:yVal>
            <c:numRef>
              <c:f>非汛期!$K$3:$K$62</c:f>
              <c:numCache>
                <c:formatCode>General</c:formatCode>
                <c:ptCount val="60"/>
                <c:pt idx="0">
                  <c:v>265.30000000000018</c:v>
                </c:pt>
                <c:pt idx="1">
                  <c:v>244.80000000000018</c:v>
                </c:pt>
                <c:pt idx="2">
                  <c:v>150</c:v>
                </c:pt>
                <c:pt idx="3">
                  <c:v>98.900000000000091</c:v>
                </c:pt>
                <c:pt idx="4">
                  <c:v>520.19999999999982</c:v>
                </c:pt>
                <c:pt idx="5">
                  <c:v>205</c:v>
                </c:pt>
                <c:pt idx="6">
                  <c:v>177.49999999999977</c:v>
                </c:pt>
                <c:pt idx="7">
                  <c:v>115.5</c:v>
                </c:pt>
                <c:pt idx="8">
                  <c:v>308.59999999999991</c:v>
                </c:pt>
                <c:pt idx="9">
                  <c:v>200</c:v>
                </c:pt>
                <c:pt idx="10">
                  <c:v>225</c:v>
                </c:pt>
                <c:pt idx="11">
                  <c:v>202</c:v>
                </c:pt>
                <c:pt idx="12">
                  <c:v>193</c:v>
                </c:pt>
                <c:pt idx="13">
                  <c:v>73.099999999999909</c:v>
                </c:pt>
                <c:pt idx="14">
                  <c:v>1175.4000000000001</c:v>
                </c:pt>
                <c:pt idx="15">
                  <c:v>539.59999999999991</c:v>
                </c:pt>
                <c:pt idx="16">
                  <c:v>98.599999999999909</c:v>
                </c:pt>
                <c:pt idx="17">
                  <c:v>159.5</c:v>
                </c:pt>
                <c:pt idx="18">
                  <c:v>335.59999999999991</c:v>
                </c:pt>
                <c:pt idx="19">
                  <c:v>116.89999999999986</c:v>
                </c:pt>
                <c:pt idx="20">
                  <c:v>215</c:v>
                </c:pt>
                <c:pt idx="21">
                  <c:v>400.70000000000005</c:v>
                </c:pt>
                <c:pt idx="22">
                  <c:v>266.40000000000009</c:v>
                </c:pt>
                <c:pt idx="23">
                  <c:v>1019.4000000000001</c:v>
                </c:pt>
                <c:pt idx="24">
                  <c:v>62</c:v>
                </c:pt>
                <c:pt idx="25">
                  <c:v>381</c:v>
                </c:pt>
                <c:pt idx="26">
                  <c:v>338.79999999999973</c:v>
                </c:pt>
                <c:pt idx="27">
                  <c:v>419.00000000000023</c:v>
                </c:pt>
                <c:pt idx="28">
                  <c:v>257</c:v>
                </c:pt>
                <c:pt idx="29">
                  <c:v>166.90000000000009</c:v>
                </c:pt>
                <c:pt idx="30">
                  <c:v>282.79999999999995</c:v>
                </c:pt>
                <c:pt idx="31">
                  <c:v>162.69999999999982</c:v>
                </c:pt>
                <c:pt idx="32">
                  <c:v>395.39999999999986</c:v>
                </c:pt>
                <c:pt idx="33">
                  <c:v>221.5</c:v>
                </c:pt>
                <c:pt idx="34">
                  <c:v>211.5</c:v>
                </c:pt>
                <c:pt idx="35">
                  <c:v>533.29999999999973</c:v>
                </c:pt>
                <c:pt idx="36">
                  <c:v>194.29999999999995</c:v>
                </c:pt>
                <c:pt idx="37">
                  <c:v>266.5</c:v>
                </c:pt>
                <c:pt idx="38">
                  <c:v>448.00000000000023</c:v>
                </c:pt>
                <c:pt idx="39">
                  <c:v>115</c:v>
                </c:pt>
                <c:pt idx="40">
                  <c:v>404.09999999999991</c:v>
                </c:pt>
                <c:pt idx="41">
                  <c:v>174.5</c:v>
                </c:pt>
                <c:pt idx="42">
                  <c:v>252.89999999999986</c:v>
                </c:pt>
                <c:pt idx="43">
                  <c:v>251.20000000000027</c:v>
                </c:pt>
                <c:pt idx="44">
                  <c:v>305.29999999999995</c:v>
                </c:pt>
                <c:pt idx="45">
                  <c:v>139.29999999999995</c:v>
                </c:pt>
                <c:pt idx="46">
                  <c:v>171</c:v>
                </c:pt>
                <c:pt idx="47">
                  <c:v>262.5</c:v>
                </c:pt>
                <c:pt idx="48">
                  <c:v>264.5</c:v>
                </c:pt>
                <c:pt idx="49">
                  <c:v>178.5</c:v>
                </c:pt>
                <c:pt idx="50">
                  <c:v>324</c:v>
                </c:pt>
                <c:pt idx="51">
                  <c:v>313.5</c:v>
                </c:pt>
                <c:pt idx="52">
                  <c:v>289</c:v>
                </c:pt>
                <c:pt idx="53">
                  <c:v>242.5</c:v>
                </c:pt>
                <c:pt idx="54">
                  <c:v>354</c:v>
                </c:pt>
                <c:pt idx="55">
                  <c:v>321.5</c:v>
                </c:pt>
                <c:pt idx="56">
                  <c:v>1073</c:v>
                </c:pt>
                <c:pt idx="57">
                  <c:v>307.5</c:v>
                </c:pt>
                <c:pt idx="58">
                  <c:v>273.5</c:v>
                </c:pt>
                <c:pt idx="59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0D-4B9C-9F3E-D694D92B6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69272"/>
        <c:axId val="361966712"/>
      </c:scatterChart>
      <c:valAx>
        <c:axId val="361969272"/>
        <c:scaling>
          <c:orientation val="minMax"/>
          <c:max val="2020"/>
          <c:min val="19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layout>
            <c:manualLayout>
              <c:xMode val="edge"/>
              <c:yMode val="edge"/>
              <c:x val="0.50807804566741432"/>
              <c:y val="0.90308917942152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61966712"/>
        <c:crosses val="autoZero"/>
        <c:crossBetween val="midCat"/>
        <c:majorUnit val="10"/>
      </c:valAx>
      <c:valAx>
        <c:axId val="361966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非汛期降水量</a:t>
                </a:r>
                <a:r>
                  <a:rPr lang="en-US" altLang="zh-CN"/>
                  <a:t>/mm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6196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1.8215952172645083E-3"/>
          <c:w val="0.6853697221101237"/>
          <c:h val="0.19074056495657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 algn="just"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349782663555245"/>
          <c:y val="0.21155457552370452"/>
          <c:w val="0.69215575636768845"/>
          <c:h val="0.59523946802635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极值降水量!$AC$1:$AE$1</c:f>
              <c:strCache>
                <c:ptCount val="1"/>
                <c:pt idx="0">
                  <c:v>南澳圩站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>
                  <a:alpha val="99000"/>
                </a:sysClr>
              </a:solidFill>
              <a:ln w="6350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27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26627046124097"/>
                  <c:y val="-0.56107103286107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宋体" panose="02010600030101010101" pitchFamily="2" charset="-122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极值降水量!$A$68:$A$127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xVal>
          <c:yVal>
            <c:numRef>
              <c:f>极值降水量!$AE$3:$AE$62</c:f>
              <c:numCache>
                <c:formatCode>General</c:formatCode>
                <c:ptCount val="60"/>
                <c:pt idx="0">
                  <c:v>412.3</c:v>
                </c:pt>
                <c:pt idx="1">
                  <c:v>194.4</c:v>
                </c:pt>
                <c:pt idx="2">
                  <c:v>428.8</c:v>
                </c:pt>
                <c:pt idx="3">
                  <c:v>164.5</c:v>
                </c:pt>
                <c:pt idx="4">
                  <c:v>471.8</c:v>
                </c:pt>
                <c:pt idx="5">
                  <c:v>280.5</c:v>
                </c:pt>
                <c:pt idx="6">
                  <c:v>435.6</c:v>
                </c:pt>
                <c:pt idx="7">
                  <c:v>319.8</c:v>
                </c:pt>
                <c:pt idx="8">
                  <c:v>345</c:v>
                </c:pt>
                <c:pt idx="9">
                  <c:v>344</c:v>
                </c:pt>
                <c:pt idx="10">
                  <c:v>362</c:v>
                </c:pt>
                <c:pt idx="11">
                  <c:v>311</c:v>
                </c:pt>
                <c:pt idx="12">
                  <c:v>540</c:v>
                </c:pt>
                <c:pt idx="13">
                  <c:v>404.1</c:v>
                </c:pt>
                <c:pt idx="14">
                  <c:v>517.9</c:v>
                </c:pt>
                <c:pt idx="15">
                  <c:v>488.6</c:v>
                </c:pt>
                <c:pt idx="16">
                  <c:v>424.4</c:v>
                </c:pt>
                <c:pt idx="17">
                  <c:v>150.19999999999999</c:v>
                </c:pt>
                <c:pt idx="18">
                  <c:v>658.1</c:v>
                </c:pt>
                <c:pt idx="19">
                  <c:v>491.9</c:v>
                </c:pt>
                <c:pt idx="20">
                  <c:v>359.7</c:v>
                </c:pt>
                <c:pt idx="21">
                  <c:v>239.5</c:v>
                </c:pt>
                <c:pt idx="22">
                  <c:v>485.4</c:v>
                </c:pt>
                <c:pt idx="23">
                  <c:v>317.39999999999998</c:v>
                </c:pt>
                <c:pt idx="24">
                  <c:v>223.6</c:v>
                </c:pt>
                <c:pt idx="25">
                  <c:v>345.5</c:v>
                </c:pt>
                <c:pt idx="26">
                  <c:v>236.2</c:v>
                </c:pt>
                <c:pt idx="27">
                  <c:v>447</c:v>
                </c:pt>
                <c:pt idx="28">
                  <c:v>278.39999999999998</c:v>
                </c:pt>
                <c:pt idx="29">
                  <c:v>447.2</c:v>
                </c:pt>
                <c:pt idx="30">
                  <c:v>200.1</c:v>
                </c:pt>
                <c:pt idx="31">
                  <c:v>384.4</c:v>
                </c:pt>
                <c:pt idx="32">
                  <c:v>313.39999999999998</c:v>
                </c:pt>
                <c:pt idx="33">
                  <c:v>457.3</c:v>
                </c:pt>
                <c:pt idx="34">
                  <c:v>588.5</c:v>
                </c:pt>
                <c:pt idx="35">
                  <c:v>776</c:v>
                </c:pt>
                <c:pt idx="36">
                  <c:v>542.29999999999995</c:v>
                </c:pt>
                <c:pt idx="37">
                  <c:v>552.20000000000005</c:v>
                </c:pt>
                <c:pt idx="38">
                  <c:v>361.1</c:v>
                </c:pt>
                <c:pt idx="39">
                  <c:v>715.4</c:v>
                </c:pt>
                <c:pt idx="40">
                  <c:v>446</c:v>
                </c:pt>
                <c:pt idx="41">
                  <c:v>1006.9</c:v>
                </c:pt>
                <c:pt idx="42">
                  <c:v>350.8</c:v>
                </c:pt>
                <c:pt idx="43">
                  <c:v>701.2</c:v>
                </c:pt>
                <c:pt idx="44">
                  <c:v>261.5</c:v>
                </c:pt>
                <c:pt idx="45">
                  <c:v>355.7</c:v>
                </c:pt>
                <c:pt idx="46">
                  <c:v>321.5</c:v>
                </c:pt>
                <c:pt idx="47">
                  <c:v>314.39999999999998</c:v>
                </c:pt>
                <c:pt idx="48">
                  <c:v>492.5</c:v>
                </c:pt>
                <c:pt idx="49">
                  <c:v>302.5</c:v>
                </c:pt>
                <c:pt idx="50">
                  <c:v>428.5</c:v>
                </c:pt>
                <c:pt idx="51">
                  <c:v>231</c:v>
                </c:pt>
                <c:pt idx="52">
                  <c:v>195.5</c:v>
                </c:pt>
                <c:pt idx="53">
                  <c:v>311.5</c:v>
                </c:pt>
                <c:pt idx="54">
                  <c:v>550</c:v>
                </c:pt>
                <c:pt idx="55">
                  <c:v>279</c:v>
                </c:pt>
                <c:pt idx="56">
                  <c:v>468</c:v>
                </c:pt>
                <c:pt idx="57">
                  <c:v>500.5</c:v>
                </c:pt>
                <c:pt idx="58">
                  <c:v>385.5</c:v>
                </c:pt>
                <c:pt idx="59">
                  <c:v>237.5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7-4A1A-8BE1-D30C9BFCF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69272"/>
        <c:axId val="361966712"/>
      </c:scatterChart>
      <c:valAx>
        <c:axId val="361969272"/>
        <c:scaling>
          <c:orientation val="minMax"/>
          <c:max val="2020"/>
          <c:min val="19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layout>
            <c:manualLayout>
              <c:xMode val="edge"/>
              <c:yMode val="edge"/>
              <c:x val="0.48647183416080919"/>
              <c:y val="0.88250801468519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61966712"/>
        <c:crosses val="autoZero"/>
        <c:crossBetween val="midCat"/>
      </c:valAx>
      <c:valAx>
        <c:axId val="361966712"/>
        <c:scaling>
          <c:orientation val="minMax"/>
          <c:max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最大七日降水量</a:t>
                </a:r>
                <a:r>
                  <a:rPr lang="en-US" altLang="zh-CN"/>
                  <a:t>/mm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6196927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1.8194079906678335E-3"/>
          <c:w val="0.81257120497676361"/>
          <c:h val="0.19611891257306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sz="700"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r>
              <a:rPr lang="zh-CN" altLang="en-US"/>
              <a:t>（</a:t>
            </a:r>
            <a:r>
              <a:rPr lang="en-US" altLang="zh-CN"/>
              <a:t>c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832112120884836"/>
          <c:y val="0.12905588143177313"/>
          <c:w val="0.83859476632067032"/>
          <c:h val="0.65938878042296833"/>
        </c:manualLayout>
      </c:layout>
      <c:lineChart>
        <c:grouping val="standard"/>
        <c:varyColors val="0"/>
        <c:ser>
          <c:idx val="0"/>
          <c:order val="0"/>
          <c:tx>
            <c:strRef>
              <c:f>极值降水量!$K$1</c:f>
              <c:strCache>
                <c:ptCount val="1"/>
                <c:pt idx="0">
                  <c:v>赤湾水库站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年降水量!$A$3:$A$63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极值降水量!$AK$3:$AK$62</c:f>
              <c:numCache>
                <c:formatCode>0.0_ </c:formatCode>
                <c:ptCount val="60"/>
                <c:pt idx="0">
                  <c:v>99.73333333333332</c:v>
                </c:pt>
                <c:pt idx="1">
                  <c:v>146.06666666666661</c:v>
                </c:pt>
                <c:pt idx="2" formatCode="General">
                  <c:v>271.49999999999989</c:v>
                </c:pt>
                <c:pt idx="3" formatCode="General">
                  <c:v>307.03333333333319</c:v>
                </c:pt>
                <c:pt idx="4" formatCode="General">
                  <c:v>461.16666666666652</c:v>
                </c:pt>
                <c:pt idx="5" formatCode="General">
                  <c:v>510.39999999999986</c:v>
                </c:pt>
                <c:pt idx="6" formatCode="General">
                  <c:v>721.63333333333321</c:v>
                </c:pt>
                <c:pt idx="7" formatCode="General">
                  <c:v>666.26666666666654</c:v>
                </c:pt>
                <c:pt idx="8" formatCode="General">
                  <c:v>565.89999999999986</c:v>
                </c:pt>
                <c:pt idx="9" formatCode="General">
                  <c:v>513.53333333333319</c:v>
                </c:pt>
                <c:pt idx="10" formatCode="General">
                  <c:v>548.16666666666652</c:v>
                </c:pt>
                <c:pt idx="11" formatCode="General">
                  <c:v>418.79999999999984</c:v>
                </c:pt>
                <c:pt idx="12" formatCode="General">
                  <c:v>331.43333333333317</c:v>
                </c:pt>
                <c:pt idx="13" formatCode="General">
                  <c:v>298.26666666666642</c:v>
                </c:pt>
                <c:pt idx="14" formatCode="General">
                  <c:v>295.79999999999973</c:v>
                </c:pt>
                <c:pt idx="15" formatCode="General">
                  <c:v>269.13333333333298</c:v>
                </c:pt>
                <c:pt idx="16" formatCode="General">
                  <c:v>335.06666666666626</c:v>
                </c:pt>
                <c:pt idx="17" formatCode="General">
                  <c:v>264.39999999999952</c:v>
                </c:pt>
                <c:pt idx="18" formatCode="General">
                  <c:v>200.93333333333283</c:v>
                </c:pt>
                <c:pt idx="19" formatCode="General">
                  <c:v>125.56666666666612</c:v>
                </c:pt>
                <c:pt idx="20" formatCode="General">
                  <c:v>51.599999999999426</c:v>
                </c:pt>
                <c:pt idx="21" formatCode="General">
                  <c:v>-54.966666666667265</c:v>
                </c:pt>
                <c:pt idx="22" formatCode="General">
                  <c:v>-24.533333333333957</c:v>
                </c:pt>
                <c:pt idx="23" formatCode="General">
                  <c:v>-111.00000000000065</c:v>
                </c:pt>
                <c:pt idx="24" formatCode="General">
                  <c:v>-109.06666666666734</c:v>
                </c:pt>
                <c:pt idx="25" formatCode="General">
                  <c:v>-139.33333333333405</c:v>
                </c:pt>
                <c:pt idx="26" formatCode="General">
                  <c:v>-146.00000000000077</c:v>
                </c:pt>
                <c:pt idx="27" formatCode="General">
                  <c:v>-110.16666666666748</c:v>
                </c:pt>
                <c:pt idx="28" formatCode="General">
                  <c:v>-136.03333333333418</c:v>
                </c:pt>
                <c:pt idx="29" formatCode="General">
                  <c:v>-86.400000000000887</c:v>
                </c:pt>
                <c:pt idx="30" formatCode="General">
                  <c:v>-215.26666666666759</c:v>
                </c:pt>
                <c:pt idx="31" formatCode="General">
                  <c:v>-254.83333333333428</c:v>
                </c:pt>
                <c:pt idx="32" formatCode="General">
                  <c:v>-239.00000000000099</c:v>
                </c:pt>
                <c:pt idx="33" formatCode="General">
                  <c:v>-133.26666666666767</c:v>
                </c:pt>
                <c:pt idx="34" formatCode="General">
                  <c:v>101.16666666666563</c:v>
                </c:pt>
                <c:pt idx="35" formatCode="General">
                  <c:v>217.39999999999895</c:v>
                </c:pt>
                <c:pt idx="36" formatCode="General">
                  <c:v>180.23333333333224</c:v>
                </c:pt>
                <c:pt idx="37" formatCode="General">
                  <c:v>240.56666666666553</c:v>
                </c:pt>
                <c:pt idx="38" formatCode="General">
                  <c:v>163.79999999999882</c:v>
                </c:pt>
                <c:pt idx="39" formatCode="General">
                  <c:v>172.53333333333211</c:v>
                </c:pt>
                <c:pt idx="40" formatCode="General">
                  <c:v>444.96666666666539</c:v>
                </c:pt>
                <c:pt idx="41" formatCode="General">
                  <c:v>462.39999999999873</c:v>
                </c:pt>
                <c:pt idx="42" formatCode="General">
                  <c:v>431.43333333333203</c:v>
                </c:pt>
                <c:pt idx="43" formatCode="General">
                  <c:v>445.16666666666538</c:v>
                </c:pt>
                <c:pt idx="44" formatCode="General">
                  <c:v>396.19999999999868</c:v>
                </c:pt>
                <c:pt idx="45" formatCode="General">
                  <c:v>634.53333333333194</c:v>
                </c:pt>
                <c:pt idx="46" formatCode="General">
                  <c:v>546.66666666666526</c:v>
                </c:pt>
                <c:pt idx="47" formatCode="General">
                  <c:v>462.39999999999856</c:v>
                </c:pt>
                <c:pt idx="48" formatCode="General">
                  <c:v>650.53333333333183</c:v>
                </c:pt>
                <c:pt idx="49">
                  <c:v>596.16666666666515</c:v>
                </c:pt>
                <c:pt idx="50" formatCode="General">
                  <c:v>484.79999999999848</c:v>
                </c:pt>
                <c:pt idx="51" formatCode="General">
                  <c:v>380.9333333333318</c:v>
                </c:pt>
                <c:pt idx="52" formatCode="General">
                  <c:v>386.56666666666513</c:v>
                </c:pt>
                <c:pt idx="53" formatCode="General">
                  <c:v>270.19999999999845</c:v>
                </c:pt>
                <c:pt idx="54" formatCode="General">
                  <c:v>299.83333333333178</c:v>
                </c:pt>
                <c:pt idx="55" formatCode="General">
                  <c:v>175.96666666666508</c:v>
                </c:pt>
                <c:pt idx="56" formatCode="General">
                  <c:v>114.09999999999837</c:v>
                </c:pt>
                <c:pt idx="57" formatCode="General">
                  <c:v>44.233333333331672</c:v>
                </c:pt>
                <c:pt idx="58" formatCode="General">
                  <c:v>27.366666666664969</c:v>
                </c:pt>
                <c:pt idx="59" formatCode="General">
                  <c:v>-1.7337242752546445E-12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6-4D97-893E-1BEF56E14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69200"/>
        <c:axId val="564069840"/>
      </c:lineChart>
      <c:catAx>
        <c:axId val="56406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64069840"/>
        <c:crossesAt val="-25000"/>
        <c:auto val="1"/>
        <c:lblAlgn val="ctr"/>
        <c:lblOffset val="100"/>
        <c:tickMarkSkip val="3"/>
        <c:noMultiLvlLbl val="0"/>
      </c:catAx>
      <c:valAx>
        <c:axId val="56406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累积距平值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6406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942316086613325"/>
          <c:y val="3.3254073938943807E-2"/>
          <c:w val="0.25112562825937851"/>
          <c:h val="0.10114290049226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446315</xdr:colOff>
      <xdr:row>33</xdr:row>
      <xdr:rowOff>10885</xdr:rowOff>
    </xdr:from>
    <xdr:to>
      <xdr:col>21</xdr:col>
      <xdr:colOff>174172</xdr:colOff>
      <xdr:row>57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1CB8B4-F86A-44C6-B1CE-2D37AE1EA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76201</xdr:colOff>
      <xdr:row>37</xdr:row>
      <xdr:rowOff>32658</xdr:rowOff>
    </xdr:from>
    <xdr:to>
      <xdr:col>17</xdr:col>
      <xdr:colOff>87087</xdr:colOff>
      <xdr:row>50</xdr:row>
      <xdr:rowOff>54430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E72DA9B8-1C79-4A45-A3A6-3207CFB3533A}"/>
            </a:ext>
          </a:extLst>
        </xdr:cNvPr>
        <xdr:cNvCxnSpPr/>
      </xdr:nvCxnSpPr>
      <xdr:spPr>
        <a:xfrm>
          <a:off x="14303830" y="6487887"/>
          <a:ext cx="10886" cy="2286000"/>
        </a:xfrm>
        <a:prstGeom prst="line">
          <a:avLst/>
        </a:prstGeom>
        <a:ln w="12700" cmpd="sng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0.36305</cdr:x>
      <cdr:y>0.66908</cdr:y>
    </cdr:from>
    <cdr:to>
      <cdr:x>0.5267</cdr:x>
      <cdr:y>0.94129</cdr:y>
    </cdr:to>
    <cdr:sp macro="" textlink="">
      <cdr:nvSpPr>
        <cdr:cNvPr id="6" name="文本框 5">
          <a:extLst xmlns:a="http://schemas.openxmlformats.org/drawingml/2006/main">
            <a:ext uri="{FF2B5EF4-FFF2-40B4-BE49-F238E27FC236}">
              <a16:creationId xmlns:a16="http://schemas.microsoft.com/office/drawing/2014/main" id="{0DF54AB0-41E8-42AA-AA8D-A16DF5E9A489}"/>
            </a:ext>
          </a:extLst>
        </cdr:cNvPr>
        <cdr:cNvSpPr txBox="1"/>
      </cdr:nvSpPr>
      <cdr:spPr>
        <a:xfrm xmlns:a="http://schemas.openxmlformats.org/drawingml/2006/main">
          <a:off x="2028586" y="224757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352827</xdr:colOff>
      <xdr:row>1</xdr:row>
      <xdr:rowOff>133193</xdr:rowOff>
    </xdr:from>
    <xdr:to>
      <xdr:col>24</xdr:col>
      <xdr:colOff>86447</xdr:colOff>
      <xdr:row>17</xdr:row>
      <xdr:rowOff>7687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D06D08C-F6A2-44BC-A1BB-918DAB9A4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0.36305</cdr:x>
      <cdr:y>0.66908</cdr:y>
    </cdr:from>
    <cdr:to>
      <cdr:x>0.5267</cdr:x>
      <cdr:y>0.94129</cdr:y>
    </cdr:to>
    <cdr:sp macro="" textlink="">
      <cdr:nvSpPr>
        <cdr:cNvPr id="6" name="文本框 5">
          <a:extLst xmlns:a="http://schemas.openxmlformats.org/drawingml/2006/main">
            <a:ext uri="{FF2B5EF4-FFF2-40B4-BE49-F238E27FC236}">
              <a16:creationId xmlns:a16="http://schemas.microsoft.com/office/drawing/2014/main" id="{0DF54AB0-41E8-42AA-AA8D-A16DF5E9A489}"/>
            </a:ext>
          </a:extLst>
        </cdr:cNvPr>
        <cdr:cNvSpPr txBox="1"/>
      </cdr:nvSpPr>
      <cdr:spPr>
        <a:xfrm xmlns:a="http://schemas.openxmlformats.org/drawingml/2006/main">
          <a:off x="2028586" y="224757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544285</xdr:colOff>
      <xdr:row>29</xdr:row>
      <xdr:rowOff>0</xdr:rowOff>
    </xdr:from>
    <xdr:to>
      <xdr:col>19</xdr:col>
      <xdr:colOff>664026</xdr:colOff>
      <xdr:row>51</xdr:row>
      <xdr:rowOff>10885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E8D934-A003-4992-93D3-01E4F5D2B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642257</xdr:colOff>
      <xdr:row>33</xdr:row>
      <xdr:rowOff>32657</xdr:rowOff>
    </xdr:from>
    <xdr:to>
      <xdr:col>18</xdr:col>
      <xdr:colOff>664031</xdr:colOff>
      <xdr:row>47</xdr:row>
      <xdr:rowOff>87088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D8789B94-AEC1-46D0-85C2-C1DA9289428A}"/>
            </a:ext>
          </a:extLst>
        </xdr:cNvPr>
        <xdr:cNvCxnSpPr/>
      </xdr:nvCxnSpPr>
      <xdr:spPr>
        <a:xfrm>
          <a:off x="16252371" y="5791200"/>
          <a:ext cx="21774" cy="2492831"/>
        </a:xfrm>
        <a:prstGeom prst="line">
          <a:avLst/>
        </a:prstGeom>
        <a:ln w="12700" cmpd="sng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163284</xdr:colOff>
      <xdr:row>63</xdr:row>
      <xdr:rowOff>70756</xdr:rowOff>
    </xdr:from>
    <xdr:to>
      <xdr:col>25</xdr:col>
      <xdr:colOff>609598</xdr:colOff>
      <xdr:row>79</xdr:row>
      <xdr:rowOff>27213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FCD31C5-1BFB-4553-88B5-1863D4579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0.36305</cdr:x>
      <cdr:y>0.66908</cdr:y>
    </cdr:from>
    <cdr:to>
      <cdr:x>0.5267</cdr:x>
      <cdr:y>0.94129</cdr:y>
    </cdr:to>
    <cdr:sp macro="" textlink="">
      <cdr:nvSpPr>
        <cdr:cNvPr id="6" name="文本框 5">
          <a:extLst xmlns:a="http://schemas.openxmlformats.org/drawingml/2006/main">
            <a:ext uri="{FF2B5EF4-FFF2-40B4-BE49-F238E27FC236}">
              <a16:creationId xmlns:a16="http://schemas.microsoft.com/office/drawing/2014/main" id="{0DF54AB0-41E8-42AA-AA8D-A16DF5E9A489}"/>
            </a:ext>
          </a:extLst>
        </cdr:cNvPr>
        <cdr:cNvSpPr txBox="1"/>
      </cdr:nvSpPr>
      <cdr:spPr>
        <a:xfrm xmlns:a="http://schemas.openxmlformats.org/drawingml/2006/main">
          <a:off x="2028586" y="224757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69476</xdr:colOff>
      <xdr:row>14</xdr:row>
      <xdr:rowOff>54748</xdr:rowOff>
    </xdr:from>
    <xdr:to>
      <xdr:col>36</xdr:col>
      <xdr:colOff>612480</xdr:colOff>
      <xdr:row>36</xdr:row>
      <xdr:rowOff>65634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E6D139-9DA0-4249-A3B8-C6F7E4550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495301</xdr:colOff>
      <xdr:row>4</xdr:row>
      <xdr:rowOff>112060</xdr:rowOff>
    </xdr:from>
    <xdr:to>
      <xdr:col>35</xdr:col>
      <xdr:colOff>22413</xdr:colOff>
      <xdr:row>19</xdr:row>
      <xdr:rowOff>165848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69F2FDC-B562-47F5-8621-ADFDFB3A5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0.36305</cdr:x>
      <cdr:y>0.66908</cdr:y>
    </cdr:from>
    <cdr:to>
      <cdr:x>0.5267</cdr:x>
      <cdr:y>0.94129</cdr:y>
    </cdr:to>
    <cdr:sp macro="" textlink="">
      <cdr:nvSpPr>
        <cdr:cNvPr id="6" name="文本框 5">
          <a:extLst xmlns:a="http://schemas.openxmlformats.org/drawingml/2006/main">
            <a:ext uri="{FF2B5EF4-FFF2-40B4-BE49-F238E27FC236}">
              <a16:creationId xmlns:a16="http://schemas.microsoft.com/office/drawing/2014/main" id="{0DF54AB0-41E8-42AA-AA8D-A16DF5E9A489}"/>
            </a:ext>
          </a:extLst>
        </cdr:cNvPr>
        <cdr:cNvSpPr txBox="1"/>
      </cdr:nvSpPr>
      <cdr:spPr>
        <a:xfrm xmlns:a="http://schemas.openxmlformats.org/drawingml/2006/main">
          <a:off x="2028586" y="224757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685800</xdr:colOff>
      <xdr:row>30</xdr:row>
      <xdr:rowOff>43542</xdr:rowOff>
    </xdr:from>
    <xdr:to>
      <xdr:col>20</xdr:col>
      <xdr:colOff>130627</xdr:colOff>
      <xdr:row>52</xdr:row>
      <xdr:rowOff>54428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76E698-A96F-4EEC-979C-9F0E56D8A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206828</xdr:colOff>
      <xdr:row>35</xdr:row>
      <xdr:rowOff>76199</xdr:rowOff>
    </xdr:from>
    <xdr:to>
      <xdr:col>18</xdr:col>
      <xdr:colOff>228602</xdr:colOff>
      <xdr:row>49</xdr:row>
      <xdr:rowOff>130630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EA52EE1B-E2AC-4493-987E-26523C358E12}"/>
            </a:ext>
          </a:extLst>
        </xdr:cNvPr>
        <xdr:cNvCxnSpPr/>
      </xdr:nvCxnSpPr>
      <xdr:spPr>
        <a:xfrm>
          <a:off x="15697199" y="6183085"/>
          <a:ext cx="21774" cy="2492831"/>
        </a:xfrm>
        <a:prstGeom prst="line">
          <a:avLst/>
        </a:prstGeom>
        <a:ln w="12700" cmpd="sng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892628</xdr:colOff>
      <xdr:row>33</xdr:row>
      <xdr:rowOff>119743</xdr:rowOff>
    </xdr:from>
    <xdr:to>
      <xdr:col>22</xdr:col>
      <xdr:colOff>511628</xdr:colOff>
      <xdr:row>49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D50F0C6-9979-4477-88B6-FF2DBAAB4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0.36305</cdr:x>
      <cdr:y>0.66908</cdr:y>
    </cdr:from>
    <cdr:to>
      <cdr:x>0.5267</cdr:x>
      <cdr:y>0.94129</cdr:y>
    </cdr:to>
    <cdr:sp macro="" textlink="">
      <cdr:nvSpPr>
        <cdr:cNvPr id="6" name="文本框 5">
          <a:extLst xmlns:a="http://schemas.openxmlformats.org/drawingml/2006/main">
            <a:ext uri="{FF2B5EF4-FFF2-40B4-BE49-F238E27FC236}">
              <a16:creationId xmlns:a16="http://schemas.microsoft.com/office/drawing/2014/main" id="{0DF54AB0-41E8-42AA-AA8D-A16DF5E9A489}"/>
            </a:ext>
          </a:extLst>
        </cdr:cNvPr>
        <cdr:cNvSpPr txBox="1"/>
      </cdr:nvSpPr>
      <cdr:spPr>
        <a:xfrm xmlns:a="http://schemas.openxmlformats.org/drawingml/2006/main">
          <a:off x="2028586" y="224757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163285</xdr:colOff>
      <xdr:row>65</xdr:row>
      <xdr:rowOff>-1</xdr:rowOff>
    </xdr:from>
    <xdr:to>
      <xdr:col>33</xdr:col>
      <xdr:colOff>533399</xdr:colOff>
      <xdr:row>80</xdr:row>
      <xdr:rowOff>130628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BD8DF2-C2DD-472F-8339-44891577A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187237</xdr:colOff>
      <xdr:row>26</xdr:row>
      <xdr:rowOff>58784</xdr:rowOff>
    </xdr:from>
    <xdr:to>
      <xdr:col>28</xdr:col>
      <xdr:colOff>58784</xdr:colOff>
      <xdr:row>48</xdr:row>
      <xdr:rowOff>69670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E6FFDD2-FE8E-41EE-98D3-9F01605C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FF0000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E374-9C08-4119-89CF-224948E98BAA}">
  <dimension ref="A1:E12"/>
  <sheetViews>
    <sheetView workbookViewId="0">
      <selection sqref="A1:E11"/>
    </sheetView>
  </sheetViews>
  <sheetFormatPr defaultRowHeight="14.25"/>
  <cols>
    <col min="1" max="1" width="24.375" customWidth="1"/>
    <col min="3" max="3" width="12.875" customWidth="1"/>
  </cols>
  <sheetData>
    <row r="1" spans="1:5">
      <c r="A1" t="s">
        <v>218</v>
      </c>
      <c r="B1" t="s">
        <v>219</v>
      </c>
      <c r="C1" t="s">
        <v>220</v>
      </c>
      <c r="D1" t="s">
        <v>221</v>
      </c>
      <c r="E1" t="s">
        <v>222</v>
      </c>
    </row>
    <row r="2" spans="1:5">
      <c r="A2" s="2" t="s">
        <v>22</v>
      </c>
      <c r="C2">
        <v>113.55</v>
      </c>
      <c r="D2">
        <v>22.41</v>
      </c>
      <c r="E2">
        <v>38</v>
      </c>
    </row>
    <row r="3" spans="1:5">
      <c r="A3" s="2" t="s">
        <v>14</v>
      </c>
      <c r="C3">
        <v>113.52</v>
      </c>
      <c r="D3">
        <v>22.48</v>
      </c>
      <c r="E3">
        <v>12</v>
      </c>
    </row>
    <row r="4" spans="1:5">
      <c r="A4" s="2" t="s">
        <v>13</v>
      </c>
      <c r="C4">
        <v>113.53</v>
      </c>
      <c r="D4">
        <v>22.37</v>
      </c>
      <c r="E4">
        <v>35</v>
      </c>
    </row>
    <row r="5" spans="1:5">
      <c r="A5" s="2" t="s">
        <v>15</v>
      </c>
      <c r="C5">
        <v>113.53</v>
      </c>
      <c r="D5">
        <v>22.28</v>
      </c>
      <c r="E5">
        <v>36</v>
      </c>
    </row>
    <row r="6" spans="1:5">
      <c r="A6" s="2" t="s">
        <v>16</v>
      </c>
      <c r="C6">
        <v>113.57</v>
      </c>
      <c r="D6">
        <v>22.36</v>
      </c>
      <c r="E6">
        <v>35</v>
      </c>
    </row>
    <row r="7" spans="1:5">
      <c r="A7" s="2" t="s">
        <v>17</v>
      </c>
      <c r="C7">
        <v>114.06</v>
      </c>
      <c r="D7">
        <v>22.33</v>
      </c>
      <c r="E7">
        <v>44</v>
      </c>
    </row>
    <row r="8" spans="1:5">
      <c r="A8" s="55" t="s">
        <v>18</v>
      </c>
      <c r="C8">
        <v>114.16</v>
      </c>
      <c r="D8">
        <v>22.38</v>
      </c>
      <c r="E8">
        <v>50</v>
      </c>
    </row>
    <row r="9" spans="1:5">
      <c r="A9" s="55" t="s">
        <v>19</v>
      </c>
      <c r="C9">
        <v>114.14</v>
      </c>
      <c r="D9">
        <v>22.46</v>
      </c>
      <c r="E9">
        <v>400</v>
      </c>
    </row>
    <row r="10" spans="1:5">
      <c r="A10" s="55" t="s">
        <v>20</v>
      </c>
      <c r="C10">
        <v>114</v>
      </c>
      <c r="D10">
        <v>22.39</v>
      </c>
      <c r="E10">
        <v>70</v>
      </c>
    </row>
    <row r="11" spans="1:5">
      <c r="A11" s="2" t="s">
        <v>21</v>
      </c>
      <c r="C11">
        <v>114.29</v>
      </c>
      <c r="D11">
        <v>22.32</v>
      </c>
      <c r="E11">
        <v>20</v>
      </c>
    </row>
    <row r="12" spans="1:5">
      <c r="A12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F846-F54E-472A-B2D2-38DCF7B254F2}">
  <dimension ref="A1:K62"/>
  <sheetViews>
    <sheetView topLeftCell="A38" workbookViewId="0">
      <selection activeCell="B1" sqref="B1:D61"/>
    </sheetView>
  </sheetViews>
  <sheetFormatPr defaultRowHeight="14.25"/>
  <cols>
    <col min="1" max="1" width="7.375" customWidth="1"/>
    <col min="2" max="4" width="16.125" bestFit="1" customWidth="1"/>
    <col min="5" max="5" width="9.5" bestFit="1" customWidth="1"/>
    <col min="6" max="6" width="11.625" bestFit="1" customWidth="1"/>
    <col min="7" max="7" width="13.875" bestFit="1" customWidth="1"/>
    <col min="8" max="8" width="9.5" bestFit="1" customWidth="1"/>
    <col min="9" max="9" width="19.625" bestFit="1" customWidth="1"/>
    <col min="10" max="10" width="5.5" bestFit="1" customWidth="1"/>
    <col min="11" max="11" width="27.125" bestFit="1" customWidth="1"/>
  </cols>
  <sheetData>
    <row r="1" spans="1:11" s="1" customFormat="1" ht="21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>
      <c r="A2">
        <v>1960</v>
      </c>
      <c r="B2">
        <v>233</v>
      </c>
      <c r="C2">
        <v>357</v>
      </c>
      <c r="D2">
        <v>409</v>
      </c>
      <c r="E2">
        <v>3977.6</v>
      </c>
      <c r="F2">
        <v>3318.8</v>
      </c>
      <c r="G2">
        <v>658.79999999999973</v>
      </c>
      <c r="H2">
        <v>123</v>
      </c>
    </row>
    <row r="3" spans="1:11">
      <c r="A3">
        <v>1961</v>
      </c>
      <c r="B3">
        <v>128.1</v>
      </c>
      <c r="C3">
        <v>188.6</v>
      </c>
      <c r="D3">
        <v>261.7</v>
      </c>
      <c r="E3">
        <v>1985.5</v>
      </c>
      <c r="F3">
        <v>1343.8</v>
      </c>
      <c r="G3">
        <v>641.70000000000005</v>
      </c>
      <c r="H3">
        <v>89</v>
      </c>
    </row>
    <row r="4" spans="1:11">
      <c r="A4">
        <v>1962</v>
      </c>
      <c r="B4">
        <v>116.2</v>
      </c>
      <c r="C4">
        <v>116.2</v>
      </c>
      <c r="D4">
        <v>169.4</v>
      </c>
      <c r="E4">
        <v>1366.4</v>
      </c>
      <c r="F4">
        <v>1204.4000000000001</v>
      </c>
      <c r="G4">
        <v>162</v>
      </c>
      <c r="H4">
        <v>66</v>
      </c>
    </row>
    <row r="5" spans="1:11">
      <c r="A5">
        <v>1963</v>
      </c>
      <c r="B5">
        <v>102.8</v>
      </c>
      <c r="C5">
        <v>105.3</v>
      </c>
      <c r="D5">
        <v>131.1</v>
      </c>
      <c r="E5">
        <v>784.8</v>
      </c>
      <c r="F5">
        <v>692.3</v>
      </c>
      <c r="G5">
        <v>92.5</v>
      </c>
      <c r="H5">
        <v>52</v>
      </c>
    </row>
    <row r="6" spans="1:11">
      <c r="A6">
        <v>1964</v>
      </c>
      <c r="B6">
        <v>192.4</v>
      </c>
      <c r="C6">
        <v>232.9</v>
      </c>
      <c r="D6">
        <v>414.7</v>
      </c>
      <c r="E6">
        <v>2059.4</v>
      </c>
      <c r="F6">
        <v>1557.7</v>
      </c>
      <c r="G6">
        <v>501.70000000000005</v>
      </c>
      <c r="H6">
        <v>80</v>
      </c>
    </row>
    <row r="7" spans="1:11">
      <c r="A7">
        <v>1965</v>
      </c>
      <c r="B7">
        <v>109.5</v>
      </c>
      <c r="C7">
        <v>203.5</v>
      </c>
      <c r="D7">
        <v>242.7</v>
      </c>
      <c r="E7">
        <v>1751.6</v>
      </c>
      <c r="F7">
        <v>1452.1</v>
      </c>
      <c r="G7">
        <v>299.5</v>
      </c>
      <c r="H7">
        <v>87</v>
      </c>
    </row>
    <row r="8" spans="1:11">
      <c r="A8">
        <v>1966</v>
      </c>
      <c r="B8">
        <v>152.1</v>
      </c>
      <c r="C8">
        <v>234.3</v>
      </c>
      <c r="D8">
        <v>297.60000000000002</v>
      </c>
      <c r="E8">
        <v>1994.7</v>
      </c>
      <c r="F8">
        <v>1810</v>
      </c>
      <c r="G8">
        <v>184.70000000000005</v>
      </c>
      <c r="H8">
        <v>84</v>
      </c>
    </row>
    <row r="9" spans="1:11">
      <c r="A9">
        <v>1967</v>
      </c>
      <c r="B9">
        <v>210.5</v>
      </c>
      <c r="C9">
        <v>233.9</v>
      </c>
      <c r="D9">
        <v>445.4</v>
      </c>
      <c r="E9">
        <v>1521.3</v>
      </c>
      <c r="F9">
        <v>1424.1</v>
      </c>
      <c r="G9">
        <v>97.200000000000045</v>
      </c>
      <c r="H9">
        <v>91</v>
      </c>
    </row>
    <row r="10" spans="1:11">
      <c r="A10">
        <v>1968</v>
      </c>
      <c r="B10">
        <v>123.3</v>
      </c>
      <c r="C10">
        <v>271.7</v>
      </c>
      <c r="D10">
        <v>283</v>
      </c>
      <c r="E10">
        <v>1622.2</v>
      </c>
      <c r="F10">
        <v>1303.5</v>
      </c>
      <c r="G10">
        <v>318.70000000000005</v>
      </c>
      <c r="H10">
        <v>115</v>
      </c>
    </row>
    <row r="11" spans="1:11">
      <c r="A11">
        <v>1969</v>
      </c>
      <c r="B11">
        <v>179</v>
      </c>
      <c r="C11">
        <v>223</v>
      </c>
      <c r="D11">
        <v>290</v>
      </c>
      <c r="E11">
        <v>1530</v>
      </c>
      <c r="F11">
        <v>1330</v>
      </c>
      <c r="G11">
        <v>200</v>
      </c>
      <c r="H11">
        <v>88</v>
      </c>
    </row>
    <row r="12" spans="1:11">
      <c r="A12">
        <v>1970</v>
      </c>
      <c r="B12">
        <v>207</v>
      </c>
      <c r="C12">
        <v>336</v>
      </c>
      <c r="D12">
        <v>408</v>
      </c>
      <c r="E12">
        <v>2060</v>
      </c>
      <c r="F12">
        <v>1784</v>
      </c>
      <c r="G12">
        <v>276</v>
      </c>
      <c r="H12">
        <v>104</v>
      </c>
    </row>
    <row r="13" spans="1:11">
      <c r="A13">
        <v>1971</v>
      </c>
      <c r="B13">
        <v>147</v>
      </c>
      <c r="C13">
        <v>205</v>
      </c>
      <c r="D13">
        <v>226</v>
      </c>
      <c r="E13">
        <v>1681</v>
      </c>
      <c r="F13">
        <v>1446</v>
      </c>
      <c r="G13">
        <v>235</v>
      </c>
      <c r="H13">
        <v>90</v>
      </c>
    </row>
    <row r="14" spans="1:11">
      <c r="A14">
        <v>1972</v>
      </c>
      <c r="B14">
        <v>143</v>
      </c>
      <c r="C14">
        <v>320</v>
      </c>
      <c r="D14">
        <v>365</v>
      </c>
      <c r="E14">
        <v>1977</v>
      </c>
      <c r="F14">
        <v>1700</v>
      </c>
      <c r="G14">
        <v>277</v>
      </c>
      <c r="H14">
        <v>106</v>
      </c>
    </row>
    <row r="15" spans="1:11">
      <c r="A15">
        <v>1973</v>
      </c>
      <c r="B15">
        <v>150.30000000000001</v>
      </c>
      <c r="C15">
        <v>307.60000000000002</v>
      </c>
      <c r="D15">
        <v>363.2</v>
      </c>
      <c r="E15">
        <v>2137.5</v>
      </c>
      <c r="F15">
        <v>2007.9</v>
      </c>
      <c r="G15">
        <v>129.59999999999991</v>
      </c>
      <c r="H15">
        <v>122</v>
      </c>
    </row>
    <row r="16" spans="1:11">
      <c r="A16">
        <v>1974</v>
      </c>
      <c r="B16">
        <v>142.19999999999999</v>
      </c>
      <c r="C16">
        <v>289.60000000000002</v>
      </c>
      <c r="D16">
        <v>300</v>
      </c>
      <c r="E16">
        <v>1881.3</v>
      </c>
      <c r="F16">
        <v>1284.8</v>
      </c>
      <c r="G16">
        <v>596.5</v>
      </c>
      <c r="H16">
        <v>121</v>
      </c>
    </row>
    <row r="17" spans="1:8">
      <c r="A17">
        <v>1975</v>
      </c>
      <c r="B17">
        <v>137.69999999999999</v>
      </c>
      <c r="C17">
        <v>249</v>
      </c>
      <c r="D17">
        <v>301.8</v>
      </c>
      <c r="E17">
        <v>2408.9</v>
      </c>
      <c r="F17">
        <v>1713.5</v>
      </c>
      <c r="G17">
        <v>695.40000000000009</v>
      </c>
      <c r="H17">
        <v>141</v>
      </c>
    </row>
    <row r="18" spans="1:8">
      <c r="A18">
        <v>1976</v>
      </c>
      <c r="B18">
        <v>227.6</v>
      </c>
      <c r="C18">
        <v>304.10000000000002</v>
      </c>
      <c r="D18">
        <v>391</v>
      </c>
      <c r="E18">
        <v>2277.9</v>
      </c>
      <c r="F18">
        <v>2169.4</v>
      </c>
      <c r="G18">
        <v>108.5</v>
      </c>
      <c r="H18">
        <v>103</v>
      </c>
    </row>
    <row r="19" spans="1:8">
      <c r="A19">
        <v>1977</v>
      </c>
      <c r="B19">
        <v>117.3</v>
      </c>
      <c r="C19">
        <v>217.3</v>
      </c>
      <c r="D19">
        <v>236</v>
      </c>
      <c r="E19">
        <v>1570.3</v>
      </c>
      <c r="F19">
        <v>1407</v>
      </c>
      <c r="G19">
        <v>163.29999999999995</v>
      </c>
      <c r="H19">
        <v>97</v>
      </c>
    </row>
    <row r="20" spans="1:8">
      <c r="A20">
        <v>1978</v>
      </c>
      <c r="B20">
        <v>152.30000000000001</v>
      </c>
      <c r="C20">
        <v>292.5</v>
      </c>
      <c r="D20">
        <v>357.5</v>
      </c>
      <c r="E20">
        <v>1909.1</v>
      </c>
      <c r="F20">
        <v>1485.2</v>
      </c>
      <c r="G20">
        <v>423.89999999999986</v>
      </c>
      <c r="H20">
        <v>111</v>
      </c>
    </row>
    <row r="21" spans="1:8">
      <c r="A21">
        <v>1979</v>
      </c>
      <c r="B21">
        <v>126.4</v>
      </c>
      <c r="C21">
        <v>156.6</v>
      </c>
      <c r="D21">
        <v>289.39999999999998</v>
      </c>
      <c r="E21">
        <v>1910.1</v>
      </c>
      <c r="F21">
        <v>1748.8</v>
      </c>
      <c r="G21">
        <v>161.29999999999995</v>
      </c>
      <c r="H21">
        <v>110</v>
      </c>
    </row>
    <row r="22" spans="1:8">
      <c r="A22">
        <v>1980</v>
      </c>
      <c r="B22">
        <v>148.6</v>
      </c>
      <c r="C22">
        <v>251.1</v>
      </c>
      <c r="D22">
        <v>263.39999999999998</v>
      </c>
      <c r="E22">
        <v>1940.9</v>
      </c>
      <c r="F22">
        <v>1696.4</v>
      </c>
      <c r="G22">
        <v>244.5</v>
      </c>
      <c r="H22">
        <v>91</v>
      </c>
    </row>
    <row r="23" spans="1:8">
      <c r="A23">
        <v>1981</v>
      </c>
      <c r="B23">
        <v>79.900000000000006</v>
      </c>
      <c r="C23">
        <v>201</v>
      </c>
      <c r="D23">
        <v>303.60000000000002</v>
      </c>
      <c r="E23">
        <v>1571.6</v>
      </c>
      <c r="F23">
        <v>1261.0999999999999</v>
      </c>
      <c r="G23">
        <v>310.5</v>
      </c>
      <c r="H23">
        <v>106</v>
      </c>
    </row>
    <row r="24" spans="1:8">
      <c r="A24">
        <v>1982</v>
      </c>
      <c r="B24">
        <v>57.5</v>
      </c>
      <c r="C24">
        <v>135</v>
      </c>
      <c r="D24">
        <v>162.4</v>
      </c>
      <c r="E24">
        <v>1209.5</v>
      </c>
      <c r="F24">
        <v>946.7</v>
      </c>
      <c r="G24">
        <v>262.79999999999995</v>
      </c>
      <c r="H24">
        <v>128</v>
      </c>
    </row>
    <row r="25" spans="1:8">
      <c r="A25">
        <v>1983</v>
      </c>
      <c r="B25">
        <v>75.099999999999994</v>
      </c>
      <c r="C25">
        <v>147.5</v>
      </c>
      <c r="D25">
        <v>175.6</v>
      </c>
      <c r="E25">
        <v>2001</v>
      </c>
      <c r="F25">
        <v>1072.0999999999999</v>
      </c>
      <c r="G25">
        <v>928.90000000000009</v>
      </c>
      <c r="H25">
        <v>167</v>
      </c>
    </row>
    <row r="26" spans="1:8">
      <c r="A26">
        <v>1984</v>
      </c>
      <c r="B26">
        <v>63.2</v>
      </c>
      <c r="C26">
        <v>85.9</v>
      </c>
      <c r="D26">
        <v>142.1</v>
      </c>
      <c r="E26">
        <v>966.5</v>
      </c>
      <c r="F26">
        <v>932.8</v>
      </c>
      <c r="G26">
        <v>33.700000000000045</v>
      </c>
      <c r="H26">
        <v>117</v>
      </c>
    </row>
    <row r="27" spans="1:8">
      <c r="A27">
        <v>1985</v>
      </c>
      <c r="B27">
        <v>72.400000000000006</v>
      </c>
      <c r="C27">
        <v>136.1</v>
      </c>
      <c r="D27">
        <v>166.3</v>
      </c>
      <c r="E27">
        <v>1292.5</v>
      </c>
      <c r="F27">
        <v>1057.2</v>
      </c>
      <c r="G27">
        <v>235.29999999999995</v>
      </c>
      <c r="H27">
        <v>130</v>
      </c>
    </row>
    <row r="28" spans="1:8">
      <c r="A28">
        <v>1986</v>
      </c>
      <c r="B28">
        <v>147.69999999999999</v>
      </c>
      <c r="C28">
        <v>212.2</v>
      </c>
      <c r="D28">
        <v>272.3</v>
      </c>
      <c r="E28">
        <v>1794.7</v>
      </c>
      <c r="F28">
        <v>1508.2</v>
      </c>
      <c r="G28">
        <v>286.5</v>
      </c>
      <c r="H28">
        <v>109</v>
      </c>
    </row>
    <row r="29" spans="1:8">
      <c r="A29">
        <v>1987</v>
      </c>
      <c r="B29">
        <v>131.5</v>
      </c>
      <c r="C29">
        <v>248.9</v>
      </c>
      <c r="D29">
        <v>274.89999999999998</v>
      </c>
      <c r="E29">
        <v>1806.8</v>
      </c>
      <c r="F29">
        <v>1462.4</v>
      </c>
      <c r="G29">
        <v>344.39999999999986</v>
      </c>
      <c r="H29">
        <v>114</v>
      </c>
    </row>
    <row r="30" spans="1:8">
      <c r="A30">
        <v>1988</v>
      </c>
      <c r="B30">
        <v>251.7</v>
      </c>
      <c r="C30">
        <v>298.89999999999998</v>
      </c>
      <c r="D30">
        <v>351.8</v>
      </c>
      <c r="E30">
        <v>1463.9</v>
      </c>
      <c r="F30">
        <v>1226.8</v>
      </c>
      <c r="G30">
        <v>237.10000000000014</v>
      </c>
      <c r="H30">
        <v>125</v>
      </c>
    </row>
    <row r="31" spans="1:8">
      <c r="A31">
        <v>1989</v>
      </c>
      <c r="B31">
        <v>319</v>
      </c>
      <c r="C31">
        <v>357.8</v>
      </c>
      <c r="D31">
        <v>387.3</v>
      </c>
      <c r="E31">
        <v>1438</v>
      </c>
      <c r="F31">
        <v>1302.5999999999999</v>
      </c>
      <c r="G31">
        <v>135.40000000000009</v>
      </c>
      <c r="H31">
        <v>121</v>
      </c>
    </row>
    <row r="32" spans="1:8">
      <c r="A32">
        <v>1990</v>
      </c>
      <c r="B32">
        <v>95.6</v>
      </c>
      <c r="C32">
        <v>145.9</v>
      </c>
      <c r="D32">
        <v>179.1</v>
      </c>
      <c r="E32">
        <v>1334.1</v>
      </c>
      <c r="F32">
        <v>1000.1</v>
      </c>
      <c r="G32">
        <v>333.99999999999989</v>
      </c>
      <c r="H32">
        <v>110</v>
      </c>
    </row>
    <row r="33" spans="1:8">
      <c r="A33">
        <v>1991</v>
      </c>
      <c r="B33">
        <v>64.400000000000006</v>
      </c>
      <c r="C33">
        <v>162.30000000000001</v>
      </c>
      <c r="D33">
        <v>191.5</v>
      </c>
      <c r="E33">
        <v>1104.5</v>
      </c>
      <c r="F33">
        <v>958.7</v>
      </c>
      <c r="G33">
        <v>145.79999999999995</v>
      </c>
      <c r="H33">
        <v>114</v>
      </c>
    </row>
    <row r="34" spans="1:8">
      <c r="A34">
        <v>1992</v>
      </c>
      <c r="B34">
        <v>384.4</v>
      </c>
      <c r="C34">
        <v>396.9</v>
      </c>
      <c r="D34">
        <v>427.8</v>
      </c>
      <c r="E34">
        <v>2063.1999999999998</v>
      </c>
      <c r="F34">
        <v>1684</v>
      </c>
      <c r="G34">
        <v>379.19999999999982</v>
      </c>
      <c r="H34">
        <v>122</v>
      </c>
    </row>
    <row r="35" spans="1:8">
      <c r="A35">
        <v>1993</v>
      </c>
      <c r="B35">
        <v>278.5</v>
      </c>
      <c r="C35">
        <v>380.4</v>
      </c>
      <c r="D35">
        <v>411.1</v>
      </c>
      <c r="E35">
        <v>1956.8</v>
      </c>
      <c r="F35">
        <v>1679</v>
      </c>
      <c r="G35">
        <v>277.79999999999995</v>
      </c>
      <c r="H35">
        <v>111</v>
      </c>
    </row>
    <row r="36" spans="1:8">
      <c r="A36">
        <v>1994</v>
      </c>
      <c r="B36">
        <v>124.9</v>
      </c>
      <c r="C36">
        <v>230.6</v>
      </c>
      <c r="D36">
        <v>269.5</v>
      </c>
      <c r="E36">
        <v>1994.1</v>
      </c>
      <c r="F36">
        <v>1787.8</v>
      </c>
      <c r="G36">
        <v>206.29999999999995</v>
      </c>
      <c r="H36">
        <v>153</v>
      </c>
    </row>
    <row r="37" spans="1:8">
      <c r="A37">
        <v>1995</v>
      </c>
      <c r="B37">
        <v>195.4</v>
      </c>
      <c r="C37">
        <v>249.4</v>
      </c>
      <c r="D37">
        <v>274.89999999999998</v>
      </c>
      <c r="E37">
        <v>1543.5</v>
      </c>
      <c r="F37">
        <v>1133.2</v>
      </c>
      <c r="G37">
        <v>410.29999999999995</v>
      </c>
      <c r="H37">
        <v>133</v>
      </c>
    </row>
    <row r="38" spans="1:8">
      <c r="A38">
        <v>1996</v>
      </c>
      <c r="B38">
        <v>80</v>
      </c>
      <c r="C38">
        <v>177</v>
      </c>
      <c r="D38">
        <v>277.60000000000002</v>
      </c>
      <c r="E38">
        <v>1516.1</v>
      </c>
      <c r="F38">
        <v>1430.9</v>
      </c>
      <c r="G38">
        <v>85.199999999999818</v>
      </c>
      <c r="H38">
        <v>108</v>
      </c>
    </row>
    <row r="39" spans="1:8">
      <c r="A39">
        <v>1997</v>
      </c>
      <c r="B39">
        <v>192.6</v>
      </c>
      <c r="C39">
        <v>231.8</v>
      </c>
      <c r="D39">
        <v>284.8</v>
      </c>
      <c r="E39">
        <v>2200.6</v>
      </c>
      <c r="F39">
        <v>1862.8</v>
      </c>
      <c r="G39">
        <v>337.79999999999995</v>
      </c>
      <c r="H39">
        <v>143</v>
      </c>
    </row>
    <row r="40" spans="1:8">
      <c r="A40">
        <v>1998</v>
      </c>
      <c r="B40">
        <v>145</v>
      </c>
      <c r="C40">
        <v>181</v>
      </c>
      <c r="D40">
        <v>286.60000000000002</v>
      </c>
      <c r="E40">
        <v>1925.3</v>
      </c>
      <c r="F40">
        <v>1524</v>
      </c>
      <c r="G40">
        <v>401.29999999999995</v>
      </c>
      <c r="H40">
        <v>133</v>
      </c>
    </row>
    <row r="41" spans="1:8">
      <c r="A41">
        <v>1999</v>
      </c>
      <c r="B41">
        <v>176.5</v>
      </c>
      <c r="C41">
        <v>356</v>
      </c>
      <c r="D41">
        <v>377</v>
      </c>
      <c r="E41">
        <v>1719.1</v>
      </c>
      <c r="F41">
        <v>1585.4</v>
      </c>
      <c r="G41">
        <v>133.69999999999982</v>
      </c>
      <c r="H41">
        <v>99</v>
      </c>
    </row>
    <row r="42" spans="1:8">
      <c r="A42">
        <v>2000</v>
      </c>
      <c r="B42">
        <v>228</v>
      </c>
      <c r="C42">
        <v>306.5</v>
      </c>
      <c r="D42">
        <v>306.5</v>
      </c>
      <c r="E42">
        <v>2344.4</v>
      </c>
      <c r="F42">
        <v>1785.5</v>
      </c>
      <c r="G42">
        <v>558.90000000000009</v>
      </c>
      <c r="H42">
        <v>123</v>
      </c>
    </row>
    <row r="43" spans="1:8">
      <c r="A43">
        <v>2001</v>
      </c>
      <c r="B43">
        <v>148</v>
      </c>
      <c r="C43">
        <v>222</v>
      </c>
      <c r="D43">
        <v>355</v>
      </c>
      <c r="E43">
        <v>2433</v>
      </c>
      <c r="F43">
        <v>2266</v>
      </c>
      <c r="G43">
        <v>167</v>
      </c>
      <c r="H43">
        <v>103</v>
      </c>
    </row>
    <row r="44" spans="1:8">
      <c r="A44">
        <v>2002</v>
      </c>
      <c r="B44">
        <v>129</v>
      </c>
      <c r="C44">
        <v>177</v>
      </c>
      <c r="D44">
        <v>280</v>
      </c>
      <c r="E44">
        <v>1612</v>
      </c>
      <c r="F44">
        <v>1376</v>
      </c>
      <c r="G44">
        <v>236</v>
      </c>
      <c r="H44">
        <v>93</v>
      </c>
    </row>
    <row r="45" spans="1:8">
      <c r="A45">
        <v>2003</v>
      </c>
      <c r="B45">
        <v>121</v>
      </c>
      <c r="C45">
        <v>193</v>
      </c>
      <c r="D45">
        <v>271</v>
      </c>
      <c r="E45">
        <v>1823</v>
      </c>
      <c r="F45">
        <v>1447</v>
      </c>
      <c r="G45">
        <v>376</v>
      </c>
      <c r="H45">
        <v>98</v>
      </c>
    </row>
    <row r="46" spans="1:8">
      <c r="A46">
        <v>2004</v>
      </c>
      <c r="B46">
        <v>136.6</v>
      </c>
      <c r="C46">
        <v>201.9</v>
      </c>
      <c r="D46">
        <v>289.3</v>
      </c>
      <c r="E46">
        <v>1919.4</v>
      </c>
      <c r="F46">
        <v>1617</v>
      </c>
      <c r="G46">
        <v>302.40000000000009</v>
      </c>
      <c r="H46">
        <v>102</v>
      </c>
    </row>
    <row r="47" spans="1:8">
      <c r="A47">
        <v>2005</v>
      </c>
      <c r="B47">
        <v>128.19999999999999</v>
      </c>
      <c r="C47">
        <v>243.5</v>
      </c>
      <c r="D47">
        <v>344.3</v>
      </c>
      <c r="E47">
        <v>2234.1</v>
      </c>
      <c r="F47">
        <v>1891.3</v>
      </c>
      <c r="G47">
        <v>342.79999999999995</v>
      </c>
      <c r="H47">
        <v>118</v>
      </c>
    </row>
    <row r="48" spans="1:8">
      <c r="A48">
        <v>2006</v>
      </c>
      <c r="B48">
        <v>126.3</v>
      </c>
      <c r="C48">
        <v>199</v>
      </c>
      <c r="D48">
        <v>272.8</v>
      </c>
      <c r="E48">
        <v>2393.6</v>
      </c>
      <c r="F48">
        <v>1985</v>
      </c>
      <c r="G48">
        <v>408.59999999999991</v>
      </c>
      <c r="H48">
        <v>111</v>
      </c>
    </row>
    <row r="49" spans="1:8">
      <c r="A49">
        <v>2007</v>
      </c>
      <c r="B49">
        <v>81.3</v>
      </c>
      <c r="C49">
        <v>183.3</v>
      </c>
      <c r="D49">
        <v>347</v>
      </c>
      <c r="E49">
        <v>1650.1</v>
      </c>
      <c r="F49">
        <v>1499.7</v>
      </c>
      <c r="G49">
        <v>150.39999999999986</v>
      </c>
      <c r="H49">
        <v>100</v>
      </c>
    </row>
    <row r="50" spans="1:8">
      <c r="A50">
        <v>2008</v>
      </c>
      <c r="B50">
        <v>291</v>
      </c>
      <c r="C50">
        <v>480</v>
      </c>
      <c r="D50">
        <v>622</v>
      </c>
      <c r="E50">
        <v>2432.5</v>
      </c>
      <c r="F50">
        <v>2162</v>
      </c>
      <c r="G50">
        <v>270.5</v>
      </c>
      <c r="H50">
        <v>126</v>
      </c>
    </row>
    <row r="51" spans="1:8">
      <c r="A51">
        <v>2009</v>
      </c>
      <c r="B51">
        <v>114</v>
      </c>
      <c r="C51">
        <v>280</v>
      </c>
      <c r="D51">
        <v>343</v>
      </c>
      <c r="E51">
        <v>1596</v>
      </c>
      <c r="F51">
        <v>1321.5</v>
      </c>
      <c r="G51">
        <v>274.5</v>
      </c>
      <c r="H51">
        <v>114</v>
      </c>
    </row>
    <row r="52" spans="1:8">
      <c r="A52">
        <v>2010</v>
      </c>
      <c r="B52">
        <v>153</v>
      </c>
      <c r="C52">
        <v>198.5</v>
      </c>
      <c r="D52">
        <v>319.5</v>
      </c>
      <c r="E52">
        <v>1734.5</v>
      </c>
      <c r="F52">
        <v>1536.5</v>
      </c>
      <c r="G52">
        <v>198</v>
      </c>
      <c r="H52">
        <v>124</v>
      </c>
    </row>
    <row r="53" spans="1:8">
      <c r="A53">
        <v>2011</v>
      </c>
      <c r="B53">
        <v>104</v>
      </c>
      <c r="C53">
        <v>136.5</v>
      </c>
      <c r="D53">
        <v>244</v>
      </c>
      <c r="E53">
        <v>1470</v>
      </c>
      <c r="F53">
        <v>1285.5</v>
      </c>
      <c r="G53">
        <v>184.5</v>
      </c>
      <c r="H53">
        <v>94</v>
      </c>
    </row>
    <row r="54" spans="1:8">
      <c r="A54">
        <v>2012</v>
      </c>
      <c r="B54">
        <v>92</v>
      </c>
      <c r="C54">
        <v>170</v>
      </c>
      <c r="D54">
        <v>236</v>
      </c>
      <c r="E54">
        <v>1917.5</v>
      </c>
      <c r="F54">
        <v>1541</v>
      </c>
      <c r="G54">
        <v>376.5</v>
      </c>
      <c r="H54">
        <v>144</v>
      </c>
    </row>
    <row r="55" spans="1:8">
      <c r="A55">
        <v>2013</v>
      </c>
      <c r="B55">
        <v>97</v>
      </c>
      <c r="C55">
        <v>181</v>
      </c>
      <c r="D55">
        <v>280</v>
      </c>
      <c r="E55">
        <v>2181.5</v>
      </c>
      <c r="F55">
        <v>1819</v>
      </c>
      <c r="G55">
        <v>362.5</v>
      </c>
      <c r="H55">
        <v>126</v>
      </c>
    </row>
    <row r="56" spans="1:8">
      <c r="A56">
        <v>2014</v>
      </c>
      <c r="B56">
        <v>211.5</v>
      </c>
      <c r="C56">
        <v>280</v>
      </c>
      <c r="D56">
        <v>375</v>
      </c>
      <c r="E56">
        <v>1879</v>
      </c>
      <c r="F56">
        <v>1530.5</v>
      </c>
      <c r="G56">
        <v>348.5</v>
      </c>
      <c r="H56">
        <v>126</v>
      </c>
    </row>
    <row r="57" spans="1:8">
      <c r="A57">
        <v>2015</v>
      </c>
      <c r="B57">
        <v>147</v>
      </c>
      <c r="C57">
        <v>253.5</v>
      </c>
      <c r="D57">
        <v>273</v>
      </c>
      <c r="E57">
        <v>1900.5</v>
      </c>
      <c r="F57">
        <v>1433</v>
      </c>
      <c r="G57">
        <v>467.5</v>
      </c>
      <c r="H57">
        <v>113</v>
      </c>
    </row>
    <row r="58" spans="1:8">
      <c r="A58">
        <v>2016</v>
      </c>
      <c r="B58">
        <v>178.5</v>
      </c>
      <c r="C58">
        <v>323.5</v>
      </c>
      <c r="D58">
        <v>413</v>
      </c>
      <c r="E58">
        <v>2912.5</v>
      </c>
      <c r="F58">
        <v>1732.5</v>
      </c>
      <c r="G58">
        <v>1180</v>
      </c>
      <c r="H58">
        <v>153</v>
      </c>
    </row>
    <row r="59" spans="1:8">
      <c r="A59">
        <v>2017</v>
      </c>
      <c r="B59">
        <v>119</v>
      </c>
      <c r="C59">
        <v>237</v>
      </c>
      <c r="D59">
        <v>291.5</v>
      </c>
      <c r="E59">
        <v>1783</v>
      </c>
      <c r="F59">
        <v>1590</v>
      </c>
      <c r="G59">
        <v>193</v>
      </c>
      <c r="H59">
        <v>113</v>
      </c>
    </row>
    <row r="60" spans="1:8">
      <c r="A60">
        <v>2018</v>
      </c>
      <c r="B60">
        <v>239.5</v>
      </c>
      <c r="C60">
        <v>362.5</v>
      </c>
      <c r="D60">
        <v>402.5</v>
      </c>
      <c r="E60">
        <v>2058</v>
      </c>
      <c r="F60">
        <v>1773</v>
      </c>
      <c r="G60">
        <v>285</v>
      </c>
      <c r="H60">
        <v>122</v>
      </c>
    </row>
    <row r="61" spans="1:8">
      <c r="A61">
        <v>2019</v>
      </c>
      <c r="B61">
        <v>108.5</v>
      </c>
      <c r="C61">
        <v>175</v>
      </c>
      <c r="D61">
        <v>232</v>
      </c>
      <c r="E61">
        <v>1889</v>
      </c>
      <c r="F61">
        <v>1630.5</v>
      </c>
      <c r="G61">
        <f>E61-F61</f>
        <v>258.5</v>
      </c>
      <c r="H61">
        <v>128</v>
      </c>
    </row>
    <row r="62" spans="1:8">
      <c r="A62">
        <v>2020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7FB3-A7DF-4378-BBCD-C5017DAEDD3E}">
  <dimension ref="A1:K62"/>
  <sheetViews>
    <sheetView workbookViewId="0">
      <selection activeCell="B1" sqref="B1:D61"/>
    </sheetView>
  </sheetViews>
  <sheetFormatPr defaultRowHeight="14.25"/>
  <cols>
    <col min="1" max="1" width="7.375" customWidth="1"/>
    <col min="2" max="4" width="16.125" bestFit="1" customWidth="1"/>
    <col min="5" max="5" width="9.5" bestFit="1" customWidth="1"/>
    <col min="6" max="6" width="11.625" bestFit="1" customWidth="1"/>
    <col min="7" max="7" width="13.875" bestFit="1" customWidth="1"/>
    <col min="8" max="8" width="9.5" bestFit="1" customWidth="1"/>
    <col min="9" max="9" width="19.625" bestFit="1" customWidth="1"/>
    <col min="10" max="10" width="7.375" customWidth="1"/>
    <col min="11" max="11" width="27.125" bestFit="1" customWidth="1"/>
  </cols>
  <sheetData>
    <row r="1" spans="1:11" s="1" customFormat="1" ht="21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>
      <c r="A2">
        <v>1960</v>
      </c>
      <c r="B2">
        <v>226.3</v>
      </c>
      <c r="C2">
        <v>289.3</v>
      </c>
      <c r="D2">
        <v>412.3</v>
      </c>
      <c r="E2">
        <v>2210.8000000000002</v>
      </c>
      <c r="F2">
        <v>1945.5</v>
      </c>
      <c r="G2">
        <v>265.30000000000018</v>
      </c>
      <c r="H2">
        <v>108</v>
      </c>
    </row>
    <row r="3" spans="1:11">
      <c r="A3">
        <v>1961</v>
      </c>
      <c r="B3">
        <v>91.5</v>
      </c>
      <c r="C3">
        <v>123.5</v>
      </c>
      <c r="D3">
        <v>194.4</v>
      </c>
      <c r="E3">
        <v>1323.4</v>
      </c>
      <c r="F3">
        <v>1078.5999999999999</v>
      </c>
      <c r="G3">
        <v>244.80000000000018</v>
      </c>
      <c r="H3">
        <v>71</v>
      </c>
    </row>
    <row r="4" spans="1:11">
      <c r="A4">
        <v>1962</v>
      </c>
      <c r="B4">
        <v>198.4</v>
      </c>
      <c r="C4">
        <v>343.2</v>
      </c>
      <c r="D4">
        <v>428.8</v>
      </c>
      <c r="E4">
        <v>2337.9</v>
      </c>
      <c r="F4">
        <v>2187.9</v>
      </c>
      <c r="G4">
        <v>150</v>
      </c>
      <c r="H4">
        <v>106</v>
      </c>
    </row>
    <row r="5" spans="1:11">
      <c r="A5">
        <v>1963</v>
      </c>
      <c r="B5">
        <v>98.2</v>
      </c>
      <c r="C5">
        <v>110.9</v>
      </c>
      <c r="D5">
        <v>164.5</v>
      </c>
      <c r="E5">
        <v>1078.2</v>
      </c>
      <c r="F5">
        <v>979.3</v>
      </c>
      <c r="G5">
        <v>98.900000000000091</v>
      </c>
      <c r="H5">
        <v>67</v>
      </c>
    </row>
    <row r="6" spans="1:11">
      <c r="A6">
        <v>1964</v>
      </c>
      <c r="B6">
        <v>273</v>
      </c>
      <c r="C6">
        <v>461.9</v>
      </c>
      <c r="D6">
        <v>471.8</v>
      </c>
      <c r="E6">
        <v>2472.1</v>
      </c>
      <c r="F6">
        <v>1951.9</v>
      </c>
      <c r="G6">
        <v>520.19999999999982</v>
      </c>
      <c r="H6">
        <v>113</v>
      </c>
    </row>
    <row r="7" spans="1:11">
      <c r="A7">
        <v>1965</v>
      </c>
      <c r="B7">
        <v>92.5</v>
      </c>
      <c r="C7">
        <v>184.7</v>
      </c>
      <c r="D7">
        <v>280.5</v>
      </c>
      <c r="E7">
        <v>1363.1</v>
      </c>
      <c r="F7">
        <v>1158.0999999999999</v>
      </c>
      <c r="G7">
        <v>205</v>
      </c>
      <c r="H7">
        <v>108</v>
      </c>
    </row>
    <row r="8" spans="1:11">
      <c r="A8">
        <v>1966</v>
      </c>
      <c r="B8">
        <v>148.6</v>
      </c>
      <c r="C8">
        <v>323.7</v>
      </c>
      <c r="D8">
        <v>435.6</v>
      </c>
      <c r="E8">
        <v>2087.6999999999998</v>
      </c>
      <c r="F8">
        <v>1910.2</v>
      </c>
      <c r="G8">
        <v>177.49999999999977</v>
      </c>
      <c r="H8">
        <v>91</v>
      </c>
    </row>
    <row r="9" spans="1:11">
      <c r="A9">
        <v>1967</v>
      </c>
      <c r="B9">
        <v>140.19999999999999</v>
      </c>
      <c r="C9">
        <v>175.8</v>
      </c>
      <c r="D9">
        <v>319.8</v>
      </c>
      <c r="E9">
        <v>1300.7</v>
      </c>
      <c r="F9">
        <v>1185.2</v>
      </c>
      <c r="G9">
        <v>115.5</v>
      </c>
      <c r="H9">
        <v>87</v>
      </c>
    </row>
    <row r="10" spans="1:11">
      <c r="A10">
        <v>1968</v>
      </c>
      <c r="B10">
        <v>142.19999999999999</v>
      </c>
      <c r="C10">
        <v>236.7</v>
      </c>
      <c r="D10">
        <v>345</v>
      </c>
      <c r="E10">
        <v>2324.6</v>
      </c>
      <c r="F10">
        <v>2016</v>
      </c>
      <c r="G10">
        <v>308.59999999999991</v>
      </c>
      <c r="H10">
        <v>111</v>
      </c>
    </row>
    <row r="11" spans="1:11">
      <c r="A11">
        <v>1969</v>
      </c>
      <c r="B11">
        <v>173</v>
      </c>
      <c r="C11">
        <v>343</v>
      </c>
      <c r="D11">
        <v>344</v>
      </c>
      <c r="E11">
        <v>1575</v>
      </c>
      <c r="F11">
        <v>1375</v>
      </c>
      <c r="G11">
        <v>200</v>
      </c>
      <c r="H11">
        <v>86</v>
      </c>
    </row>
    <row r="12" spans="1:11">
      <c r="A12">
        <v>1970</v>
      </c>
      <c r="B12">
        <v>180</v>
      </c>
      <c r="C12">
        <v>297</v>
      </c>
      <c r="D12">
        <v>362</v>
      </c>
      <c r="E12">
        <v>1989</v>
      </c>
      <c r="F12">
        <v>1764</v>
      </c>
      <c r="G12">
        <v>225</v>
      </c>
      <c r="H12">
        <v>93</v>
      </c>
    </row>
    <row r="13" spans="1:11">
      <c r="A13">
        <v>1971</v>
      </c>
      <c r="B13">
        <v>154</v>
      </c>
      <c r="C13">
        <v>308</v>
      </c>
      <c r="D13">
        <v>311</v>
      </c>
      <c r="E13">
        <v>1343</v>
      </c>
      <c r="F13">
        <v>1141</v>
      </c>
      <c r="G13">
        <v>202</v>
      </c>
      <c r="H13">
        <v>85</v>
      </c>
    </row>
    <row r="14" spans="1:11">
      <c r="A14">
        <v>1972</v>
      </c>
      <c r="B14">
        <v>167</v>
      </c>
      <c r="C14">
        <v>409</v>
      </c>
      <c r="D14">
        <v>540</v>
      </c>
      <c r="E14">
        <v>1939</v>
      </c>
      <c r="F14">
        <v>1746</v>
      </c>
      <c r="G14">
        <v>193</v>
      </c>
      <c r="H14">
        <v>84</v>
      </c>
    </row>
    <row r="15" spans="1:11">
      <c r="A15">
        <v>1973</v>
      </c>
      <c r="B15">
        <v>172.2</v>
      </c>
      <c r="C15">
        <v>291.3</v>
      </c>
      <c r="D15">
        <v>404.1</v>
      </c>
      <c r="E15">
        <v>2504.1999999999998</v>
      </c>
      <c r="F15">
        <v>2431.1</v>
      </c>
      <c r="G15">
        <v>73.099999999999909</v>
      </c>
      <c r="H15">
        <v>126</v>
      </c>
    </row>
    <row r="16" spans="1:11">
      <c r="A16">
        <v>1974</v>
      </c>
      <c r="B16">
        <v>326</v>
      </c>
      <c r="C16">
        <v>503.7</v>
      </c>
      <c r="D16">
        <v>517.9</v>
      </c>
      <c r="E16">
        <v>2598</v>
      </c>
      <c r="F16">
        <v>1422.6</v>
      </c>
      <c r="G16">
        <v>1175.4000000000001</v>
      </c>
      <c r="H16">
        <v>123</v>
      </c>
    </row>
    <row r="17" spans="1:8">
      <c r="A17">
        <v>1975</v>
      </c>
      <c r="B17">
        <v>180</v>
      </c>
      <c r="C17">
        <v>355.6</v>
      </c>
      <c r="D17">
        <v>488.6</v>
      </c>
      <c r="E17">
        <v>2907</v>
      </c>
      <c r="F17">
        <v>2367.4</v>
      </c>
      <c r="G17">
        <v>539.59999999999991</v>
      </c>
      <c r="H17">
        <v>171</v>
      </c>
    </row>
    <row r="18" spans="1:8">
      <c r="A18">
        <v>1976</v>
      </c>
      <c r="B18">
        <v>265.8</v>
      </c>
      <c r="C18">
        <v>416</v>
      </c>
      <c r="D18">
        <v>424.4</v>
      </c>
      <c r="E18">
        <v>2277.6999999999998</v>
      </c>
      <c r="F18">
        <v>2179.1</v>
      </c>
      <c r="G18">
        <v>98.599999999999909</v>
      </c>
      <c r="H18">
        <v>116</v>
      </c>
    </row>
    <row r="19" spans="1:8">
      <c r="A19">
        <v>1977</v>
      </c>
      <c r="B19">
        <v>87.3</v>
      </c>
      <c r="C19">
        <v>143.5</v>
      </c>
      <c r="D19">
        <v>150.19999999999999</v>
      </c>
      <c r="E19">
        <v>1211.7</v>
      </c>
      <c r="F19">
        <v>1052.2</v>
      </c>
      <c r="G19">
        <v>159.5</v>
      </c>
      <c r="H19">
        <v>113</v>
      </c>
    </row>
    <row r="20" spans="1:8">
      <c r="A20">
        <v>1978</v>
      </c>
      <c r="B20">
        <v>194</v>
      </c>
      <c r="C20">
        <v>441.4</v>
      </c>
      <c r="D20">
        <v>658.1</v>
      </c>
      <c r="E20">
        <v>2457</v>
      </c>
      <c r="F20">
        <v>2121.4</v>
      </c>
      <c r="G20">
        <v>335.59999999999991</v>
      </c>
      <c r="H20">
        <v>121</v>
      </c>
    </row>
    <row r="21" spans="1:8">
      <c r="A21">
        <v>1979</v>
      </c>
      <c r="B21">
        <v>265.39999999999998</v>
      </c>
      <c r="C21">
        <v>452.5</v>
      </c>
      <c r="D21">
        <v>491.9</v>
      </c>
      <c r="E21">
        <v>1990.1</v>
      </c>
      <c r="F21">
        <v>1873.2</v>
      </c>
      <c r="G21">
        <v>116.89999999999986</v>
      </c>
      <c r="H21">
        <v>119</v>
      </c>
    </row>
    <row r="22" spans="1:8">
      <c r="A22">
        <v>1980</v>
      </c>
      <c r="B22">
        <v>144.6</v>
      </c>
      <c r="C22">
        <v>289.89999999999998</v>
      </c>
      <c r="D22">
        <v>359.7</v>
      </c>
      <c r="E22">
        <v>1875.1</v>
      </c>
      <c r="F22">
        <v>1660.1</v>
      </c>
      <c r="G22">
        <v>215</v>
      </c>
      <c r="H22">
        <v>89</v>
      </c>
    </row>
    <row r="23" spans="1:8">
      <c r="A23">
        <v>1981</v>
      </c>
      <c r="B23">
        <v>189.3</v>
      </c>
      <c r="C23">
        <v>205.6</v>
      </c>
      <c r="D23">
        <v>239.5</v>
      </c>
      <c r="E23">
        <v>1829</v>
      </c>
      <c r="F23">
        <v>1428.3</v>
      </c>
      <c r="G23">
        <v>400.70000000000005</v>
      </c>
      <c r="H23">
        <v>94</v>
      </c>
    </row>
    <row r="24" spans="1:8">
      <c r="A24">
        <v>1982</v>
      </c>
      <c r="B24">
        <v>239.4</v>
      </c>
      <c r="C24">
        <v>424.2</v>
      </c>
      <c r="D24">
        <v>485.4</v>
      </c>
      <c r="E24">
        <v>2480.4</v>
      </c>
      <c r="F24">
        <v>2214</v>
      </c>
      <c r="G24">
        <v>266.40000000000009</v>
      </c>
      <c r="H24">
        <v>141</v>
      </c>
    </row>
    <row r="25" spans="1:8">
      <c r="A25">
        <v>1983</v>
      </c>
      <c r="B25">
        <v>175.1</v>
      </c>
      <c r="C25">
        <v>231.4</v>
      </c>
      <c r="D25">
        <v>317.39999999999998</v>
      </c>
      <c r="E25">
        <v>3039.9</v>
      </c>
      <c r="F25">
        <v>2020.5</v>
      </c>
      <c r="G25">
        <v>1019.4000000000001</v>
      </c>
      <c r="H25">
        <v>145</v>
      </c>
    </row>
    <row r="26" spans="1:8">
      <c r="A26">
        <v>1984</v>
      </c>
      <c r="B26">
        <v>112.9</v>
      </c>
      <c r="C26">
        <v>201.7</v>
      </c>
      <c r="D26">
        <v>223.6</v>
      </c>
      <c r="E26">
        <v>1403.8</v>
      </c>
      <c r="F26">
        <v>1341.8</v>
      </c>
      <c r="G26">
        <v>62</v>
      </c>
      <c r="H26">
        <v>122</v>
      </c>
    </row>
    <row r="27" spans="1:8">
      <c r="A27">
        <v>1985</v>
      </c>
      <c r="B27">
        <v>177.2</v>
      </c>
      <c r="C27">
        <v>239.3</v>
      </c>
      <c r="D27">
        <v>345.5</v>
      </c>
      <c r="E27">
        <v>2214.9</v>
      </c>
      <c r="F27">
        <v>1833.9</v>
      </c>
      <c r="G27">
        <v>381</v>
      </c>
      <c r="H27">
        <v>132</v>
      </c>
    </row>
    <row r="28" spans="1:8">
      <c r="A28">
        <v>1986</v>
      </c>
      <c r="B28">
        <v>174.3</v>
      </c>
      <c r="C28">
        <v>224.9</v>
      </c>
      <c r="D28">
        <v>236.2</v>
      </c>
      <c r="E28">
        <v>2267.6999999999998</v>
      </c>
      <c r="F28">
        <v>1928.9</v>
      </c>
      <c r="G28">
        <v>338.79999999999973</v>
      </c>
      <c r="H28">
        <v>112</v>
      </c>
    </row>
    <row r="29" spans="1:8">
      <c r="A29">
        <v>1987</v>
      </c>
      <c r="B29">
        <v>129.5</v>
      </c>
      <c r="C29">
        <v>314</v>
      </c>
      <c r="D29">
        <v>447</v>
      </c>
      <c r="E29">
        <v>2286.3000000000002</v>
      </c>
      <c r="F29">
        <v>1867.3</v>
      </c>
      <c r="G29">
        <v>419.00000000000023</v>
      </c>
      <c r="H29">
        <v>117</v>
      </c>
    </row>
    <row r="30" spans="1:8">
      <c r="A30">
        <v>1988</v>
      </c>
      <c r="B30">
        <v>76.400000000000006</v>
      </c>
      <c r="C30">
        <v>142.4</v>
      </c>
      <c r="D30">
        <v>278.39999999999998</v>
      </c>
      <c r="E30">
        <v>1454.7</v>
      </c>
      <c r="F30">
        <v>1197.7</v>
      </c>
      <c r="G30">
        <v>257</v>
      </c>
      <c r="H30">
        <v>123</v>
      </c>
    </row>
    <row r="31" spans="1:8">
      <c r="A31">
        <v>1989</v>
      </c>
      <c r="B31">
        <v>212</v>
      </c>
      <c r="C31">
        <v>408.3</v>
      </c>
      <c r="D31">
        <v>447.2</v>
      </c>
      <c r="E31">
        <v>1700.7</v>
      </c>
      <c r="F31">
        <v>1533.8</v>
      </c>
      <c r="G31">
        <v>166.90000000000009</v>
      </c>
      <c r="H31">
        <v>119</v>
      </c>
    </row>
    <row r="32" spans="1:8">
      <c r="A32">
        <v>1990</v>
      </c>
      <c r="B32">
        <v>148.30000000000001</v>
      </c>
      <c r="C32">
        <v>175.7</v>
      </c>
      <c r="D32">
        <v>200.1</v>
      </c>
      <c r="E32">
        <v>1477.2</v>
      </c>
      <c r="F32">
        <v>1194.4000000000001</v>
      </c>
      <c r="G32">
        <v>282.79999999999995</v>
      </c>
      <c r="H32">
        <v>138</v>
      </c>
    </row>
    <row r="33" spans="1:8">
      <c r="A33">
        <v>1991</v>
      </c>
      <c r="B33">
        <v>170.5</v>
      </c>
      <c r="C33">
        <v>343.2</v>
      </c>
      <c r="D33">
        <v>384.4</v>
      </c>
      <c r="E33">
        <v>1566.1</v>
      </c>
      <c r="F33">
        <v>1403.4</v>
      </c>
      <c r="G33">
        <v>162.69999999999982</v>
      </c>
      <c r="H33">
        <v>126</v>
      </c>
    </row>
    <row r="34" spans="1:8">
      <c r="A34">
        <v>1992</v>
      </c>
      <c r="B34">
        <v>107.6</v>
      </c>
      <c r="C34">
        <v>181.4</v>
      </c>
      <c r="D34">
        <v>313.39999999999998</v>
      </c>
      <c r="E34">
        <v>2188.6999999999998</v>
      </c>
      <c r="F34">
        <v>1793.3</v>
      </c>
      <c r="G34">
        <v>395.39999999999986</v>
      </c>
      <c r="H34">
        <v>143</v>
      </c>
    </row>
    <row r="35" spans="1:8">
      <c r="A35">
        <v>1993</v>
      </c>
      <c r="B35">
        <v>171.1</v>
      </c>
      <c r="C35">
        <v>381.7</v>
      </c>
      <c r="D35">
        <v>457.3</v>
      </c>
      <c r="E35">
        <v>2601.1</v>
      </c>
      <c r="F35">
        <v>2379.6</v>
      </c>
      <c r="G35">
        <v>221.5</v>
      </c>
      <c r="H35">
        <v>125</v>
      </c>
    </row>
    <row r="36" spans="1:8">
      <c r="A36">
        <v>1994</v>
      </c>
      <c r="B36">
        <v>306.2</v>
      </c>
      <c r="C36">
        <v>386.2</v>
      </c>
      <c r="D36">
        <v>588.5</v>
      </c>
      <c r="E36">
        <v>2908.1</v>
      </c>
      <c r="F36">
        <v>2696.6</v>
      </c>
      <c r="G36">
        <v>211.5</v>
      </c>
      <c r="H36">
        <v>137</v>
      </c>
    </row>
    <row r="37" spans="1:8">
      <c r="A37">
        <v>1995</v>
      </c>
      <c r="B37">
        <v>380.2</v>
      </c>
      <c r="C37">
        <v>737.1</v>
      </c>
      <c r="D37">
        <v>776</v>
      </c>
      <c r="E37">
        <v>3036.2</v>
      </c>
      <c r="F37">
        <v>2502.9</v>
      </c>
      <c r="G37">
        <v>533.29999999999973</v>
      </c>
      <c r="H37">
        <v>114</v>
      </c>
    </row>
    <row r="38" spans="1:8">
      <c r="A38">
        <v>1996</v>
      </c>
      <c r="B38">
        <v>169.1</v>
      </c>
      <c r="C38">
        <v>446.3</v>
      </c>
      <c r="D38">
        <v>542.29999999999995</v>
      </c>
      <c r="E38">
        <v>2211.6</v>
      </c>
      <c r="F38">
        <v>2017.3</v>
      </c>
      <c r="G38">
        <v>194.29999999999995</v>
      </c>
      <c r="H38">
        <v>119</v>
      </c>
    </row>
    <row r="39" spans="1:8">
      <c r="A39">
        <v>1997</v>
      </c>
      <c r="B39">
        <v>205.4</v>
      </c>
      <c r="C39">
        <v>360.3</v>
      </c>
      <c r="D39">
        <v>552.20000000000005</v>
      </c>
      <c r="E39">
        <v>2993.8</v>
      </c>
      <c r="F39">
        <v>2727.3</v>
      </c>
      <c r="G39">
        <v>266.5</v>
      </c>
      <c r="H39">
        <v>131</v>
      </c>
    </row>
    <row r="40" spans="1:8">
      <c r="A40">
        <v>1998</v>
      </c>
      <c r="B40">
        <v>156.19999999999999</v>
      </c>
      <c r="C40">
        <v>320.5</v>
      </c>
      <c r="D40">
        <v>361.1</v>
      </c>
      <c r="E40">
        <v>2362.3000000000002</v>
      </c>
      <c r="F40">
        <v>1914.3</v>
      </c>
      <c r="G40">
        <v>448.00000000000023</v>
      </c>
      <c r="H40">
        <v>135</v>
      </c>
    </row>
    <row r="41" spans="1:8">
      <c r="A41">
        <v>1999</v>
      </c>
      <c r="B41">
        <v>428</v>
      </c>
      <c r="C41">
        <v>643.79999999999995</v>
      </c>
      <c r="D41">
        <v>715.4</v>
      </c>
      <c r="E41">
        <v>2329.5</v>
      </c>
      <c r="F41">
        <v>2214.5</v>
      </c>
      <c r="G41">
        <v>115</v>
      </c>
      <c r="H41">
        <v>99</v>
      </c>
    </row>
    <row r="42" spans="1:8">
      <c r="A42">
        <v>2000</v>
      </c>
      <c r="B42">
        <v>249</v>
      </c>
      <c r="C42">
        <v>386.4</v>
      </c>
      <c r="D42">
        <v>446</v>
      </c>
      <c r="E42">
        <v>2466</v>
      </c>
      <c r="F42">
        <v>2061.9</v>
      </c>
      <c r="G42">
        <v>404.09999999999991</v>
      </c>
      <c r="H42">
        <v>109</v>
      </c>
    </row>
    <row r="43" spans="1:8">
      <c r="A43">
        <v>2001</v>
      </c>
      <c r="B43">
        <v>474</v>
      </c>
      <c r="C43">
        <v>799.1</v>
      </c>
      <c r="D43">
        <v>1006.9</v>
      </c>
      <c r="E43">
        <v>3163.5</v>
      </c>
      <c r="F43">
        <v>2989</v>
      </c>
      <c r="G43">
        <v>174.5</v>
      </c>
      <c r="H43">
        <v>110</v>
      </c>
    </row>
    <row r="44" spans="1:8">
      <c r="A44">
        <v>2002</v>
      </c>
      <c r="B44">
        <v>137</v>
      </c>
      <c r="C44">
        <v>181.2</v>
      </c>
      <c r="D44">
        <v>350.8</v>
      </c>
      <c r="E44">
        <v>2021.3</v>
      </c>
      <c r="F44">
        <v>1768.4</v>
      </c>
      <c r="G44">
        <v>252.89999999999986</v>
      </c>
      <c r="H44">
        <v>114</v>
      </c>
    </row>
    <row r="45" spans="1:8">
      <c r="A45">
        <v>2003</v>
      </c>
      <c r="B45">
        <v>345</v>
      </c>
      <c r="C45">
        <v>586.29999999999995</v>
      </c>
      <c r="D45">
        <v>701.2</v>
      </c>
      <c r="E45">
        <v>2693.3</v>
      </c>
      <c r="F45">
        <v>2442.1</v>
      </c>
      <c r="G45">
        <v>251.20000000000027</v>
      </c>
      <c r="H45">
        <v>125</v>
      </c>
    </row>
    <row r="46" spans="1:8">
      <c r="A46">
        <v>2004</v>
      </c>
      <c r="B46">
        <v>101</v>
      </c>
      <c r="C46">
        <v>173.4</v>
      </c>
      <c r="D46">
        <v>261.5</v>
      </c>
      <c r="E46">
        <v>1998.7</v>
      </c>
      <c r="F46">
        <v>1693.4</v>
      </c>
      <c r="G46">
        <v>305.29999999999995</v>
      </c>
      <c r="H46">
        <v>113</v>
      </c>
    </row>
    <row r="47" spans="1:8">
      <c r="A47">
        <v>2005</v>
      </c>
      <c r="B47">
        <v>196</v>
      </c>
      <c r="C47">
        <v>250.1</v>
      </c>
      <c r="D47">
        <v>355.7</v>
      </c>
      <c r="E47">
        <v>2018.6</v>
      </c>
      <c r="F47">
        <v>1879.3</v>
      </c>
      <c r="G47">
        <v>139.29999999999995</v>
      </c>
      <c r="H47">
        <v>104</v>
      </c>
    </row>
    <row r="48" spans="1:8">
      <c r="A48">
        <v>2006</v>
      </c>
      <c r="B48">
        <v>99.5</v>
      </c>
      <c r="C48">
        <v>213.5</v>
      </c>
      <c r="D48">
        <v>321.5</v>
      </c>
      <c r="E48">
        <v>1891</v>
      </c>
      <c r="F48">
        <v>1720</v>
      </c>
      <c r="G48">
        <v>171</v>
      </c>
      <c r="H48">
        <v>111</v>
      </c>
    </row>
    <row r="49" spans="1:8">
      <c r="A49">
        <v>2007</v>
      </c>
      <c r="B49">
        <v>191.5</v>
      </c>
      <c r="C49">
        <v>244.9</v>
      </c>
      <c r="D49">
        <v>314.39999999999998</v>
      </c>
      <c r="E49">
        <v>2323.6999999999998</v>
      </c>
      <c r="F49">
        <v>2061.1999999999998</v>
      </c>
      <c r="G49">
        <v>262.5</v>
      </c>
      <c r="H49">
        <v>129</v>
      </c>
    </row>
    <row r="50" spans="1:8">
      <c r="A50">
        <v>2008</v>
      </c>
      <c r="B50">
        <v>209.5</v>
      </c>
      <c r="C50">
        <v>341</v>
      </c>
      <c r="D50">
        <v>492.5</v>
      </c>
      <c r="E50">
        <v>2648.5</v>
      </c>
      <c r="F50">
        <v>2384</v>
      </c>
      <c r="G50">
        <v>264.5</v>
      </c>
      <c r="H50">
        <v>122</v>
      </c>
    </row>
    <row r="51" spans="1:8">
      <c r="A51">
        <v>2009</v>
      </c>
      <c r="B51">
        <v>142.5</v>
      </c>
      <c r="C51">
        <v>205.5</v>
      </c>
      <c r="D51">
        <v>302.5</v>
      </c>
      <c r="E51">
        <v>1731.5</v>
      </c>
      <c r="F51">
        <v>1553</v>
      </c>
      <c r="G51">
        <v>178.5</v>
      </c>
      <c r="H51">
        <v>96</v>
      </c>
    </row>
    <row r="52" spans="1:8">
      <c r="A52">
        <v>2010</v>
      </c>
      <c r="B52">
        <v>212.5</v>
      </c>
      <c r="C52">
        <v>267.5</v>
      </c>
      <c r="D52">
        <v>428.5</v>
      </c>
      <c r="E52">
        <v>1820.5</v>
      </c>
      <c r="F52">
        <v>1496.5</v>
      </c>
      <c r="G52">
        <v>324</v>
      </c>
      <c r="H52">
        <v>131</v>
      </c>
    </row>
    <row r="53" spans="1:8">
      <c r="A53">
        <v>2011</v>
      </c>
      <c r="B53">
        <v>191</v>
      </c>
      <c r="C53">
        <v>197</v>
      </c>
      <c r="D53">
        <v>231</v>
      </c>
      <c r="E53">
        <v>1565.5</v>
      </c>
      <c r="F53">
        <v>1252</v>
      </c>
      <c r="G53">
        <v>313.5</v>
      </c>
      <c r="H53">
        <v>89</v>
      </c>
    </row>
    <row r="54" spans="1:8">
      <c r="A54">
        <v>2012</v>
      </c>
      <c r="B54">
        <v>99</v>
      </c>
      <c r="C54">
        <v>166</v>
      </c>
      <c r="D54">
        <v>195.5</v>
      </c>
      <c r="E54">
        <v>1641.5</v>
      </c>
      <c r="F54">
        <v>1352.5</v>
      </c>
      <c r="G54">
        <v>289</v>
      </c>
      <c r="H54">
        <v>125</v>
      </c>
    </row>
    <row r="55" spans="1:8">
      <c r="A55">
        <v>2013</v>
      </c>
      <c r="B55">
        <v>136</v>
      </c>
      <c r="C55">
        <v>286</v>
      </c>
      <c r="D55">
        <v>311.5</v>
      </c>
      <c r="E55">
        <v>2347.5</v>
      </c>
      <c r="F55">
        <v>2105</v>
      </c>
      <c r="G55">
        <v>242.5</v>
      </c>
      <c r="H55">
        <v>121</v>
      </c>
    </row>
    <row r="56" spans="1:8">
      <c r="A56">
        <v>2014</v>
      </c>
      <c r="B56">
        <v>236</v>
      </c>
      <c r="C56">
        <v>390</v>
      </c>
      <c r="D56">
        <v>550</v>
      </c>
      <c r="E56">
        <v>2308</v>
      </c>
      <c r="F56">
        <v>1954</v>
      </c>
      <c r="G56">
        <v>354</v>
      </c>
      <c r="H56">
        <v>113</v>
      </c>
    </row>
    <row r="57" spans="1:8">
      <c r="A57">
        <v>2015</v>
      </c>
      <c r="B57">
        <v>149</v>
      </c>
      <c r="C57">
        <v>194.5</v>
      </c>
      <c r="D57">
        <v>279</v>
      </c>
      <c r="E57">
        <v>1433</v>
      </c>
      <c r="F57">
        <v>1111.5</v>
      </c>
      <c r="G57">
        <v>321.5</v>
      </c>
      <c r="H57">
        <v>105</v>
      </c>
    </row>
    <row r="58" spans="1:8">
      <c r="A58">
        <v>2016</v>
      </c>
      <c r="B58">
        <v>450</v>
      </c>
      <c r="C58">
        <v>453.5</v>
      </c>
      <c r="D58">
        <v>468</v>
      </c>
      <c r="E58">
        <v>3097.5</v>
      </c>
      <c r="F58">
        <v>2024.5</v>
      </c>
      <c r="G58">
        <v>1073</v>
      </c>
      <c r="H58">
        <v>155</v>
      </c>
    </row>
    <row r="59" spans="1:8">
      <c r="A59">
        <v>2017</v>
      </c>
      <c r="B59">
        <v>202</v>
      </c>
      <c r="C59">
        <v>353</v>
      </c>
      <c r="D59">
        <v>500.5</v>
      </c>
      <c r="E59">
        <v>2693</v>
      </c>
      <c r="F59">
        <v>2385.5</v>
      </c>
      <c r="G59">
        <v>307.5</v>
      </c>
      <c r="H59">
        <v>119</v>
      </c>
    </row>
    <row r="60" spans="1:8">
      <c r="A60">
        <v>2018</v>
      </c>
      <c r="B60">
        <v>248</v>
      </c>
      <c r="C60">
        <v>292</v>
      </c>
      <c r="D60">
        <v>385.5</v>
      </c>
      <c r="E60">
        <v>2510</v>
      </c>
      <c r="F60">
        <v>2236.5</v>
      </c>
      <c r="G60">
        <v>273.5</v>
      </c>
      <c r="H60">
        <v>112</v>
      </c>
    </row>
    <row r="61" spans="1:8">
      <c r="A61">
        <v>2019</v>
      </c>
      <c r="B61">
        <v>113</v>
      </c>
      <c r="C61">
        <v>218</v>
      </c>
      <c r="D61">
        <v>237.5</v>
      </c>
      <c r="E61">
        <v>1917</v>
      </c>
      <c r="F61">
        <v>1621</v>
      </c>
      <c r="G61">
        <f>E61-F61</f>
        <v>296</v>
      </c>
      <c r="H61">
        <v>117</v>
      </c>
    </row>
    <row r="62" spans="1:8">
      <c r="A62">
        <v>2020</v>
      </c>
      <c r="G62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C8D4-C28C-4ACB-80ED-CB2A00A1AE7F}">
  <dimension ref="A1:Y86"/>
  <sheetViews>
    <sheetView zoomScaleNormal="100" workbookViewId="0">
      <selection activeCell="R12" sqref="R12"/>
    </sheetView>
  </sheetViews>
  <sheetFormatPr defaultRowHeight="14.25"/>
  <cols>
    <col min="1" max="1" width="7.375" customWidth="1"/>
    <col min="2" max="7" width="11.625" bestFit="1" customWidth="1"/>
    <col min="8" max="9" width="13.875" bestFit="1" customWidth="1"/>
    <col min="10" max="10" width="11.625" bestFit="1" customWidth="1"/>
    <col min="11" max="11" width="9.5" bestFit="1" customWidth="1"/>
    <col min="12" max="12" width="13.875" style="1" bestFit="1" customWidth="1"/>
    <col min="13" max="13" width="12.75" bestFit="1" customWidth="1"/>
    <col min="14" max="14" width="14.5" style="19" customWidth="1"/>
    <col min="15" max="15" width="13.375" bestFit="1" customWidth="1"/>
    <col min="16" max="16" width="13.125" bestFit="1" customWidth="1"/>
    <col min="17" max="17" width="18" style="7" customWidth="1"/>
    <col min="18" max="18" width="19.25" bestFit="1" customWidth="1"/>
    <col min="19" max="19" width="12.125" bestFit="1" customWidth="1"/>
    <col min="20" max="20" width="14.5" bestFit="1" customWidth="1"/>
    <col min="21" max="21" width="11.25" bestFit="1" customWidth="1"/>
    <col min="22" max="22" width="12.5" bestFit="1" customWidth="1"/>
    <col min="25" max="25" width="10.125" customWidth="1"/>
  </cols>
  <sheetData>
    <row r="1" spans="1:25">
      <c r="A1" s="1"/>
      <c r="B1" s="2" t="s">
        <v>22</v>
      </c>
      <c r="C1" s="2" t="s">
        <v>14</v>
      </c>
      <c r="D1" s="2" t="s">
        <v>13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23</v>
      </c>
      <c r="M1" s="8" t="s">
        <v>25</v>
      </c>
      <c r="N1" s="8" t="s">
        <v>56</v>
      </c>
      <c r="O1" s="8" t="s">
        <v>26</v>
      </c>
      <c r="P1" s="8" t="s">
        <v>27</v>
      </c>
      <c r="Q1" s="8" t="s">
        <v>28</v>
      </c>
      <c r="R1" s="8" t="s">
        <v>29</v>
      </c>
      <c r="S1" s="8" t="s">
        <v>30</v>
      </c>
      <c r="T1" s="8" t="s">
        <v>31</v>
      </c>
      <c r="U1" s="8" t="s">
        <v>32</v>
      </c>
    </row>
    <row r="2" spans="1:25">
      <c r="A2" s="2" t="s">
        <v>24</v>
      </c>
      <c r="B2" s="2" t="s">
        <v>12</v>
      </c>
      <c r="C2" s="2" t="s">
        <v>12</v>
      </c>
      <c r="D2" s="2" t="s">
        <v>12</v>
      </c>
      <c r="E2" s="2" t="s">
        <v>12</v>
      </c>
      <c r="F2" s="2" t="s">
        <v>12</v>
      </c>
      <c r="G2" s="2" t="s">
        <v>12</v>
      </c>
      <c r="H2" s="2" t="s">
        <v>12</v>
      </c>
      <c r="I2" s="2" t="s">
        <v>12</v>
      </c>
      <c r="J2" s="2" t="s">
        <v>12</v>
      </c>
      <c r="K2" s="2" t="s">
        <v>12</v>
      </c>
      <c r="L2" s="2" t="s">
        <v>6</v>
      </c>
      <c r="M2" s="67" t="s">
        <v>6</v>
      </c>
      <c r="N2" s="11" t="s">
        <v>45</v>
      </c>
      <c r="O2" s="11">
        <v>-0.63049242721888499</v>
      </c>
      <c r="P2" s="11">
        <v>2.23</v>
      </c>
      <c r="Q2" s="11">
        <v>5.7296955345520102E-3</v>
      </c>
      <c r="R2" s="11">
        <v>-0.99032571541782499</v>
      </c>
      <c r="S2" s="11">
        <v>1.96</v>
      </c>
      <c r="T2" s="11" t="s">
        <v>33</v>
      </c>
      <c r="U2" s="11" t="s">
        <v>34</v>
      </c>
      <c r="Y2" s="2" t="s">
        <v>14</v>
      </c>
    </row>
    <row r="3" spans="1:25">
      <c r="A3">
        <v>1960</v>
      </c>
      <c r="B3">
        <v>1552.5</v>
      </c>
      <c r="C3">
        <v>1790.9</v>
      </c>
      <c r="D3">
        <v>1831</v>
      </c>
      <c r="E3">
        <v>1789.2</v>
      </c>
      <c r="F3">
        <v>1167.5999999999999</v>
      </c>
      <c r="G3">
        <v>1963.7</v>
      </c>
      <c r="H3">
        <v>2020.1</v>
      </c>
      <c r="I3">
        <v>1526.1</v>
      </c>
      <c r="J3">
        <v>3977.6</v>
      </c>
      <c r="K3">
        <v>2210.8000000000002</v>
      </c>
      <c r="L3" s="1">
        <v>2317.9999999999991</v>
      </c>
      <c r="M3" s="72"/>
      <c r="N3" s="11" t="s">
        <v>46</v>
      </c>
      <c r="O3" s="11">
        <v>0.65795230232840196</v>
      </c>
      <c r="P3" s="11">
        <v>2.23</v>
      </c>
      <c r="Q3" s="11">
        <v>0.21029718152455101</v>
      </c>
      <c r="R3" s="11">
        <v>0.61266891628079301</v>
      </c>
      <c r="S3" s="11">
        <v>1.96</v>
      </c>
      <c r="T3" s="11" t="s">
        <v>42</v>
      </c>
      <c r="U3" s="11" t="s">
        <v>34</v>
      </c>
      <c r="W3">
        <f>AVERAGEA(C3:C63)</f>
        <v>1645.6966666666667</v>
      </c>
      <c r="X3" s="19">
        <f>C3-$W$3</f>
        <v>145.20333333333338</v>
      </c>
      <c r="Y3">
        <f>X3</f>
        <v>145.20333333333338</v>
      </c>
    </row>
    <row r="4" spans="1:25">
      <c r="A4">
        <v>1961</v>
      </c>
      <c r="B4">
        <v>1855.9</v>
      </c>
      <c r="C4">
        <v>2095.3000000000002</v>
      </c>
      <c r="D4">
        <v>1843</v>
      </c>
      <c r="E4">
        <v>1336.4</v>
      </c>
      <c r="F4">
        <v>1907.1</v>
      </c>
      <c r="G4">
        <v>2237.1999999999998</v>
      </c>
      <c r="H4">
        <v>2695.1</v>
      </c>
      <c r="I4">
        <v>2220.4</v>
      </c>
      <c r="J4">
        <v>1985.5</v>
      </c>
      <c r="K4">
        <v>1323.4</v>
      </c>
      <c r="L4" s="1">
        <v>2161.9999999999991</v>
      </c>
      <c r="M4" s="72"/>
      <c r="N4" s="11" t="s">
        <v>47</v>
      </c>
      <c r="O4" s="11">
        <v>1.44635448198845</v>
      </c>
      <c r="P4" s="11">
        <v>2.23</v>
      </c>
      <c r="Q4" s="11">
        <v>-5.7830306956722602E-2</v>
      </c>
      <c r="R4" s="11">
        <v>1.6999571562078499</v>
      </c>
      <c r="S4" s="11">
        <v>1.96</v>
      </c>
      <c r="T4" s="11" t="s">
        <v>42</v>
      </c>
      <c r="U4" s="11" t="s">
        <v>34</v>
      </c>
      <c r="X4" s="19">
        <f t="shared" ref="X4:X62" si="0">C4-$W$3</f>
        <v>449.60333333333347</v>
      </c>
      <c r="Y4">
        <f>Y3+X4</f>
        <v>594.80666666666684</v>
      </c>
    </row>
    <row r="5" spans="1:25">
      <c r="A5">
        <v>1962</v>
      </c>
      <c r="B5">
        <v>1010.7</v>
      </c>
      <c r="C5">
        <v>1264.5999999999999</v>
      </c>
      <c r="D5">
        <v>1262.4000000000001</v>
      </c>
      <c r="E5">
        <v>1918.7</v>
      </c>
      <c r="F5">
        <v>1279.5</v>
      </c>
      <c r="G5">
        <v>1700.7</v>
      </c>
      <c r="H5">
        <v>2031.1</v>
      </c>
      <c r="I5">
        <v>1527.7</v>
      </c>
      <c r="J5">
        <v>1366.4</v>
      </c>
      <c r="K5">
        <v>2337.9</v>
      </c>
      <c r="L5" s="1">
        <v>1597.2999999999986</v>
      </c>
      <c r="M5" s="72"/>
      <c r="N5" s="11" t="s">
        <v>48</v>
      </c>
      <c r="O5" s="11">
        <v>1.41148749018702</v>
      </c>
      <c r="P5" s="11">
        <v>2.23</v>
      </c>
      <c r="Q5" s="11">
        <v>0.119803881480307</v>
      </c>
      <c r="R5" s="11">
        <v>1.41293735900005</v>
      </c>
      <c r="S5" s="11">
        <v>1.96</v>
      </c>
      <c r="T5" s="11" t="s">
        <v>42</v>
      </c>
      <c r="U5" s="11" t="s">
        <v>34</v>
      </c>
      <c r="X5" s="19">
        <f t="shared" si="0"/>
        <v>-381.09666666666681</v>
      </c>
      <c r="Y5">
        <f t="shared" ref="Y5:Y60" si="1">Y4+X5</f>
        <v>213.71000000000004</v>
      </c>
    </row>
    <row r="6" spans="1:25">
      <c r="A6">
        <v>1963</v>
      </c>
      <c r="B6">
        <v>776.9</v>
      </c>
      <c r="C6">
        <v>878.5</v>
      </c>
      <c r="D6">
        <v>721.3</v>
      </c>
      <c r="E6">
        <v>1464.3</v>
      </c>
      <c r="F6">
        <v>694.4</v>
      </c>
      <c r="G6">
        <v>849.7</v>
      </c>
      <c r="H6">
        <v>1017.1</v>
      </c>
      <c r="I6">
        <v>979</v>
      </c>
      <c r="J6">
        <v>784.8</v>
      </c>
      <c r="K6">
        <v>1078.2</v>
      </c>
      <c r="L6" s="1">
        <v>912.50000000000034</v>
      </c>
      <c r="M6" s="72"/>
      <c r="N6" s="11" t="s">
        <v>49</v>
      </c>
      <c r="O6" s="11">
        <v>1.2943588298265301</v>
      </c>
      <c r="P6" s="11">
        <v>2.23</v>
      </c>
      <c r="Q6" s="11">
        <v>0.33687222318883298</v>
      </c>
      <c r="R6" s="11">
        <v>1.4038764384172799</v>
      </c>
      <c r="S6" s="11">
        <v>1.96</v>
      </c>
      <c r="T6" s="11" t="s">
        <v>42</v>
      </c>
      <c r="U6" s="11" t="s">
        <v>34</v>
      </c>
      <c r="X6" s="19">
        <f t="shared" si="0"/>
        <v>-767.19666666666672</v>
      </c>
      <c r="Y6">
        <f t="shared" si="1"/>
        <v>-553.48666666666668</v>
      </c>
    </row>
    <row r="7" spans="1:25">
      <c r="A7">
        <v>1964</v>
      </c>
      <c r="B7">
        <v>1472.8</v>
      </c>
      <c r="C7">
        <v>1653.4</v>
      </c>
      <c r="D7">
        <v>1648.9</v>
      </c>
      <c r="E7">
        <v>2141.1</v>
      </c>
      <c r="F7">
        <v>1878.2</v>
      </c>
      <c r="G7">
        <v>2366.3000000000002</v>
      </c>
      <c r="H7">
        <v>2689.1</v>
      </c>
      <c r="I7">
        <v>2387.5</v>
      </c>
      <c r="J7">
        <v>2059.4</v>
      </c>
      <c r="K7">
        <v>2472.1</v>
      </c>
      <c r="L7" s="1">
        <v>2400.0000000000009</v>
      </c>
      <c r="M7" s="72"/>
      <c r="N7" s="11" t="s">
        <v>50</v>
      </c>
      <c r="O7" s="11">
        <v>1.42542421636774</v>
      </c>
      <c r="P7" s="11">
        <v>2.23</v>
      </c>
      <c r="Q7" s="11">
        <v>0.28096657225863297</v>
      </c>
      <c r="R7" s="11">
        <v>1.1192857307706501</v>
      </c>
      <c r="S7" s="11">
        <v>1.96</v>
      </c>
      <c r="T7" s="11" t="s">
        <v>42</v>
      </c>
      <c r="U7" s="11" t="s">
        <v>34</v>
      </c>
      <c r="X7" s="19">
        <f t="shared" si="0"/>
        <v>7.7033333333333758</v>
      </c>
      <c r="Y7">
        <f t="shared" si="1"/>
        <v>-545.7833333333333</v>
      </c>
    </row>
    <row r="8" spans="1:25">
      <c r="A8">
        <v>1965</v>
      </c>
      <c r="B8">
        <v>1933.6</v>
      </c>
      <c r="C8">
        <v>1782.1</v>
      </c>
      <c r="D8">
        <v>1928.3</v>
      </c>
      <c r="E8">
        <v>1510</v>
      </c>
      <c r="F8">
        <v>1734.5</v>
      </c>
      <c r="G8">
        <v>1870.1</v>
      </c>
      <c r="H8">
        <v>1853.1</v>
      </c>
      <c r="I8">
        <v>1591.1</v>
      </c>
      <c r="J8">
        <v>1751.6</v>
      </c>
      <c r="K8">
        <v>1363.1</v>
      </c>
      <c r="L8" s="1">
        <v>1703.4</v>
      </c>
      <c r="M8" s="72"/>
      <c r="N8" s="11" t="s">
        <v>51</v>
      </c>
      <c r="O8" s="11">
        <v>1.7411519245718301</v>
      </c>
      <c r="P8" s="11">
        <v>2.23</v>
      </c>
      <c r="Q8" s="11">
        <v>0.49197090124203502</v>
      </c>
      <c r="R8" s="11">
        <v>1.81902610010814</v>
      </c>
      <c r="S8" s="11">
        <v>1.96</v>
      </c>
      <c r="T8" s="11" t="s">
        <v>42</v>
      </c>
      <c r="U8" s="11" t="s">
        <v>34</v>
      </c>
      <c r="X8" s="19">
        <f t="shared" si="0"/>
        <v>136.40333333333319</v>
      </c>
      <c r="Y8">
        <f t="shared" si="1"/>
        <v>-409.38000000000011</v>
      </c>
    </row>
    <row r="9" spans="1:25">
      <c r="A9">
        <v>1966</v>
      </c>
      <c r="B9">
        <v>2153.5</v>
      </c>
      <c r="C9">
        <v>1874.6</v>
      </c>
      <c r="D9">
        <v>1760</v>
      </c>
      <c r="E9">
        <v>1791.3</v>
      </c>
      <c r="F9">
        <v>1981.3</v>
      </c>
      <c r="G9">
        <v>2129.3000000000002</v>
      </c>
      <c r="H9">
        <v>2117.1</v>
      </c>
      <c r="I9">
        <v>2074.1</v>
      </c>
      <c r="J9">
        <v>1994.7</v>
      </c>
      <c r="K9">
        <v>2087.6999999999998</v>
      </c>
      <c r="L9" s="1">
        <v>2183.7999999999988</v>
      </c>
      <c r="M9" s="72"/>
      <c r="N9" s="11" t="s">
        <v>52</v>
      </c>
      <c r="O9" s="11">
        <v>0.901956752293816</v>
      </c>
      <c r="P9" s="11">
        <v>2.23</v>
      </c>
      <c r="Q9" s="11">
        <v>0.17879923553191701</v>
      </c>
      <c r="R9" s="11">
        <v>0.96123859907306997</v>
      </c>
      <c r="S9" s="11">
        <v>1.96</v>
      </c>
      <c r="T9" s="11" t="s">
        <v>42</v>
      </c>
      <c r="U9" s="11" t="s">
        <v>34</v>
      </c>
      <c r="X9" s="19">
        <f t="shared" si="0"/>
        <v>228.90333333333319</v>
      </c>
      <c r="Y9">
        <f t="shared" si="1"/>
        <v>-180.47666666666692</v>
      </c>
    </row>
    <row r="10" spans="1:25">
      <c r="A10">
        <v>1967</v>
      </c>
      <c r="B10">
        <v>1301.3</v>
      </c>
      <c r="C10">
        <v>1330.3</v>
      </c>
      <c r="D10">
        <v>1327.6</v>
      </c>
      <c r="E10">
        <v>1237.3</v>
      </c>
      <c r="F10">
        <v>1457.6</v>
      </c>
      <c r="G10">
        <v>1574.1</v>
      </c>
      <c r="H10">
        <v>1604.9</v>
      </c>
      <c r="I10">
        <v>1293.7</v>
      </c>
      <c r="J10">
        <v>1521.3</v>
      </c>
      <c r="K10">
        <v>1300.7</v>
      </c>
      <c r="L10" s="1">
        <v>1600.1999999999994</v>
      </c>
      <c r="M10" s="72"/>
      <c r="N10" s="11" t="s">
        <v>53</v>
      </c>
      <c r="O10" s="11">
        <v>2.0204876018853701</v>
      </c>
      <c r="P10" s="11">
        <v>2.23</v>
      </c>
      <c r="Q10" s="11">
        <v>0.342067347528206</v>
      </c>
      <c r="R10" s="11">
        <v>1.73242660645366</v>
      </c>
      <c r="S10" s="11">
        <v>1.96</v>
      </c>
      <c r="T10" s="11" t="s">
        <v>42</v>
      </c>
      <c r="U10" s="11" t="s">
        <v>34</v>
      </c>
      <c r="X10" s="19">
        <f t="shared" si="0"/>
        <v>-315.39666666666676</v>
      </c>
      <c r="Y10">
        <f t="shared" si="1"/>
        <v>-495.87333333333368</v>
      </c>
    </row>
    <row r="11" spans="1:25">
      <c r="A11">
        <v>1968</v>
      </c>
      <c r="B11">
        <v>1525.3</v>
      </c>
      <c r="C11">
        <v>1577.9</v>
      </c>
      <c r="D11">
        <v>1585</v>
      </c>
      <c r="E11">
        <v>1379</v>
      </c>
      <c r="F11">
        <v>1746.6</v>
      </c>
      <c r="G11">
        <v>1662.3</v>
      </c>
      <c r="H11">
        <v>1995.2</v>
      </c>
      <c r="I11">
        <v>1831.6</v>
      </c>
      <c r="J11">
        <v>1622.2</v>
      </c>
      <c r="K11">
        <v>2324.6</v>
      </c>
      <c r="L11" s="1">
        <v>1888.5999999999988</v>
      </c>
      <c r="M11" s="72"/>
      <c r="N11" s="11" t="s">
        <v>54</v>
      </c>
      <c r="O11" s="11">
        <v>1.28338521677833</v>
      </c>
      <c r="P11" s="11">
        <v>2.23</v>
      </c>
      <c r="Q11" s="11">
        <v>-0.13779717940994601</v>
      </c>
      <c r="R11" s="11">
        <v>1.4463007252090601</v>
      </c>
      <c r="S11" s="11">
        <v>1.96</v>
      </c>
      <c r="T11" s="11" t="s">
        <v>42</v>
      </c>
      <c r="U11" s="11" t="s">
        <v>34</v>
      </c>
      <c r="X11" s="19">
        <f t="shared" si="0"/>
        <v>-67.796666666666624</v>
      </c>
      <c r="Y11">
        <f t="shared" si="1"/>
        <v>-563.6700000000003</v>
      </c>
    </row>
    <row r="12" spans="1:25">
      <c r="A12">
        <v>1969</v>
      </c>
      <c r="B12">
        <v>1640</v>
      </c>
      <c r="C12">
        <v>1488.3</v>
      </c>
      <c r="D12">
        <v>1470</v>
      </c>
      <c r="E12">
        <v>1288</v>
      </c>
      <c r="F12">
        <v>1447.5</v>
      </c>
      <c r="G12">
        <v>1565.4</v>
      </c>
      <c r="H12">
        <v>1574.6</v>
      </c>
      <c r="I12">
        <v>1313</v>
      </c>
      <c r="J12">
        <v>1530</v>
      </c>
      <c r="K12">
        <v>1575</v>
      </c>
      <c r="L12" s="1">
        <v>1529.2</v>
      </c>
      <c r="M12" s="68"/>
      <c r="N12" s="11" t="s">
        <v>55</v>
      </c>
      <c r="O12" s="11">
        <v>2.17536618676833</v>
      </c>
      <c r="P12" s="11">
        <v>2.23</v>
      </c>
      <c r="Q12" s="11">
        <v>1.12296423108506</v>
      </c>
      <c r="R12" s="11">
        <v>1.87021481710987</v>
      </c>
      <c r="S12" s="11">
        <v>1.96</v>
      </c>
      <c r="T12" s="11" t="s">
        <v>42</v>
      </c>
      <c r="U12" s="11" t="s">
        <v>34</v>
      </c>
      <c r="X12" s="19">
        <f t="shared" si="0"/>
        <v>-157.39666666666676</v>
      </c>
      <c r="Y12">
        <f t="shared" si="1"/>
        <v>-721.06666666666706</v>
      </c>
    </row>
    <row r="13" spans="1:25">
      <c r="A13">
        <v>1970</v>
      </c>
      <c r="B13">
        <v>1666.5</v>
      </c>
      <c r="C13">
        <v>1719.6</v>
      </c>
      <c r="D13">
        <v>1653.6</v>
      </c>
      <c r="E13">
        <v>1786</v>
      </c>
      <c r="F13">
        <v>1875.1</v>
      </c>
      <c r="G13">
        <v>2252</v>
      </c>
      <c r="H13">
        <v>2655.3</v>
      </c>
      <c r="I13">
        <v>1974</v>
      </c>
      <c r="J13">
        <v>2060</v>
      </c>
      <c r="K13">
        <v>1989</v>
      </c>
      <c r="L13" s="1">
        <v>2027.1000000000006</v>
      </c>
      <c r="M13" s="73" t="s">
        <v>35</v>
      </c>
      <c r="N13" s="73"/>
      <c r="O13" s="73"/>
      <c r="P13" s="73"/>
      <c r="Q13" s="73"/>
      <c r="R13" s="73"/>
      <c r="S13" s="73"/>
      <c r="T13" s="73"/>
      <c r="U13" s="73"/>
      <c r="X13" s="19">
        <f t="shared" si="0"/>
        <v>73.903333333333194</v>
      </c>
      <c r="Y13">
        <f t="shared" si="1"/>
        <v>-647.16333333333387</v>
      </c>
    </row>
    <row r="14" spans="1:25">
      <c r="A14">
        <v>1971</v>
      </c>
      <c r="B14">
        <v>1810.1</v>
      </c>
      <c r="C14">
        <v>1553</v>
      </c>
      <c r="D14">
        <v>1304.8</v>
      </c>
      <c r="E14">
        <v>1133</v>
      </c>
      <c r="F14">
        <v>1340.3</v>
      </c>
      <c r="G14">
        <v>1811</v>
      </c>
      <c r="H14">
        <v>1716</v>
      </c>
      <c r="I14">
        <v>1248</v>
      </c>
      <c r="J14">
        <v>1681</v>
      </c>
      <c r="K14">
        <v>1343</v>
      </c>
      <c r="L14" s="1">
        <v>1644.5000000000002</v>
      </c>
      <c r="X14" s="19">
        <f t="shared" si="0"/>
        <v>-92.696666666666715</v>
      </c>
      <c r="Y14">
        <f t="shared" si="1"/>
        <v>-739.86000000000058</v>
      </c>
    </row>
    <row r="15" spans="1:25">
      <c r="A15">
        <v>1972</v>
      </c>
      <c r="B15">
        <v>1836</v>
      </c>
      <c r="C15">
        <v>1899.7</v>
      </c>
      <c r="D15">
        <v>1810.1</v>
      </c>
      <c r="E15">
        <v>1591</v>
      </c>
      <c r="F15">
        <v>1931.3</v>
      </c>
      <c r="G15">
        <v>1845.5</v>
      </c>
      <c r="H15">
        <v>2108</v>
      </c>
      <c r="I15">
        <v>1648</v>
      </c>
      <c r="J15">
        <v>1977</v>
      </c>
      <c r="K15">
        <v>1939</v>
      </c>
      <c r="L15" s="1">
        <v>1806.8999999999999</v>
      </c>
      <c r="X15" s="19">
        <f t="shared" si="0"/>
        <v>254.00333333333333</v>
      </c>
      <c r="Y15">
        <f t="shared" si="1"/>
        <v>-485.85666666666725</v>
      </c>
    </row>
    <row r="16" spans="1:25">
      <c r="A16">
        <v>1973</v>
      </c>
      <c r="B16">
        <v>2045.9</v>
      </c>
      <c r="C16">
        <v>2111.1</v>
      </c>
      <c r="D16">
        <v>1839.8</v>
      </c>
      <c r="E16">
        <v>1974.5</v>
      </c>
      <c r="F16">
        <v>1957.5</v>
      </c>
      <c r="G16">
        <v>2177.6</v>
      </c>
      <c r="H16">
        <v>2305.6999999999998</v>
      </c>
      <c r="I16">
        <v>2102</v>
      </c>
      <c r="J16">
        <v>2137.5</v>
      </c>
      <c r="K16">
        <v>2504.1999999999998</v>
      </c>
      <c r="L16" s="1">
        <v>2171.2999999999984</v>
      </c>
      <c r="M16" s="67" t="s">
        <v>25</v>
      </c>
      <c r="N16" s="67" t="s">
        <v>56</v>
      </c>
      <c r="O16" s="66" t="s">
        <v>36</v>
      </c>
      <c r="P16" s="66"/>
      <c r="Q16" s="66"/>
      <c r="R16" s="9" t="s">
        <v>37</v>
      </c>
      <c r="S16" s="10" t="s">
        <v>38</v>
      </c>
      <c r="U16" t="s">
        <v>225</v>
      </c>
      <c r="X16" s="19">
        <f t="shared" si="0"/>
        <v>465.40333333333319</v>
      </c>
      <c r="Y16">
        <f t="shared" si="1"/>
        <v>-20.453333333334058</v>
      </c>
    </row>
    <row r="17" spans="1:25">
      <c r="A17">
        <v>1974</v>
      </c>
      <c r="B17">
        <v>1576.8</v>
      </c>
      <c r="C17">
        <v>1260.9000000000001</v>
      </c>
      <c r="D17">
        <v>1515.1</v>
      </c>
      <c r="E17">
        <v>1579</v>
      </c>
      <c r="F17">
        <v>1465</v>
      </c>
      <c r="G17">
        <v>2093.6</v>
      </c>
      <c r="H17">
        <v>2242.6999999999998</v>
      </c>
      <c r="I17">
        <v>1588.4</v>
      </c>
      <c r="J17">
        <v>1881.3</v>
      </c>
      <c r="K17">
        <v>2598</v>
      </c>
      <c r="L17" s="1">
        <v>1970.2999999999995</v>
      </c>
      <c r="M17" s="68"/>
      <c r="N17" s="68"/>
      <c r="O17" s="12" t="s">
        <v>39</v>
      </c>
      <c r="P17" s="12" t="s">
        <v>40</v>
      </c>
      <c r="Q17" s="12" t="s">
        <v>41</v>
      </c>
      <c r="R17" s="12" t="s">
        <v>41</v>
      </c>
      <c r="S17" s="12" t="s">
        <v>41</v>
      </c>
      <c r="T17" t="s">
        <v>223</v>
      </c>
      <c r="U17">
        <v>8.2481108125061736E-2</v>
      </c>
      <c r="X17" s="19">
        <f t="shared" si="0"/>
        <v>-384.79666666666662</v>
      </c>
      <c r="Y17">
        <f t="shared" si="1"/>
        <v>-405.25000000000068</v>
      </c>
    </row>
    <row r="18" spans="1:25">
      <c r="A18">
        <v>1975</v>
      </c>
      <c r="B18">
        <v>2382.4</v>
      </c>
      <c r="C18">
        <v>2180.4</v>
      </c>
      <c r="D18">
        <v>2397.3000000000002</v>
      </c>
      <c r="E18">
        <v>2140.1</v>
      </c>
      <c r="F18">
        <v>2220.1999999999998</v>
      </c>
      <c r="G18">
        <v>2518.9</v>
      </c>
      <c r="H18">
        <v>2583.8000000000002</v>
      </c>
      <c r="I18">
        <v>2020.8</v>
      </c>
      <c r="J18">
        <v>2408.9</v>
      </c>
      <c r="K18">
        <v>2907</v>
      </c>
      <c r="L18" s="1">
        <v>2662.1999999999989</v>
      </c>
      <c r="M18" s="67" t="s">
        <v>6</v>
      </c>
      <c r="N18" s="11" t="s">
        <v>45</v>
      </c>
      <c r="O18" s="10">
        <v>0.78503235684768602</v>
      </c>
      <c r="P18" s="13">
        <v>0.5</v>
      </c>
      <c r="Q18" s="16">
        <v>2000</v>
      </c>
      <c r="R18" s="10" t="s">
        <v>57</v>
      </c>
      <c r="S18" s="17">
        <v>1991</v>
      </c>
      <c r="T18" t="s">
        <v>224</v>
      </c>
      <c r="U18">
        <v>0.10755917892297172</v>
      </c>
      <c r="X18" s="19">
        <f t="shared" si="0"/>
        <v>534.70333333333338</v>
      </c>
      <c r="Y18">
        <f t="shared" si="1"/>
        <v>129.45333333333269</v>
      </c>
    </row>
    <row r="19" spans="1:25">
      <c r="A19">
        <v>1976</v>
      </c>
      <c r="B19">
        <v>1872.1</v>
      </c>
      <c r="C19">
        <v>1713.7</v>
      </c>
      <c r="D19">
        <v>1789.8</v>
      </c>
      <c r="E19">
        <v>1525.4</v>
      </c>
      <c r="F19">
        <v>1605.1</v>
      </c>
      <c r="G19">
        <v>2252.5</v>
      </c>
      <c r="H19">
        <v>2297.1999999999998</v>
      </c>
      <c r="I19">
        <v>1977.6</v>
      </c>
      <c r="J19">
        <v>2277.9</v>
      </c>
      <c r="K19">
        <v>2277.6999999999998</v>
      </c>
      <c r="L19" s="1">
        <v>2269.0999999999985</v>
      </c>
      <c r="M19" s="72"/>
      <c r="N19" s="11" t="s">
        <v>46</v>
      </c>
      <c r="O19" s="11">
        <v>0.71522447796280297</v>
      </c>
      <c r="P19" s="14">
        <v>0.5</v>
      </c>
      <c r="Q19" s="17">
        <v>1991</v>
      </c>
      <c r="R19" s="17" t="s">
        <v>44</v>
      </c>
      <c r="S19" s="17">
        <v>1991</v>
      </c>
      <c r="T19" t="s">
        <v>13</v>
      </c>
      <c r="U19">
        <v>7.2135518895362294E-2</v>
      </c>
      <c r="X19" s="19">
        <f t="shared" si="0"/>
        <v>68.00333333333333</v>
      </c>
      <c r="Y19">
        <f t="shared" si="1"/>
        <v>197.45666666666602</v>
      </c>
    </row>
    <row r="20" spans="1:25">
      <c r="A20">
        <v>1977</v>
      </c>
      <c r="B20">
        <v>1152</v>
      </c>
      <c r="C20">
        <v>1166.7</v>
      </c>
      <c r="D20">
        <v>1136.3</v>
      </c>
      <c r="E20">
        <v>1118</v>
      </c>
      <c r="F20">
        <v>1102.8</v>
      </c>
      <c r="G20">
        <v>1651.6</v>
      </c>
      <c r="H20">
        <v>1947.3</v>
      </c>
      <c r="I20">
        <v>1460.9</v>
      </c>
      <c r="J20">
        <v>1570.3</v>
      </c>
      <c r="K20">
        <v>1211.7</v>
      </c>
      <c r="L20" s="1">
        <v>1590.5999999999983</v>
      </c>
      <c r="M20" s="72"/>
      <c r="N20" s="11" t="s">
        <v>47</v>
      </c>
      <c r="O20" s="11">
        <v>0.25331800316047198</v>
      </c>
      <c r="P20" s="14">
        <v>0.5</v>
      </c>
      <c r="Q20" s="17">
        <v>1996</v>
      </c>
      <c r="R20" s="17">
        <v>2012</v>
      </c>
      <c r="S20" s="17">
        <v>1992</v>
      </c>
      <c r="T20" t="s">
        <v>15</v>
      </c>
      <c r="U20">
        <v>2.1032730032292106E-2</v>
      </c>
      <c r="X20" s="19">
        <f t="shared" si="0"/>
        <v>-478.99666666666667</v>
      </c>
      <c r="Y20">
        <f t="shared" si="1"/>
        <v>-281.54000000000065</v>
      </c>
    </row>
    <row r="21" spans="1:25">
      <c r="A21">
        <v>1978</v>
      </c>
      <c r="B21">
        <v>1575.7</v>
      </c>
      <c r="C21">
        <v>1507.7</v>
      </c>
      <c r="D21">
        <v>1615.3</v>
      </c>
      <c r="E21">
        <v>1517.3</v>
      </c>
      <c r="F21">
        <v>1362.7</v>
      </c>
      <c r="G21">
        <v>2257.5</v>
      </c>
      <c r="H21">
        <v>2652.4</v>
      </c>
      <c r="I21">
        <v>1409</v>
      </c>
      <c r="J21">
        <v>1909.1</v>
      </c>
      <c r="K21">
        <v>2457</v>
      </c>
      <c r="L21" s="1">
        <v>2186.5999999999995</v>
      </c>
      <c r="M21" s="72"/>
      <c r="N21" s="11" t="s">
        <v>48</v>
      </c>
      <c r="O21" s="11">
        <v>0.144780586442393</v>
      </c>
      <c r="P21" s="14">
        <v>0.5</v>
      </c>
      <c r="Q21" s="17">
        <v>1991</v>
      </c>
      <c r="R21" s="17">
        <v>2000</v>
      </c>
      <c r="S21" s="17">
        <v>1991</v>
      </c>
      <c r="T21" t="s">
        <v>16</v>
      </c>
      <c r="U21">
        <v>6.3181226876829574E-2</v>
      </c>
      <c r="X21" s="19">
        <f t="shared" si="0"/>
        <v>-137.99666666666667</v>
      </c>
      <c r="Y21">
        <f t="shared" si="1"/>
        <v>-419.53666666666732</v>
      </c>
    </row>
    <row r="22" spans="1:25">
      <c r="A22">
        <v>1979</v>
      </c>
      <c r="B22">
        <v>1518.1</v>
      </c>
      <c r="C22">
        <v>1592</v>
      </c>
      <c r="D22">
        <v>1671.5</v>
      </c>
      <c r="E22">
        <v>1406.4</v>
      </c>
      <c r="F22">
        <v>1435.2</v>
      </c>
      <c r="G22">
        <v>1944.1</v>
      </c>
      <c r="H22">
        <v>2117.3000000000002</v>
      </c>
      <c r="I22">
        <v>1831.7</v>
      </c>
      <c r="J22">
        <v>1910.1</v>
      </c>
      <c r="K22">
        <v>1990.1</v>
      </c>
      <c r="L22" s="1">
        <v>1826.9999999999995</v>
      </c>
      <c r="M22" s="72"/>
      <c r="N22" s="11" t="s">
        <v>49</v>
      </c>
      <c r="O22" s="11">
        <v>0.13065972812302201</v>
      </c>
      <c r="P22" s="14">
        <v>0.5</v>
      </c>
      <c r="Q22" s="17">
        <v>1991</v>
      </c>
      <c r="R22" s="17">
        <v>1991</v>
      </c>
      <c r="S22" s="17">
        <v>1991</v>
      </c>
      <c r="T22" t="s">
        <v>17</v>
      </c>
      <c r="U22">
        <v>9.9487632097848805E-2</v>
      </c>
      <c r="X22" s="19">
        <f t="shared" si="0"/>
        <v>-53.696666666666715</v>
      </c>
      <c r="Y22">
        <f t="shared" si="1"/>
        <v>-473.23333333333403</v>
      </c>
    </row>
    <row r="23" spans="1:25">
      <c r="A23">
        <v>1980</v>
      </c>
      <c r="B23">
        <v>1488.9</v>
      </c>
      <c r="C23">
        <v>1775.1</v>
      </c>
      <c r="D23">
        <v>1727.7</v>
      </c>
      <c r="E23">
        <v>1500.1</v>
      </c>
      <c r="F23">
        <v>1751.4</v>
      </c>
      <c r="G23">
        <v>1870.2</v>
      </c>
      <c r="H23">
        <v>1721.6</v>
      </c>
      <c r="I23">
        <v>1880.2</v>
      </c>
      <c r="J23">
        <v>1940.9</v>
      </c>
      <c r="K23">
        <v>1875.1</v>
      </c>
      <c r="L23" s="1">
        <v>1947.1000000000001</v>
      </c>
      <c r="M23" s="72"/>
      <c r="N23" s="11" t="s">
        <v>50</v>
      </c>
      <c r="O23" s="11">
        <v>9.6655040963148794E-2</v>
      </c>
      <c r="P23" s="14">
        <v>0.5</v>
      </c>
      <c r="Q23" s="17">
        <v>1991</v>
      </c>
      <c r="R23" s="17">
        <v>2000</v>
      </c>
      <c r="S23" s="17">
        <v>1991</v>
      </c>
      <c r="T23" t="s">
        <v>18</v>
      </c>
      <c r="U23">
        <v>0.17500308185052424</v>
      </c>
      <c r="X23" s="19">
        <f t="shared" si="0"/>
        <v>129.40333333333319</v>
      </c>
      <c r="Y23">
        <f t="shared" si="1"/>
        <v>-343.83000000000084</v>
      </c>
    </row>
    <row r="24" spans="1:25">
      <c r="A24">
        <v>1981</v>
      </c>
      <c r="B24">
        <v>1520.7</v>
      </c>
      <c r="C24">
        <v>1890.3</v>
      </c>
      <c r="D24">
        <v>1478.5</v>
      </c>
      <c r="E24">
        <v>1591</v>
      </c>
      <c r="F24">
        <v>1562.4</v>
      </c>
      <c r="G24">
        <v>1595.4</v>
      </c>
      <c r="H24">
        <v>1855.9</v>
      </c>
      <c r="I24">
        <v>1825.2</v>
      </c>
      <c r="J24">
        <v>1571.6</v>
      </c>
      <c r="K24">
        <v>1829</v>
      </c>
      <c r="L24" s="1">
        <v>1680.0000000000002</v>
      </c>
      <c r="M24" s="72"/>
      <c r="N24" s="11" t="s">
        <v>51</v>
      </c>
      <c r="O24" s="11">
        <v>9.3190485441340204E-2</v>
      </c>
      <c r="P24" s="14">
        <v>0.5</v>
      </c>
      <c r="Q24" s="17">
        <v>1992</v>
      </c>
      <c r="R24" s="17">
        <v>1993</v>
      </c>
      <c r="S24" s="17">
        <v>1992</v>
      </c>
      <c r="T24" t="s">
        <v>19</v>
      </c>
      <c r="U24">
        <v>0.10709050099174026</v>
      </c>
      <c r="X24" s="19">
        <f t="shared" si="0"/>
        <v>244.60333333333324</v>
      </c>
      <c r="Y24">
        <f t="shared" si="1"/>
        <v>-99.226666666667597</v>
      </c>
    </row>
    <row r="25" spans="1:25">
      <c r="A25">
        <v>1982</v>
      </c>
      <c r="B25">
        <v>1376.8</v>
      </c>
      <c r="C25">
        <v>1247.7</v>
      </c>
      <c r="D25">
        <v>1548.8</v>
      </c>
      <c r="E25">
        <v>1923.5</v>
      </c>
      <c r="F25">
        <v>1420.8</v>
      </c>
      <c r="G25">
        <v>2298.4</v>
      </c>
      <c r="H25">
        <v>2276.1</v>
      </c>
      <c r="I25">
        <v>1817.9</v>
      </c>
      <c r="J25">
        <v>1209.5</v>
      </c>
      <c r="K25">
        <v>2480.4</v>
      </c>
      <c r="L25" s="1">
        <v>2367.5999999999995</v>
      </c>
      <c r="M25" s="72"/>
      <c r="N25" s="11" t="s">
        <v>52</v>
      </c>
      <c r="O25" s="11">
        <v>0.43105268792350698</v>
      </c>
      <c r="P25" s="14">
        <v>0.5</v>
      </c>
      <c r="Q25" s="17">
        <v>1992</v>
      </c>
      <c r="R25" s="17" t="s">
        <v>43</v>
      </c>
      <c r="S25" s="17">
        <v>1992</v>
      </c>
      <c r="T25" t="s">
        <v>20</v>
      </c>
      <c r="U25">
        <v>0.12227592351841497</v>
      </c>
      <c r="X25" s="19">
        <f t="shared" si="0"/>
        <v>-397.99666666666667</v>
      </c>
      <c r="Y25">
        <f t="shared" si="1"/>
        <v>-497.22333333333427</v>
      </c>
    </row>
    <row r="26" spans="1:25">
      <c r="A26">
        <v>1983</v>
      </c>
      <c r="B26">
        <v>1810.9</v>
      </c>
      <c r="C26">
        <v>1553.9</v>
      </c>
      <c r="D26">
        <v>1841.9</v>
      </c>
      <c r="E26">
        <v>1941.5</v>
      </c>
      <c r="F26">
        <v>1795.6</v>
      </c>
      <c r="G26">
        <v>2407.3000000000002</v>
      </c>
      <c r="H26">
        <v>2882.3</v>
      </c>
      <c r="I26">
        <v>2476</v>
      </c>
      <c r="J26">
        <v>2001</v>
      </c>
      <c r="K26">
        <v>3039.9</v>
      </c>
      <c r="L26" s="1">
        <v>2282.1000000000004</v>
      </c>
      <c r="M26" s="72"/>
      <c r="N26" s="11" t="s">
        <v>53</v>
      </c>
      <c r="O26" s="11">
        <v>0.17386031445514999</v>
      </c>
      <c r="P26" s="14">
        <v>0.5</v>
      </c>
      <c r="Q26" s="17">
        <v>2004</v>
      </c>
      <c r="R26" s="17">
        <v>2012</v>
      </c>
      <c r="S26" s="17">
        <v>2004</v>
      </c>
      <c r="T26" t="s">
        <v>21</v>
      </c>
      <c r="U26">
        <v>0.14975319104231108</v>
      </c>
      <c r="X26" s="19">
        <f t="shared" si="0"/>
        <v>-91.796666666666624</v>
      </c>
      <c r="Y26">
        <f t="shared" si="1"/>
        <v>-589.02000000000089</v>
      </c>
    </row>
    <row r="27" spans="1:25">
      <c r="A27">
        <v>1984</v>
      </c>
      <c r="B27">
        <v>1060.7</v>
      </c>
      <c r="C27">
        <v>1174.0999999999999</v>
      </c>
      <c r="D27">
        <v>1076</v>
      </c>
      <c r="E27">
        <v>1441.4</v>
      </c>
      <c r="F27">
        <v>1084.5999999999999</v>
      </c>
      <c r="G27">
        <v>1649.2</v>
      </c>
      <c r="H27">
        <v>1675.3</v>
      </c>
      <c r="I27">
        <v>1370.8</v>
      </c>
      <c r="J27">
        <v>966.5</v>
      </c>
      <c r="K27">
        <v>1403.8</v>
      </c>
      <c r="L27" s="1">
        <v>1579.3000000000002</v>
      </c>
      <c r="M27" s="72"/>
      <c r="N27" s="11" t="s">
        <v>54</v>
      </c>
      <c r="O27" s="11">
        <v>0.207404906219086</v>
      </c>
      <c r="P27" s="14">
        <v>0.5</v>
      </c>
      <c r="Q27" s="17">
        <v>1991</v>
      </c>
      <c r="R27" s="17">
        <v>2012</v>
      </c>
      <c r="S27" s="17">
        <v>1991</v>
      </c>
      <c r="X27" s="19">
        <f t="shared" si="0"/>
        <v>-471.59666666666681</v>
      </c>
      <c r="Y27">
        <f t="shared" si="1"/>
        <v>-1060.6166666666677</v>
      </c>
    </row>
    <row r="28" spans="1:25">
      <c r="A28">
        <v>1985</v>
      </c>
      <c r="B28">
        <v>1608.9</v>
      </c>
      <c r="C28">
        <v>1999.2</v>
      </c>
      <c r="D28">
        <v>1717.2</v>
      </c>
      <c r="E28">
        <v>1881.3</v>
      </c>
      <c r="F28">
        <v>1612.9</v>
      </c>
      <c r="G28">
        <v>1804.8</v>
      </c>
      <c r="H28">
        <v>1919.3</v>
      </c>
      <c r="I28">
        <v>2056.3000000000002</v>
      </c>
      <c r="J28">
        <v>1292.5</v>
      </c>
      <c r="K28">
        <v>2214.9</v>
      </c>
      <c r="L28" s="1">
        <v>1817.5</v>
      </c>
      <c r="M28" s="68"/>
      <c r="N28" s="11" t="s">
        <v>55</v>
      </c>
      <c r="O28" s="12">
        <v>7.7389667682778995E-2</v>
      </c>
      <c r="P28" s="15">
        <v>0.5</v>
      </c>
      <c r="Q28" s="18">
        <v>1992</v>
      </c>
      <c r="R28" s="17">
        <v>1973</v>
      </c>
      <c r="S28" s="17">
        <v>1991</v>
      </c>
      <c r="X28" s="19">
        <f t="shared" si="0"/>
        <v>353.50333333333333</v>
      </c>
      <c r="Y28">
        <f t="shared" si="1"/>
        <v>-707.11333333333437</v>
      </c>
    </row>
    <row r="29" spans="1:25">
      <c r="A29">
        <v>1986</v>
      </c>
      <c r="B29">
        <v>1563.2</v>
      </c>
      <c r="C29">
        <v>1631.2</v>
      </c>
      <c r="D29">
        <v>1437</v>
      </c>
      <c r="E29">
        <v>1675.8</v>
      </c>
      <c r="F29">
        <v>1429.7</v>
      </c>
      <c r="G29">
        <v>2093.6</v>
      </c>
      <c r="H29">
        <v>2012.8</v>
      </c>
      <c r="I29">
        <v>1858.2</v>
      </c>
      <c r="J29">
        <v>1794.7</v>
      </c>
      <c r="K29">
        <v>2267.6999999999998</v>
      </c>
      <c r="L29" s="1">
        <v>2084.3999999999992</v>
      </c>
      <c r="M29" s="73" t="s">
        <v>35</v>
      </c>
      <c r="N29" s="73"/>
      <c r="O29" s="73"/>
      <c r="P29" s="73"/>
      <c r="Q29" s="73"/>
      <c r="R29" s="73"/>
      <c r="S29" s="73"/>
      <c r="T29" s="1"/>
      <c r="U29" s="1"/>
      <c r="X29" s="19">
        <f t="shared" si="0"/>
        <v>-14.49666666666667</v>
      </c>
      <c r="Y29">
        <f t="shared" si="1"/>
        <v>-721.61000000000104</v>
      </c>
    </row>
    <row r="30" spans="1:25">
      <c r="A30">
        <v>1987</v>
      </c>
      <c r="B30">
        <v>1828.4</v>
      </c>
      <c r="C30">
        <v>1899.6</v>
      </c>
      <c r="D30">
        <v>1735.1</v>
      </c>
      <c r="E30">
        <v>1844.8</v>
      </c>
      <c r="F30">
        <v>1568.7</v>
      </c>
      <c r="G30">
        <v>1967.7</v>
      </c>
      <c r="H30">
        <v>2020.8</v>
      </c>
      <c r="I30">
        <v>1521.3</v>
      </c>
      <c r="J30">
        <v>1806.8</v>
      </c>
      <c r="K30">
        <v>2286.3000000000002</v>
      </c>
      <c r="L30" s="1">
        <v>1965.5000000000007</v>
      </c>
      <c r="X30" s="19">
        <f t="shared" si="0"/>
        <v>253.90333333333319</v>
      </c>
      <c r="Y30">
        <f t="shared" si="1"/>
        <v>-467.70666666666784</v>
      </c>
    </row>
    <row r="31" spans="1:25">
      <c r="A31">
        <v>1988</v>
      </c>
      <c r="B31">
        <v>1272.3</v>
      </c>
      <c r="C31">
        <v>1353.2</v>
      </c>
      <c r="D31">
        <v>1177.8</v>
      </c>
      <c r="E31">
        <v>1133.0999999999999</v>
      </c>
      <c r="F31">
        <v>1069.5999999999999</v>
      </c>
      <c r="G31">
        <v>1411.9</v>
      </c>
      <c r="H31">
        <v>1690.2</v>
      </c>
      <c r="I31">
        <v>1449.8</v>
      </c>
      <c r="J31">
        <v>1463.9</v>
      </c>
      <c r="K31">
        <v>1454.7</v>
      </c>
      <c r="L31" s="1">
        <v>1355.8</v>
      </c>
      <c r="M31" s="20">
        <v>1573.9875</v>
      </c>
      <c r="N31" s="20">
        <v>1965.1875</v>
      </c>
      <c r="O31" s="20">
        <v>1546.3031249999999</v>
      </c>
      <c r="P31">
        <v>1887.675</v>
      </c>
      <c r="R31" s="20">
        <v>1709.49</v>
      </c>
      <c r="X31" s="19">
        <f t="shared" si="0"/>
        <v>-292.49666666666667</v>
      </c>
      <c r="Y31">
        <f t="shared" si="1"/>
        <v>-760.20333333333451</v>
      </c>
    </row>
    <row r="32" spans="1:25">
      <c r="A32">
        <v>1989</v>
      </c>
      <c r="B32">
        <v>1250.4000000000001</v>
      </c>
      <c r="C32">
        <v>1285.9000000000001</v>
      </c>
      <c r="D32">
        <v>1426.7</v>
      </c>
      <c r="E32">
        <v>1328.4</v>
      </c>
      <c r="F32">
        <v>1420.5</v>
      </c>
      <c r="G32">
        <v>1544.5</v>
      </c>
      <c r="H32">
        <v>1931.3</v>
      </c>
      <c r="I32">
        <v>1487</v>
      </c>
      <c r="J32">
        <v>1438</v>
      </c>
      <c r="K32">
        <v>1700.7</v>
      </c>
      <c r="L32" s="1">
        <v>1680.6999999999998</v>
      </c>
      <c r="M32" s="20">
        <v>1702.5620690000001</v>
      </c>
      <c r="N32" s="20">
        <v>2292.6551720000002</v>
      </c>
      <c r="O32" s="20">
        <v>1687.817241</v>
      </c>
      <c r="P32">
        <v>2126.1206900000002</v>
      </c>
      <c r="R32" s="20">
        <v>1918.7686209999999</v>
      </c>
      <c r="X32" s="19">
        <f t="shared" si="0"/>
        <v>-359.79666666666662</v>
      </c>
      <c r="Y32">
        <f t="shared" si="1"/>
        <v>-1120.0000000000011</v>
      </c>
    </row>
    <row r="33" spans="1:25">
      <c r="A33">
        <v>1990</v>
      </c>
      <c r="B33">
        <v>1021</v>
      </c>
      <c r="C33">
        <v>1116.5999999999999</v>
      </c>
      <c r="D33">
        <v>990.6</v>
      </c>
      <c r="E33">
        <v>1129</v>
      </c>
      <c r="F33">
        <v>961.4</v>
      </c>
      <c r="G33">
        <v>1503.2</v>
      </c>
      <c r="H33">
        <v>1548.3</v>
      </c>
      <c r="I33">
        <v>1403.7</v>
      </c>
      <c r="J33">
        <v>1334.1</v>
      </c>
      <c r="K33">
        <v>1477.2</v>
      </c>
      <c r="L33" s="1">
        <v>1405.0999999999997</v>
      </c>
      <c r="N33"/>
      <c r="Q33"/>
      <c r="X33" s="19">
        <f t="shared" si="0"/>
        <v>-529.09666666666681</v>
      </c>
      <c r="Y33">
        <f t="shared" si="1"/>
        <v>-1649.0966666666679</v>
      </c>
    </row>
    <row r="34" spans="1:25">
      <c r="A34">
        <v>1991</v>
      </c>
      <c r="B34">
        <v>1021.4</v>
      </c>
      <c r="C34">
        <v>1000.1</v>
      </c>
      <c r="D34">
        <v>1068.3</v>
      </c>
      <c r="E34">
        <v>1088.7</v>
      </c>
      <c r="F34">
        <v>1063</v>
      </c>
      <c r="G34">
        <v>1536.3</v>
      </c>
      <c r="H34">
        <v>1604.3</v>
      </c>
      <c r="I34">
        <v>1281.5999999999999</v>
      </c>
      <c r="J34">
        <v>1104.5</v>
      </c>
      <c r="K34">
        <v>1566.1</v>
      </c>
      <c r="L34" s="1">
        <v>1328.3999999999999</v>
      </c>
      <c r="N34"/>
      <c r="Q34"/>
      <c r="X34" s="19">
        <f t="shared" si="0"/>
        <v>-645.59666666666669</v>
      </c>
      <c r="Y34">
        <f t="shared" si="1"/>
        <v>-2294.6933333333345</v>
      </c>
    </row>
    <row r="35" spans="1:25">
      <c r="A35">
        <v>1992</v>
      </c>
      <c r="B35">
        <v>1642.3</v>
      </c>
      <c r="C35">
        <v>1568.3</v>
      </c>
      <c r="D35">
        <v>2099.5</v>
      </c>
      <c r="E35">
        <v>2091.5</v>
      </c>
      <c r="F35">
        <v>1868.6</v>
      </c>
      <c r="G35">
        <v>1903.4</v>
      </c>
      <c r="H35">
        <v>2053.9</v>
      </c>
      <c r="I35">
        <v>2054.9</v>
      </c>
      <c r="J35">
        <v>2063.1999999999998</v>
      </c>
      <c r="K35">
        <v>2188.6999999999998</v>
      </c>
      <c r="L35" s="1">
        <v>1950.6999999999989</v>
      </c>
      <c r="N35"/>
      <c r="Q35"/>
      <c r="X35" s="19">
        <f t="shared" si="0"/>
        <v>-77.396666666666761</v>
      </c>
      <c r="Y35">
        <f t="shared" si="1"/>
        <v>-2372.0900000000011</v>
      </c>
    </row>
    <row r="36" spans="1:25">
      <c r="A36">
        <v>1993</v>
      </c>
      <c r="B36">
        <v>1930.7</v>
      </c>
      <c r="C36">
        <v>1902.3</v>
      </c>
      <c r="D36">
        <v>2096</v>
      </c>
      <c r="E36">
        <v>2362.8000000000002</v>
      </c>
      <c r="F36">
        <v>1883.7</v>
      </c>
      <c r="G36">
        <v>2537.6</v>
      </c>
      <c r="H36">
        <v>2771.2</v>
      </c>
      <c r="I36">
        <v>1941.3</v>
      </c>
      <c r="J36">
        <v>1956.8</v>
      </c>
      <c r="K36">
        <v>2601.1</v>
      </c>
      <c r="L36" s="1">
        <v>2474.8999999999996</v>
      </c>
      <c r="N36"/>
      <c r="Q36"/>
      <c r="X36" s="19">
        <f t="shared" si="0"/>
        <v>256.60333333333324</v>
      </c>
      <c r="Y36">
        <f t="shared" si="1"/>
        <v>-2115.4866666666676</v>
      </c>
    </row>
    <row r="37" spans="1:25">
      <c r="A37">
        <v>1994</v>
      </c>
      <c r="B37">
        <v>1903</v>
      </c>
      <c r="C37">
        <v>1644.2</v>
      </c>
      <c r="D37">
        <v>2241.4</v>
      </c>
      <c r="E37">
        <v>2162.5</v>
      </c>
      <c r="F37">
        <v>1863.5</v>
      </c>
      <c r="G37">
        <v>2721.9</v>
      </c>
      <c r="H37">
        <v>3286.2</v>
      </c>
      <c r="I37">
        <v>2229.5</v>
      </c>
      <c r="J37">
        <v>1994.1</v>
      </c>
      <c r="K37">
        <v>2908.1</v>
      </c>
      <c r="L37" s="1">
        <v>2492.7000000000003</v>
      </c>
      <c r="N37"/>
      <c r="Q37"/>
      <c r="X37" s="19">
        <f t="shared" si="0"/>
        <v>-1.4966666666666697</v>
      </c>
      <c r="Y37">
        <f t="shared" si="1"/>
        <v>-2116.9833333333345</v>
      </c>
    </row>
    <row r="38" spans="1:25">
      <c r="A38">
        <v>1995</v>
      </c>
      <c r="B38">
        <v>1463.3</v>
      </c>
      <c r="C38">
        <v>1267</v>
      </c>
      <c r="D38">
        <v>1913.4</v>
      </c>
      <c r="E38">
        <v>2001.3</v>
      </c>
      <c r="F38">
        <v>1795.6</v>
      </c>
      <c r="G38">
        <v>2243.5</v>
      </c>
      <c r="H38">
        <v>2230.6999999999998</v>
      </c>
      <c r="I38">
        <v>1634.4</v>
      </c>
      <c r="J38">
        <v>1543.5</v>
      </c>
      <c r="K38">
        <v>3036.2</v>
      </c>
      <c r="L38" s="1">
        <v>2309.7999999999993</v>
      </c>
      <c r="N38"/>
      <c r="Q38"/>
      <c r="X38" s="19">
        <f t="shared" si="0"/>
        <v>-378.69666666666672</v>
      </c>
      <c r="Y38">
        <f t="shared" si="1"/>
        <v>-2495.6800000000012</v>
      </c>
    </row>
    <row r="39" spans="1:25">
      <c r="A39">
        <v>1996</v>
      </c>
      <c r="B39">
        <v>1662</v>
      </c>
      <c r="C39">
        <v>1387.4</v>
      </c>
      <c r="D39">
        <v>1663.4</v>
      </c>
      <c r="E39">
        <v>1505.4</v>
      </c>
      <c r="F39">
        <v>1597.7</v>
      </c>
      <c r="G39">
        <v>1955.5</v>
      </c>
      <c r="H39">
        <v>2203</v>
      </c>
      <c r="I39">
        <v>1634.9</v>
      </c>
      <c r="J39">
        <v>1516.1</v>
      </c>
      <c r="K39">
        <v>2211.6</v>
      </c>
      <c r="L39" s="1">
        <v>1683.3</v>
      </c>
      <c r="N39"/>
      <c r="Q39"/>
      <c r="X39" s="19">
        <f t="shared" si="0"/>
        <v>-258.29666666666662</v>
      </c>
      <c r="Y39">
        <f t="shared" si="1"/>
        <v>-2753.9766666666678</v>
      </c>
    </row>
    <row r="40" spans="1:25">
      <c r="A40">
        <v>1997</v>
      </c>
      <c r="B40">
        <v>1739.1</v>
      </c>
      <c r="C40">
        <v>1918.7</v>
      </c>
      <c r="D40">
        <v>1931.5</v>
      </c>
      <c r="E40">
        <v>2067.6999999999998</v>
      </c>
      <c r="F40">
        <v>1801.3</v>
      </c>
      <c r="G40">
        <v>2434.1</v>
      </c>
      <c r="H40">
        <v>3077.8</v>
      </c>
      <c r="I40">
        <v>2103.6</v>
      </c>
      <c r="J40">
        <v>2200.6</v>
      </c>
      <c r="K40">
        <v>2993.8</v>
      </c>
      <c r="L40" s="1">
        <v>2299.3999999999996</v>
      </c>
      <c r="N40"/>
      <c r="Q40"/>
      <c r="X40" s="19">
        <f t="shared" si="0"/>
        <v>273.00333333333333</v>
      </c>
      <c r="Y40">
        <f t="shared" si="1"/>
        <v>-2480.9733333333343</v>
      </c>
    </row>
    <row r="41" spans="1:25">
      <c r="A41">
        <v>1998</v>
      </c>
      <c r="B41">
        <v>1548.9</v>
      </c>
      <c r="C41">
        <v>1814.4</v>
      </c>
      <c r="D41">
        <v>1558.4</v>
      </c>
      <c r="E41">
        <v>1713.3</v>
      </c>
      <c r="F41">
        <v>1722.4</v>
      </c>
      <c r="G41">
        <v>2165.6</v>
      </c>
      <c r="H41">
        <v>2225.8000000000002</v>
      </c>
      <c r="I41">
        <v>1586.6</v>
      </c>
      <c r="J41">
        <v>1925.3</v>
      </c>
      <c r="K41">
        <v>2362.3000000000002</v>
      </c>
      <c r="L41" s="1">
        <v>1824.9999999999989</v>
      </c>
      <c r="N41"/>
      <c r="Q41"/>
      <c r="X41" s="19">
        <f t="shared" si="0"/>
        <v>168.70333333333338</v>
      </c>
      <c r="Y41">
        <f t="shared" si="1"/>
        <v>-2312.2700000000009</v>
      </c>
    </row>
    <row r="42" spans="1:25">
      <c r="A42">
        <v>1999</v>
      </c>
      <c r="B42">
        <v>1495.8</v>
      </c>
      <c r="C42">
        <v>1485.9</v>
      </c>
      <c r="D42">
        <v>1268.8</v>
      </c>
      <c r="E42">
        <v>1335.4</v>
      </c>
      <c r="F42">
        <v>1214.0999999999999</v>
      </c>
      <c r="G42">
        <v>1906.4</v>
      </c>
      <c r="H42">
        <v>1823.5</v>
      </c>
      <c r="I42">
        <v>1425.2</v>
      </c>
      <c r="J42">
        <v>1719.1</v>
      </c>
      <c r="K42">
        <v>2329.5</v>
      </c>
      <c r="L42" s="1">
        <v>1802.9999999999998</v>
      </c>
      <c r="N42"/>
      <c r="Q42"/>
      <c r="X42" s="19">
        <f t="shared" si="0"/>
        <v>-159.79666666666662</v>
      </c>
      <c r="Y42">
        <f t="shared" si="1"/>
        <v>-2472.0666666666675</v>
      </c>
    </row>
    <row r="43" spans="1:25">
      <c r="A43">
        <v>2000</v>
      </c>
      <c r="B43">
        <v>2176.1999999999998</v>
      </c>
      <c r="C43">
        <v>1856.2</v>
      </c>
      <c r="D43">
        <v>2116</v>
      </c>
      <c r="E43">
        <v>2225.6999999999998</v>
      </c>
      <c r="F43">
        <v>2121.5</v>
      </c>
      <c r="G43">
        <v>2458.8000000000002</v>
      </c>
      <c r="H43">
        <v>2219.5</v>
      </c>
      <c r="I43">
        <v>2045</v>
      </c>
      <c r="J43">
        <v>2344.4</v>
      </c>
      <c r="K43">
        <v>2466</v>
      </c>
      <c r="L43" s="1">
        <v>2534.6</v>
      </c>
      <c r="N43"/>
      <c r="Q43"/>
      <c r="X43" s="19">
        <f t="shared" si="0"/>
        <v>210.50333333333333</v>
      </c>
      <c r="Y43">
        <f t="shared" si="1"/>
        <v>-2261.5633333333344</v>
      </c>
    </row>
    <row r="44" spans="1:25">
      <c r="A44">
        <v>2001</v>
      </c>
      <c r="B44">
        <v>2371.3000000000002</v>
      </c>
      <c r="C44">
        <v>1684.1</v>
      </c>
      <c r="D44">
        <v>2355</v>
      </c>
      <c r="E44">
        <v>2582.5</v>
      </c>
      <c r="F44">
        <v>2310.4</v>
      </c>
      <c r="G44">
        <v>2664.8</v>
      </c>
      <c r="H44">
        <v>3030.7</v>
      </c>
      <c r="I44">
        <v>2362.8000000000002</v>
      </c>
      <c r="J44">
        <v>2433</v>
      </c>
      <c r="K44">
        <v>3163.5</v>
      </c>
      <c r="L44" s="1">
        <v>2746.9999999999982</v>
      </c>
      <c r="N44"/>
      <c r="Q44"/>
      <c r="X44" s="19">
        <f t="shared" si="0"/>
        <v>38.403333333333194</v>
      </c>
      <c r="Y44">
        <f t="shared" si="1"/>
        <v>-2223.1600000000012</v>
      </c>
    </row>
    <row r="45" spans="1:25">
      <c r="A45">
        <v>2002</v>
      </c>
      <c r="B45">
        <v>1417.5</v>
      </c>
      <c r="C45">
        <v>1423.1</v>
      </c>
      <c r="D45">
        <v>1320.3</v>
      </c>
      <c r="E45">
        <v>1656.9</v>
      </c>
      <c r="F45">
        <v>1434.6</v>
      </c>
      <c r="G45">
        <v>1799.8</v>
      </c>
      <c r="H45">
        <v>1782.8</v>
      </c>
      <c r="I45">
        <v>1216.8</v>
      </c>
      <c r="J45">
        <v>1612</v>
      </c>
      <c r="K45">
        <v>2021.3</v>
      </c>
      <c r="L45" s="1">
        <v>1883.399999999999</v>
      </c>
      <c r="N45"/>
      <c r="Q45"/>
      <c r="X45" s="19">
        <f t="shared" si="0"/>
        <v>-222.59666666666681</v>
      </c>
      <c r="Y45">
        <f t="shared" si="1"/>
        <v>-2445.756666666668</v>
      </c>
    </row>
    <row r="46" spans="1:25">
      <c r="A46">
        <v>2003</v>
      </c>
      <c r="B46">
        <v>1562.9</v>
      </c>
      <c r="C46">
        <v>1735.2</v>
      </c>
      <c r="D46">
        <v>1775</v>
      </c>
      <c r="E46">
        <v>1833.4</v>
      </c>
      <c r="F46">
        <v>2013.6</v>
      </c>
      <c r="G46">
        <v>2172.6</v>
      </c>
      <c r="H46">
        <v>2981.3</v>
      </c>
      <c r="I46">
        <v>1502.6</v>
      </c>
      <c r="J46">
        <v>1823</v>
      </c>
      <c r="K46">
        <v>2693.3</v>
      </c>
      <c r="L46" s="1">
        <v>1608.0999999999995</v>
      </c>
      <c r="N46"/>
      <c r="Q46"/>
      <c r="X46" s="19">
        <f t="shared" si="0"/>
        <v>89.50333333333333</v>
      </c>
      <c r="Y46">
        <f>Y45+X46</f>
        <v>-2356.2533333333349</v>
      </c>
    </row>
    <row r="47" spans="1:25">
      <c r="A47">
        <v>2004</v>
      </c>
      <c r="B47">
        <v>1342.6</v>
      </c>
      <c r="C47">
        <v>1426.1</v>
      </c>
      <c r="D47">
        <v>1310.5</v>
      </c>
      <c r="E47">
        <v>1342.1</v>
      </c>
      <c r="F47">
        <v>1541.2</v>
      </c>
      <c r="G47">
        <v>1728</v>
      </c>
      <c r="H47">
        <v>2213.6999999999998</v>
      </c>
      <c r="I47">
        <v>1343.2</v>
      </c>
      <c r="J47">
        <v>1919.4</v>
      </c>
      <c r="K47">
        <v>1998.7</v>
      </c>
      <c r="L47" s="1">
        <v>1299.3999999999999</v>
      </c>
      <c r="N47"/>
      <c r="Q47"/>
      <c r="X47" s="19">
        <f t="shared" si="0"/>
        <v>-219.59666666666681</v>
      </c>
      <c r="Y47">
        <f t="shared" si="1"/>
        <v>-2575.8500000000017</v>
      </c>
    </row>
    <row r="48" spans="1:25">
      <c r="A48">
        <v>2005</v>
      </c>
      <c r="B48">
        <v>2431.6999999999998</v>
      </c>
      <c r="C48">
        <v>1724.3</v>
      </c>
      <c r="D48">
        <v>1725.3</v>
      </c>
      <c r="E48">
        <v>2344.6</v>
      </c>
      <c r="F48">
        <v>1821.2</v>
      </c>
      <c r="G48">
        <v>2498.1999999999998</v>
      </c>
      <c r="H48">
        <v>1853.2</v>
      </c>
      <c r="I48">
        <v>1876</v>
      </c>
      <c r="J48">
        <v>2234.1</v>
      </c>
      <c r="K48">
        <v>2018.6</v>
      </c>
      <c r="L48" s="1">
        <v>2143.599999999999</v>
      </c>
      <c r="N48"/>
      <c r="Q48"/>
      <c r="X48" s="19">
        <f t="shared" si="0"/>
        <v>78.603333333333239</v>
      </c>
      <c r="Y48">
        <f t="shared" si="1"/>
        <v>-2497.2466666666687</v>
      </c>
    </row>
    <row r="49" spans="1:25">
      <c r="A49">
        <v>2006</v>
      </c>
      <c r="B49">
        <v>1712</v>
      </c>
      <c r="C49">
        <v>2015</v>
      </c>
      <c r="D49">
        <v>1663</v>
      </c>
      <c r="E49">
        <v>1875.9</v>
      </c>
      <c r="F49">
        <v>1793.5</v>
      </c>
      <c r="G49">
        <v>2126</v>
      </c>
      <c r="H49">
        <v>2393.5</v>
      </c>
      <c r="I49">
        <v>2223.5</v>
      </c>
      <c r="J49">
        <v>2393.6</v>
      </c>
      <c r="K49">
        <v>1891</v>
      </c>
      <c r="L49" s="1">
        <v>1936.4999999999986</v>
      </c>
      <c r="N49"/>
      <c r="Q49"/>
      <c r="X49" s="19">
        <f t="shared" si="0"/>
        <v>369.30333333333328</v>
      </c>
      <c r="Y49">
        <f t="shared" si="1"/>
        <v>-2127.9433333333354</v>
      </c>
    </row>
    <row r="50" spans="1:25">
      <c r="A50">
        <v>2007</v>
      </c>
      <c r="B50">
        <v>1341.5</v>
      </c>
      <c r="C50">
        <v>1610</v>
      </c>
      <c r="D50">
        <v>1528</v>
      </c>
      <c r="E50">
        <v>1444.2</v>
      </c>
      <c r="F50">
        <v>1358.5</v>
      </c>
      <c r="G50">
        <v>1599.5</v>
      </c>
      <c r="H50">
        <v>1728</v>
      </c>
      <c r="I50">
        <v>1939</v>
      </c>
      <c r="J50">
        <v>1650.1</v>
      </c>
      <c r="K50">
        <v>2323.6999999999998</v>
      </c>
      <c r="L50" s="1">
        <v>1581.5000000000002</v>
      </c>
      <c r="N50"/>
      <c r="Q50"/>
      <c r="X50" s="19">
        <f t="shared" si="0"/>
        <v>-35.696666666666715</v>
      </c>
      <c r="Y50">
        <f t="shared" si="1"/>
        <v>-2163.6400000000021</v>
      </c>
    </row>
    <row r="51" spans="1:25">
      <c r="A51">
        <v>2008</v>
      </c>
      <c r="B51">
        <v>2302.5</v>
      </c>
      <c r="C51">
        <v>2385.5</v>
      </c>
      <c r="D51">
        <v>1791.5</v>
      </c>
      <c r="E51">
        <v>2670.5</v>
      </c>
      <c r="F51">
        <v>2614.9</v>
      </c>
      <c r="G51">
        <v>2633.5</v>
      </c>
      <c r="H51">
        <v>2374.5</v>
      </c>
      <c r="I51">
        <v>2300.5</v>
      </c>
      <c r="J51">
        <v>2432.5</v>
      </c>
      <c r="K51">
        <v>2648.5</v>
      </c>
      <c r="L51" s="1">
        <v>2709.9999999999982</v>
      </c>
      <c r="N51"/>
      <c r="Q51"/>
      <c r="X51" s="19">
        <f t="shared" si="0"/>
        <v>739.80333333333328</v>
      </c>
      <c r="Y51">
        <f t="shared" si="1"/>
        <v>-1423.8366666666689</v>
      </c>
    </row>
    <row r="52" spans="1:25">
      <c r="A52">
        <v>2009</v>
      </c>
      <c r="B52">
        <v>1716</v>
      </c>
      <c r="C52">
        <v>1660</v>
      </c>
      <c r="D52">
        <v>2611</v>
      </c>
      <c r="E52">
        <v>1605.5</v>
      </c>
      <c r="F52">
        <v>1746.5</v>
      </c>
      <c r="G52">
        <v>1839</v>
      </c>
      <c r="H52">
        <v>1873</v>
      </c>
      <c r="I52">
        <v>1740</v>
      </c>
      <c r="J52">
        <v>1596</v>
      </c>
      <c r="K52">
        <v>1731.5</v>
      </c>
      <c r="L52" s="1">
        <v>1611.0000000000005</v>
      </c>
      <c r="N52"/>
      <c r="Q52"/>
      <c r="X52" s="19">
        <f t="shared" si="0"/>
        <v>14.303333333333285</v>
      </c>
      <c r="Y52">
        <f t="shared" si="1"/>
        <v>-1409.5333333333356</v>
      </c>
    </row>
    <row r="53" spans="1:25">
      <c r="A53">
        <v>2010</v>
      </c>
      <c r="B53">
        <v>1565</v>
      </c>
      <c r="C53">
        <v>1643</v>
      </c>
      <c r="D53">
        <v>1687.5</v>
      </c>
      <c r="E53">
        <v>1397.5</v>
      </c>
      <c r="F53">
        <v>1506</v>
      </c>
      <c r="G53">
        <v>1830</v>
      </c>
      <c r="H53">
        <v>1932</v>
      </c>
      <c r="I53">
        <v>1857.5</v>
      </c>
      <c r="J53">
        <v>1734.5</v>
      </c>
      <c r="K53">
        <v>1820.5</v>
      </c>
      <c r="L53" s="1">
        <v>1634.0000000000007</v>
      </c>
      <c r="N53"/>
      <c r="Q53"/>
      <c r="X53" s="19">
        <f t="shared" si="0"/>
        <v>-2.6966666666667152</v>
      </c>
      <c r="Y53">
        <f t="shared" si="1"/>
        <v>-1412.2300000000023</v>
      </c>
    </row>
    <row r="54" spans="1:25">
      <c r="A54">
        <v>2011</v>
      </c>
      <c r="B54">
        <v>1301</v>
      </c>
      <c r="C54">
        <v>1415.5</v>
      </c>
      <c r="D54">
        <v>1153</v>
      </c>
      <c r="E54">
        <v>1257.0999999999999</v>
      </c>
      <c r="F54">
        <v>1216</v>
      </c>
      <c r="G54">
        <v>1412.5</v>
      </c>
      <c r="H54">
        <v>1234.5</v>
      </c>
      <c r="I54">
        <v>1537</v>
      </c>
      <c r="J54">
        <v>1470</v>
      </c>
      <c r="K54">
        <v>1565.5</v>
      </c>
      <c r="L54" s="1">
        <v>1269.7</v>
      </c>
      <c r="N54"/>
      <c r="Q54"/>
      <c r="X54" s="19">
        <f t="shared" si="0"/>
        <v>-230.19666666666672</v>
      </c>
      <c r="Y54">
        <f t="shared" si="1"/>
        <v>-1642.426666666669</v>
      </c>
    </row>
    <row r="55" spans="1:25">
      <c r="A55">
        <v>2012</v>
      </c>
      <c r="B55">
        <v>1622</v>
      </c>
      <c r="C55">
        <v>1778.5</v>
      </c>
      <c r="D55">
        <v>1579.5</v>
      </c>
      <c r="E55">
        <v>1680.5</v>
      </c>
      <c r="F55">
        <v>1533.5</v>
      </c>
      <c r="G55">
        <v>1923.5</v>
      </c>
      <c r="H55">
        <v>2103.5</v>
      </c>
      <c r="I55">
        <v>1877.5</v>
      </c>
      <c r="J55">
        <v>1917.5</v>
      </c>
      <c r="K55">
        <v>1641.5</v>
      </c>
      <c r="L55" s="1">
        <v>1554.8000000000004</v>
      </c>
      <c r="N55"/>
      <c r="Q55"/>
      <c r="X55" s="19">
        <f t="shared" si="0"/>
        <v>132.80333333333328</v>
      </c>
      <c r="Y55">
        <f t="shared" si="1"/>
        <v>-1509.6233333333357</v>
      </c>
    </row>
    <row r="56" spans="1:25">
      <c r="A56">
        <v>2013</v>
      </c>
      <c r="B56">
        <v>1734.5</v>
      </c>
      <c r="C56">
        <v>1827.5</v>
      </c>
      <c r="D56">
        <v>1953.5</v>
      </c>
      <c r="E56">
        <v>1760</v>
      </c>
      <c r="F56">
        <v>2204</v>
      </c>
      <c r="G56">
        <v>2298.5</v>
      </c>
      <c r="H56">
        <v>2959.5</v>
      </c>
      <c r="I56">
        <v>2410</v>
      </c>
      <c r="J56">
        <v>2181.5</v>
      </c>
      <c r="K56">
        <v>2347.5</v>
      </c>
      <c r="L56" s="1">
        <v>2203.5999999999995</v>
      </c>
      <c r="N56"/>
      <c r="Q56"/>
      <c r="X56" s="19">
        <f t="shared" si="0"/>
        <v>181.80333333333328</v>
      </c>
      <c r="Y56">
        <f t="shared" si="1"/>
        <v>-1327.8200000000024</v>
      </c>
    </row>
    <row r="57" spans="1:25">
      <c r="A57">
        <v>2014</v>
      </c>
      <c r="B57">
        <v>1638</v>
      </c>
      <c r="C57">
        <v>1783.5</v>
      </c>
      <c r="D57">
        <v>2187.5</v>
      </c>
      <c r="E57">
        <v>1646</v>
      </c>
      <c r="F57">
        <v>1718</v>
      </c>
      <c r="G57">
        <v>1960</v>
      </c>
      <c r="H57">
        <v>2245</v>
      </c>
      <c r="I57">
        <v>1977</v>
      </c>
      <c r="J57">
        <v>1879</v>
      </c>
      <c r="K57">
        <v>2308</v>
      </c>
      <c r="L57" s="1">
        <v>1725.4999999999998</v>
      </c>
      <c r="N57"/>
      <c r="Q57"/>
      <c r="X57" s="19">
        <f t="shared" si="0"/>
        <v>137.80333333333328</v>
      </c>
      <c r="Y57">
        <f t="shared" si="1"/>
        <v>-1190.0166666666692</v>
      </c>
    </row>
    <row r="58" spans="1:25">
      <c r="A58">
        <v>2015</v>
      </c>
      <c r="B58">
        <v>1372</v>
      </c>
      <c r="C58">
        <v>1720</v>
      </c>
      <c r="D58">
        <v>1482.5</v>
      </c>
      <c r="E58">
        <v>1288.5</v>
      </c>
      <c r="F58">
        <v>1663</v>
      </c>
      <c r="G58">
        <v>1874.5</v>
      </c>
      <c r="H58">
        <v>1424</v>
      </c>
      <c r="I58">
        <v>1839.5</v>
      </c>
      <c r="J58">
        <v>1900.5</v>
      </c>
      <c r="K58">
        <v>1433</v>
      </c>
      <c r="L58" s="1">
        <v>1500.8</v>
      </c>
      <c r="N58"/>
      <c r="Q58"/>
      <c r="X58" s="19">
        <f t="shared" si="0"/>
        <v>74.303333333333285</v>
      </c>
      <c r="Y58">
        <f t="shared" si="1"/>
        <v>-1115.7133333333359</v>
      </c>
    </row>
    <row r="59" spans="1:25">
      <c r="A59">
        <v>2016</v>
      </c>
      <c r="B59">
        <v>2352.5</v>
      </c>
      <c r="C59">
        <v>2500.5</v>
      </c>
      <c r="D59">
        <v>2399</v>
      </c>
      <c r="E59">
        <v>2273</v>
      </c>
      <c r="F59">
        <v>2627</v>
      </c>
      <c r="G59">
        <v>3011</v>
      </c>
      <c r="H59">
        <v>2717</v>
      </c>
      <c r="I59">
        <v>2907.5</v>
      </c>
      <c r="J59">
        <v>2912.5</v>
      </c>
      <c r="K59">
        <v>3097.5</v>
      </c>
      <c r="L59" s="1">
        <v>2490.6</v>
      </c>
      <c r="N59"/>
      <c r="Q59"/>
      <c r="X59" s="19">
        <f t="shared" si="0"/>
        <v>854.80333333333328</v>
      </c>
      <c r="Y59">
        <f t="shared" si="1"/>
        <v>-260.91000000000258</v>
      </c>
    </row>
    <row r="60" spans="1:25">
      <c r="A60">
        <v>2017</v>
      </c>
      <c r="B60">
        <v>1258</v>
      </c>
      <c r="C60">
        <v>1500.5</v>
      </c>
      <c r="D60">
        <v>1457</v>
      </c>
      <c r="E60">
        <v>1495.5</v>
      </c>
      <c r="F60">
        <v>1516</v>
      </c>
      <c r="G60">
        <v>2203</v>
      </c>
      <c r="H60">
        <v>1813.5</v>
      </c>
      <c r="I60">
        <v>2035.5</v>
      </c>
      <c r="J60">
        <v>1783</v>
      </c>
      <c r="K60">
        <v>2693</v>
      </c>
      <c r="L60" s="1">
        <v>1967.0999999999995</v>
      </c>
      <c r="N60"/>
      <c r="Q60" s="8" t="s">
        <v>25</v>
      </c>
      <c r="R60" s="8" t="s">
        <v>56</v>
      </c>
      <c r="S60" s="8" t="s">
        <v>58</v>
      </c>
      <c r="X60" s="19">
        <f t="shared" si="0"/>
        <v>-145.19666666666672</v>
      </c>
      <c r="Y60">
        <f t="shared" si="1"/>
        <v>-406.1066666666693</v>
      </c>
    </row>
    <row r="61" spans="1:25">
      <c r="A61">
        <v>2018</v>
      </c>
      <c r="B61">
        <v>1585.5</v>
      </c>
      <c r="C61">
        <v>1983</v>
      </c>
      <c r="D61">
        <v>1729.5</v>
      </c>
      <c r="E61">
        <v>1663</v>
      </c>
      <c r="F61">
        <v>1668</v>
      </c>
      <c r="G61">
        <v>2321</v>
      </c>
      <c r="H61">
        <v>2465.5</v>
      </c>
      <c r="I61">
        <v>1999.5</v>
      </c>
      <c r="J61">
        <v>2058</v>
      </c>
      <c r="K61">
        <v>2510</v>
      </c>
      <c r="L61" s="1">
        <v>1957.2000000000003</v>
      </c>
      <c r="N61"/>
      <c r="Q61" s="67" t="s">
        <v>6</v>
      </c>
      <c r="R61" s="10" t="s">
        <v>23</v>
      </c>
      <c r="S61" s="10" t="s">
        <v>86</v>
      </c>
      <c r="X61" s="19">
        <f t="shared" si="0"/>
        <v>337.30333333333328</v>
      </c>
      <c r="Y61">
        <f>Y60+X61</f>
        <v>-68.803333333336013</v>
      </c>
    </row>
    <row r="62" spans="1:25">
      <c r="A62">
        <v>2019</v>
      </c>
      <c r="B62">
        <v>1737.5</v>
      </c>
      <c r="C62">
        <v>1714.5</v>
      </c>
      <c r="D62">
        <v>1557.5</v>
      </c>
      <c r="E62">
        <v>1699</v>
      </c>
      <c r="F62">
        <v>1707</v>
      </c>
      <c r="G62">
        <v>1899</v>
      </c>
      <c r="H62">
        <v>2188.5</v>
      </c>
      <c r="I62">
        <v>1881.5</v>
      </c>
      <c r="J62">
        <v>1889</v>
      </c>
      <c r="K62">
        <v>1917</v>
      </c>
      <c r="L62" s="1">
        <v>1880.1</v>
      </c>
      <c r="N62"/>
      <c r="Q62" s="72"/>
      <c r="R62" s="11" t="s">
        <v>22</v>
      </c>
      <c r="S62" s="11" t="s">
        <v>59</v>
      </c>
      <c r="X62" s="19">
        <f t="shared" si="0"/>
        <v>68.803333333333285</v>
      </c>
      <c r="Y62">
        <f>Y61+X62</f>
        <v>-2.7284841053187847E-12</v>
      </c>
    </row>
    <row r="63" spans="1:25">
      <c r="A63">
        <v>2020</v>
      </c>
      <c r="Q63" s="72"/>
      <c r="R63" s="11" t="s">
        <v>14</v>
      </c>
      <c r="S63" s="11" t="s">
        <v>60</v>
      </c>
    </row>
    <row r="64" spans="1:25">
      <c r="Q64" s="72"/>
      <c r="R64" s="11" t="s">
        <v>48</v>
      </c>
      <c r="S64" s="11" t="s">
        <v>61</v>
      </c>
    </row>
    <row r="65" spans="15:20">
      <c r="Q65" s="72"/>
      <c r="R65" s="11" t="s">
        <v>49</v>
      </c>
      <c r="S65" s="11" t="s">
        <v>62</v>
      </c>
    </row>
    <row r="66" spans="15:20">
      <c r="Q66" s="72"/>
      <c r="R66" s="11" t="s">
        <v>50</v>
      </c>
      <c r="S66" s="11" t="s">
        <v>63</v>
      </c>
    </row>
    <row r="67" spans="15:20">
      <c r="Q67" s="72"/>
      <c r="R67" s="11" t="s">
        <v>51</v>
      </c>
      <c r="S67" s="11" t="s">
        <v>64</v>
      </c>
    </row>
    <row r="68" spans="15:20">
      <c r="Q68" s="72"/>
      <c r="R68" s="11" t="s">
        <v>52</v>
      </c>
      <c r="S68" s="11" t="s">
        <v>65</v>
      </c>
    </row>
    <row r="69" spans="15:20">
      <c r="Q69" s="72"/>
      <c r="R69" s="11" t="s">
        <v>53</v>
      </c>
      <c r="S69" s="11" t="s">
        <v>66</v>
      </c>
    </row>
    <row r="70" spans="15:20">
      <c r="Q70" s="72"/>
      <c r="R70" s="11" t="s">
        <v>54</v>
      </c>
      <c r="S70" s="11" t="s">
        <v>67</v>
      </c>
    </row>
    <row r="71" spans="15:20">
      <c r="Q71" s="68"/>
      <c r="R71" s="12" t="s">
        <v>55</v>
      </c>
      <c r="S71" s="12" t="s">
        <v>68</v>
      </c>
    </row>
    <row r="72" spans="15:20">
      <c r="O72" t="s">
        <v>157</v>
      </c>
    </row>
    <row r="73" spans="15:20">
      <c r="O73" s="67" t="s">
        <v>163</v>
      </c>
      <c r="P73" s="67" t="s">
        <v>156</v>
      </c>
      <c r="Q73" s="69" t="s">
        <v>158</v>
      </c>
      <c r="R73" s="66" t="s">
        <v>159</v>
      </c>
      <c r="S73" s="66" t="s">
        <v>162</v>
      </c>
      <c r="T73" s="66"/>
    </row>
    <row r="74" spans="15:20">
      <c r="O74" s="68"/>
      <c r="P74" s="68"/>
      <c r="Q74" s="70"/>
      <c r="R74" s="71"/>
      <c r="S74" s="12" t="s">
        <v>160</v>
      </c>
      <c r="T74" s="39" t="s">
        <v>161</v>
      </c>
    </row>
    <row r="75" spans="15:20">
      <c r="O75" s="22">
        <v>1</v>
      </c>
      <c r="P75" s="35">
        <v>1252420.00528224</v>
      </c>
      <c r="Q75" s="35">
        <v>0.72598675476187002</v>
      </c>
      <c r="R75" s="38">
        <f>Q75</f>
        <v>0.72598675476187002</v>
      </c>
      <c r="S75" s="34">
        <v>718386.32067369996</v>
      </c>
      <c r="T75" s="34">
        <v>1786453.68989079</v>
      </c>
    </row>
    <row r="76" spans="15:20">
      <c r="O76" s="22">
        <v>2</v>
      </c>
      <c r="P76" s="35">
        <v>169831.59126632501</v>
      </c>
      <c r="Q76" s="35">
        <v>9.8445797160273102E-2</v>
      </c>
      <c r="R76" s="38">
        <f>R75+Q76</f>
        <v>0.82443255192214315</v>
      </c>
      <c r="S76" s="34">
        <v>97415.157430737803</v>
      </c>
      <c r="T76" s="34">
        <v>242248.02510191299</v>
      </c>
    </row>
    <row r="77" spans="15:20">
      <c r="O77" s="22">
        <v>3</v>
      </c>
      <c r="P77" s="35">
        <v>75046.634958562499</v>
      </c>
      <c r="Q77" s="35">
        <v>4.3502070183785699E-2</v>
      </c>
      <c r="R77" s="38">
        <f>R76+Q77</f>
        <v>0.86793462210592887</v>
      </c>
      <c r="S77" s="34">
        <v>43046.642292075398</v>
      </c>
      <c r="T77" s="34">
        <v>107046.627625049</v>
      </c>
    </row>
    <row r="78" spans="15:20">
      <c r="O78" s="22">
        <v>4</v>
      </c>
      <c r="P78" s="35">
        <v>50869.098819210303</v>
      </c>
      <c r="Q78" s="35">
        <v>2.9487146335623101E-2</v>
      </c>
      <c r="R78" s="38">
        <f t="shared" ref="R78:R82" si="2">R77+Q78</f>
        <v>0.89742176844155197</v>
      </c>
      <c r="S78" s="34">
        <v>29178.4422019704</v>
      </c>
      <c r="T78" s="34">
        <v>72559.755436450199</v>
      </c>
    </row>
    <row r="79" spans="15:20">
      <c r="O79" s="22">
        <v>5</v>
      </c>
      <c r="P79" s="35">
        <v>47863.367211871402</v>
      </c>
      <c r="Q79" s="35">
        <v>2.7744822413860601E-2</v>
      </c>
      <c r="R79" s="38">
        <f t="shared" si="2"/>
        <v>0.92516659085541253</v>
      </c>
      <c r="S79" s="34">
        <v>27454.358858346201</v>
      </c>
      <c r="T79" s="34">
        <v>68272.375565396695</v>
      </c>
    </row>
    <row r="80" spans="15:20">
      <c r="O80" s="22">
        <v>6</v>
      </c>
      <c r="P80" s="35">
        <v>42406.7905044625</v>
      </c>
      <c r="Q80" s="35">
        <v>2.45818240593044E-2</v>
      </c>
      <c r="R80" s="38">
        <f t="shared" si="2"/>
        <v>0.94974841491471695</v>
      </c>
      <c r="S80" s="34">
        <v>24324.474276675101</v>
      </c>
      <c r="T80" s="34">
        <v>60489.1067322499</v>
      </c>
    </row>
    <row r="81" spans="15:20">
      <c r="O81" s="22">
        <v>7</v>
      </c>
      <c r="P81" s="35">
        <v>31222.152822398701</v>
      </c>
      <c r="Q81" s="35">
        <v>1.8098456834458002E-2</v>
      </c>
      <c r="R81" s="38">
        <f t="shared" si="2"/>
        <v>0.96784687174917494</v>
      </c>
      <c r="S81" s="34">
        <v>17908.9821265992</v>
      </c>
      <c r="T81" s="34">
        <v>44535.323518198202</v>
      </c>
    </row>
    <row r="82" spans="15:20">
      <c r="O82" s="22">
        <v>8</v>
      </c>
      <c r="P82" s="35">
        <v>19811.852438615701</v>
      </c>
      <c r="Q82" s="35">
        <v>1.14842803508958E-2</v>
      </c>
      <c r="R82" s="38">
        <f t="shared" si="2"/>
        <v>0.97933115210007071</v>
      </c>
      <c r="S82" s="34">
        <v>11364.0501741267</v>
      </c>
      <c r="T82" s="34">
        <v>28259.654703104701</v>
      </c>
    </row>
    <row r="83" spans="15:20">
      <c r="O83" s="22">
        <v>9</v>
      </c>
      <c r="P83" s="35">
        <v>14496.643488506101</v>
      </c>
      <c r="Q83" s="35">
        <v>8.4032282435384693E-3</v>
      </c>
      <c r="R83" s="38">
        <f>R82+Q83</f>
        <v>0.98773438034360916</v>
      </c>
      <c r="S83" s="34">
        <v>8315.2539355033205</v>
      </c>
      <c r="T83" s="34">
        <v>20678.033041508901</v>
      </c>
    </row>
    <row r="84" spans="15:20">
      <c r="O84" s="22">
        <v>10</v>
      </c>
      <c r="P84" s="35">
        <v>11480.9766862533</v>
      </c>
      <c r="Q84" s="35">
        <v>6.6551452154992802E-3</v>
      </c>
      <c r="R84" s="38">
        <f>R83+Q84</f>
        <v>0.99438952555910842</v>
      </c>
      <c r="S84" s="34">
        <v>6585.4717783107599</v>
      </c>
      <c r="T84" s="34">
        <v>16376.4815941958</v>
      </c>
    </row>
    <row r="85" spans="15:20">
      <c r="O85" s="39">
        <v>11</v>
      </c>
      <c r="P85" s="40">
        <v>9678.7859872218305</v>
      </c>
      <c r="Q85" s="41">
        <v>5.6104744408919903E-3</v>
      </c>
      <c r="R85" s="42">
        <f>R84+Q85</f>
        <v>1.0000000000000004</v>
      </c>
      <c r="S85" s="43">
        <v>5551.7377753651499</v>
      </c>
      <c r="T85" s="43">
        <v>13805.834199078499</v>
      </c>
    </row>
    <row r="86" spans="15:20">
      <c r="S86" s="34"/>
      <c r="T86" s="34"/>
    </row>
  </sheetData>
  <mergeCells count="13">
    <mergeCell ref="Q61:Q71"/>
    <mergeCell ref="M18:M28"/>
    <mergeCell ref="M29:S29"/>
    <mergeCell ref="M2:M12"/>
    <mergeCell ref="M13:U13"/>
    <mergeCell ref="M16:M17"/>
    <mergeCell ref="O16:Q16"/>
    <mergeCell ref="N16:N17"/>
    <mergeCell ref="S73:T73"/>
    <mergeCell ref="P73:P74"/>
    <mergeCell ref="Q73:Q74"/>
    <mergeCell ref="R73:R74"/>
    <mergeCell ref="O73:O7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A38F-92F5-41A1-AA47-9D11C0443787}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D425-B6F9-47AC-9383-374229986C02}">
  <dimension ref="A1:AP86"/>
  <sheetViews>
    <sheetView tabSelected="1" topLeftCell="N1" zoomScaleNormal="100" workbookViewId="0">
      <selection activeCell="AO8" activeCellId="1" sqref="AO6 AO8"/>
    </sheetView>
  </sheetViews>
  <sheetFormatPr defaultRowHeight="14.25"/>
  <cols>
    <col min="1" max="1" width="7.375" customWidth="1"/>
    <col min="2" max="7" width="11.625" bestFit="1" customWidth="1"/>
    <col min="8" max="9" width="13.875" bestFit="1" customWidth="1"/>
    <col min="10" max="10" width="11.625" bestFit="1" customWidth="1"/>
    <col min="11" max="11" width="9.5" bestFit="1" customWidth="1"/>
    <col min="12" max="12" width="13.875" style="1" bestFit="1" customWidth="1"/>
    <col min="13" max="13" width="12.75" bestFit="1" customWidth="1"/>
    <col min="14" max="14" width="14.5" style="19" customWidth="1"/>
    <col min="15" max="15" width="13.375" bestFit="1" customWidth="1"/>
    <col min="16" max="16" width="12.375" bestFit="1" customWidth="1"/>
    <col min="17" max="17" width="18" style="7" customWidth="1"/>
    <col min="18" max="18" width="14.5" bestFit="1" customWidth="1"/>
    <col min="19" max="19" width="12.125" bestFit="1" customWidth="1"/>
    <col min="20" max="20" width="9.875" bestFit="1" customWidth="1"/>
    <col min="25" max="25" width="10.125" customWidth="1"/>
  </cols>
  <sheetData>
    <row r="1" spans="1:42">
      <c r="A1" s="1"/>
      <c r="B1" s="2" t="s">
        <v>22</v>
      </c>
      <c r="C1" s="2" t="s">
        <v>14</v>
      </c>
      <c r="D1" s="2" t="s">
        <v>13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23</v>
      </c>
      <c r="M1" s="8" t="s">
        <v>25</v>
      </c>
      <c r="N1" s="8" t="s">
        <v>56</v>
      </c>
      <c r="O1" s="8" t="s">
        <v>26</v>
      </c>
      <c r="P1" s="8" t="s">
        <v>27</v>
      </c>
      <c r="Q1" s="8" t="s">
        <v>28</v>
      </c>
      <c r="R1" s="8" t="s">
        <v>29</v>
      </c>
      <c r="S1" s="8" t="s">
        <v>30</v>
      </c>
      <c r="T1" s="8" t="s">
        <v>31</v>
      </c>
      <c r="U1" s="8" t="s">
        <v>32</v>
      </c>
      <c r="AN1" t="s">
        <v>233</v>
      </c>
      <c r="AO1" t="s">
        <v>234</v>
      </c>
      <c r="AP1" t="s">
        <v>235</v>
      </c>
    </row>
    <row r="2" spans="1:42">
      <c r="A2" s="2" t="s">
        <v>24</v>
      </c>
      <c r="B2" s="2" t="s">
        <v>11</v>
      </c>
      <c r="C2" s="2" t="s">
        <v>7</v>
      </c>
      <c r="D2" s="2" t="s">
        <v>7</v>
      </c>
      <c r="E2" s="2" t="s">
        <v>7</v>
      </c>
      <c r="F2" s="2" t="s">
        <v>7</v>
      </c>
      <c r="G2" s="2" t="s">
        <v>7</v>
      </c>
      <c r="H2" s="2" t="s">
        <v>7</v>
      </c>
      <c r="I2" s="2" t="s">
        <v>7</v>
      </c>
      <c r="J2" s="2" t="s">
        <v>7</v>
      </c>
      <c r="K2" s="2" t="s">
        <v>7</v>
      </c>
      <c r="L2" s="2" t="s">
        <v>11</v>
      </c>
      <c r="M2" s="67" t="s">
        <v>70</v>
      </c>
      <c r="N2" s="11" t="s">
        <v>23</v>
      </c>
      <c r="O2" s="24">
        <v>-5.56052868827895</v>
      </c>
      <c r="P2" s="24">
        <v>2.23</v>
      </c>
      <c r="Q2" s="10">
        <v>-1.6863094352447601</v>
      </c>
      <c r="R2" s="10">
        <v>-2.1662792239188602</v>
      </c>
      <c r="S2" s="24">
        <v>1.96</v>
      </c>
      <c r="T2" s="24" t="s">
        <v>33</v>
      </c>
      <c r="U2" s="24" t="s">
        <v>34</v>
      </c>
      <c r="Y2" s="2"/>
      <c r="AA2" s="2" t="s">
        <v>22</v>
      </c>
      <c r="AB2" s="2" t="s">
        <v>14</v>
      </c>
      <c r="AC2" s="2" t="s">
        <v>13</v>
      </c>
      <c r="AD2" s="2" t="s">
        <v>15</v>
      </c>
      <c r="AE2" s="2" t="s">
        <v>16</v>
      </c>
      <c r="AF2" s="2" t="s">
        <v>17</v>
      </c>
      <c r="AG2" s="2" t="s">
        <v>18</v>
      </c>
      <c r="AH2" s="2" t="s">
        <v>19</v>
      </c>
      <c r="AI2" s="2" t="s">
        <v>20</v>
      </c>
      <c r="AJ2" s="2" t="s">
        <v>21</v>
      </c>
      <c r="AK2" s="2" t="s">
        <v>23</v>
      </c>
      <c r="AM2" s="2" t="s">
        <v>22</v>
      </c>
      <c r="AN2">
        <v>-0.178581985160117</v>
      </c>
      <c r="AO2">
        <v>-0.172204057118686</v>
      </c>
      <c r="AP2">
        <v>-0.29759802697933602</v>
      </c>
    </row>
    <row r="3" spans="1:42">
      <c r="A3">
        <v>1960</v>
      </c>
      <c r="B3">
        <v>67</v>
      </c>
      <c r="C3">
        <v>107</v>
      </c>
      <c r="D3">
        <v>92</v>
      </c>
      <c r="E3">
        <v>103</v>
      </c>
      <c r="F3">
        <v>50</v>
      </c>
      <c r="G3">
        <v>101</v>
      </c>
      <c r="H3">
        <v>90</v>
      </c>
      <c r="I3">
        <v>69</v>
      </c>
      <c r="J3">
        <v>123</v>
      </c>
      <c r="K3">
        <v>108</v>
      </c>
      <c r="L3" s="1">
        <v>149</v>
      </c>
      <c r="M3" s="72"/>
      <c r="N3" s="11" t="s">
        <v>22</v>
      </c>
      <c r="O3" s="11">
        <v>1.2626777293428499</v>
      </c>
      <c r="P3" s="11">
        <v>2.23</v>
      </c>
      <c r="Q3" s="11">
        <v>1.9802167671945099</v>
      </c>
      <c r="R3" s="11">
        <v>1.0519427450444601</v>
      </c>
      <c r="S3" s="11">
        <v>1.96</v>
      </c>
      <c r="T3" s="11" t="s">
        <v>42</v>
      </c>
      <c r="U3" s="11" t="s">
        <v>34</v>
      </c>
      <c r="W3">
        <f>AVERAGEA(K3:K63)</f>
        <v>114.66666666666667</v>
      </c>
      <c r="X3" s="19">
        <f>K3-$W$3</f>
        <v>-6.6666666666666714</v>
      </c>
      <c r="Y3">
        <f>X3</f>
        <v>-6.6666666666666714</v>
      </c>
      <c r="AA3">
        <f>年降水量!B3/年降水日数!B3</f>
        <v>23.171641791044777</v>
      </c>
      <c r="AB3">
        <f>年降水量!C3/年降水日数!C3</f>
        <v>16.737383177570095</v>
      </c>
      <c r="AC3">
        <f>年降水量!D3/年降水日数!D3</f>
        <v>19.902173913043477</v>
      </c>
      <c r="AD3">
        <f>年降水量!E3/年降水日数!E3</f>
        <v>17.370873786407767</v>
      </c>
      <c r="AE3">
        <f>年降水量!F3/年降水日数!F3</f>
        <v>23.351999999999997</v>
      </c>
      <c r="AF3">
        <f>年降水量!G3/年降水日数!G3</f>
        <v>19.442574257425743</v>
      </c>
      <c r="AG3">
        <f>年降水量!H3/年降水日数!H3</f>
        <v>22.445555555555554</v>
      </c>
      <c r="AH3">
        <f>年降水量!I3/年降水日数!I3</f>
        <v>22.117391304347827</v>
      </c>
      <c r="AI3">
        <f>年降水量!J3/年降水日数!J3</f>
        <v>32.338211382113819</v>
      </c>
      <c r="AJ3">
        <f>年降水量!K3/年降水日数!K3</f>
        <v>20.470370370370372</v>
      </c>
      <c r="AK3">
        <f>年降水量!L3/年降水日数!L3</f>
        <v>15.557046979865765</v>
      </c>
      <c r="AM3" s="2" t="s">
        <v>14</v>
      </c>
      <c r="AN3">
        <v>0.89290992580059203</v>
      </c>
      <c r="AO3" s="36">
        <v>0.80999686126196602</v>
      </c>
      <c r="AP3">
        <v>1.28527671034027</v>
      </c>
    </row>
    <row r="4" spans="1:42">
      <c r="A4">
        <v>1961</v>
      </c>
      <c r="B4">
        <v>98</v>
      </c>
      <c r="C4">
        <v>141</v>
      </c>
      <c r="D4">
        <v>106</v>
      </c>
      <c r="E4">
        <v>96</v>
      </c>
      <c r="F4">
        <v>88</v>
      </c>
      <c r="G4">
        <v>134</v>
      </c>
      <c r="H4">
        <v>88</v>
      </c>
      <c r="I4">
        <v>114</v>
      </c>
      <c r="J4">
        <v>89</v>
      </c>
      <c r="K4">
        <v>71</v>
      </c>
      <c r="L4" s="1">
        <v>105</v>
      </c>
      <c r="M4" s="72"/>
      <c r="N4" s="11" t="s">
        <v>14</v>
      </c>
      <c r="O4" s="11">
        <v>1.2330833113398501</v>
      </c>
      <c r="P4" s="11">
        <v>2.23</v>
      </c>
      <c r="Q4" s="11">
        <v>-0.41968456596214299</v>
      </c>
      <c r="R4" s="11">
        <v>1.5838326783307</v>
      </c>
      <c r="S4" s="11">
        <v>1.96</v>
      </c>
      <c r="T4" s="11" t="s">
        <v>42</v>
      </c>
      <c r="U4" s="11" t="s">
        <v>34</v>
      </c>
      <c r="X4" s="19">
        <f t="shared" ref="X4:X61" si="0">K4-$W$3</f>
        <v>-43.666666666666671</v>
      </c>
      <c r="Y4">
        <f>Y3+X4</f>
        <v>-50.333333333333343</v>
      </c>
      <c r="AA4">
        <f>年降水量!B4/年降水日数!B4</f>
        <v>18.937755102040818</v>
      </c>
      <c r="AB4">
        <f>年降水量!C4/年降水日数!C4</f>
        <v>14.860283687943264</v>
      </c>
      <c r="AC4">
        <f>年降水量!D4/年降水日数!D4</f>
        <v>17.386792452830189</v>
      </c>
      <c r="AD4">
        <f>年降水量!E4/年降水日数!E4</f>
        <v>13.920833333333334</v>
      </c>
      <c r="AE4">
        <f>年降水量!F4/年降水日数!F4</f>
        <v>21.671590909090909</v>
      </c>
      <c r="AF4">
        <f>年降水量!G4/年降水日数!G4</f>
        <v>16.6955223880597</v>
      </c>
      <c r="AG4">
        <f>年降水量!H4/年降水日数!H4</f>
        <v>30.626136363636363</v>
      </c>
      <c r="AH4">
        <f>年降水量!I4/年降水日数!I4</f>
        <v>19.477192982456142</v>
      </c>
      <c r="AI4">
        <f>年降水量!J4/年降水日数!J4</f>
        <v>22.308988764044944</v>
      </c>
      <c r="AJ4">
        <f>年降水量!K4/年降水日数!K4</f>
        <v>18.63943661971831</v>
      </c>
      <c r="AK4">
        <f>年降水量!L4/年降水日数!L4</f>
        <v>20.590476190476181</v>
      </c>
      <c r="AM4" s="2" t="s">
        <v>13</v>
      </c>
      <c r="AN4">
        <v>2.5511712165730002E-2</v>
      </c>
      <c r="AO4" s="36">
        <v>6.37792804143281E-3</v>
      </c>
      <c r="AP4">
        <v>4.32742559186566E-2</v>
      </c>
    </row>
    <row r="5" spans="1:42">
      <c r="A5">
        <v>1962</v>
      </c>
      <c r="B5">
        <v>83</v>
      </c>
      <c r="C5">
        <v>120</v>
      </c>
      <c r="D5">
        <v>130</v>
      </c>
      <c r="E5">
        <v>104</v>
      </c>
      <c r="F5">
        <v>76</v>
      </c>
      <c r="G5">
        <v>109</v>
      </c>
      <c r="H5">
        <v>72</v>
      </c>
      <c r="I5">
        <v>85</v>
      </c>
      <c r="J5">
        <v>66</v>
      </c>
      <c r="K5">
        <v>106</v>
      </c>
      <c r="L5" s="1">
        <v>154</v>
      </c>
      <c r="M5" s="72"/>
      <c r="N5" s="11" t="s">
        <v>48</v>
      </c>
      <c r="O5" s="11">
        <v>1.6087073030205301</v>
      </c>
      <c r="P5" s="11">
        <v>2.23</v>
      </c>
      <c r="Q5" s="11">
        <v>1.86733342222742</v>
      </c>
      <c r="R5" s="11">
        <v>1.32055477014467</v>
      </c>
      <c r="S5" s="11">
        <v>1.96</v>
      </c>
      <c r="T5" s="11" t="s">
        <v>42</v>
      </c>
      <c r="U5" s="11" t="s">
        <v>34</v>
      </c>
      <c r="X5" s="19">
        <f t="shared" si="0"/>
        <v>-8.6666666666666714</v>
      </c>
      <c r="Y5">
        <f t="shared" ref="Y5:Y60" si="1">Y4+X5</f>
        <v>-59.000000000000014</v>
      </c>
      <c r="AA5">
        <f>年降水量!B5/年降水日数!B5</f>
        <v>12.17710843373494</v>
      </c>
      <c r="AB5">
        <f>年降水量!C5/年降水日数!C5</f>
        <v>10.538333333333332</v>
      </c>
      <c r="AC5">
        <f>年降水量!D5/年降水日数!D5</f>
        <v>9.7107692307692322</v>
      </c>
      <c r="AD5">
        <f>年降水量!E5/年降水日数!E5</f>
        <v>18.449038461538461</v>
      </c>
      <c r="AE5">
        <f>年降水量!F5/年降水日数!F5</f>
        <v>16.835526315789473</v>
      </c>
      <c r="AF5">
        <f>年降水量!G5/年降水日数!G5</f>
        <v>15.602752293577982</v>
      </c>
      <c r="AG5">
        <f>年降水量!H5/年降水日数!H5</f>
        <v>28.209722222222222</v>
      </c>
      <c r="AH5">
        <f>年降水量!I5/年降水日数!I5</f>
        <v>17.972941176470588</v>
      </c>
      <c r="AI5">
        <f>年降水量!J5/年降水日数!J5</f>
        <v>20.703030303030303</v>
      </c>
      <c r="AJ5">
        <f>年降水量!K5/年降水日数!K5</f>
        <v>22.055660377358492</v>
      </c>
      <c r="AK5">
        <f>年降水量!L5/年降水日数!L5</f>
        <v>10.372077922077914</v>
      </c>
      <c r="AM5" s="2" t="s">
        <v>15</v>
      </c>
      <c r="AN5">
        <v>0.701572084557608</v>
      </c>
      <c r="AO5" s="36">
        <v>0.84826442951056302</v>
      </c>
      <c r="AP5">
        <v>1.4065330993287399</v>
      </c>
    </row>
    <row r="6" spans="1:42">
      <c r="A6">
        <v>1963</v>
      </c>
      <c r="B6">
        <v>70</v>
      </c>
      <c r="C6">
        <v>92</v>
      </c>
      <c r="D6">
        <v>74</v>
      </c>
      <c r="E6">
        <v>124</v>
      </c>
      <c r="F6">
        <v>55</v>
      </c>
      <c r="G6">
        <v>81</v>
      </c>
      <c r="H6">
        <v>80</v>
      </c>
      <c r="I6">
        <v>82</v>
      </c>
      <c r="J6">
        <v>52</v>
      </c>
      <c r="K6">
        <v>67</v>
      </c>
      <c r="L6" s="1">
        <v>165</v>
      </c>
      <c r="M6" s="72"/>
      <c r="N6" s="11" t="s">
        <v>49</v>
      </c>
      <c r="O6" s="11">
        <v>0.565414355518843</v>
      </c>
      <c r="P6" s="11">
        <v>2.23</v>
      </c>
      <c r="Q6" s="11">
        <v>1.00402936729998</v>
      </c>
      <c r="R6" s="11">
        <v>0.101573546283485</v>
      </c>
      <c r="S6" s="11">
        <v>1.96</v>
      </c>
      <c r="T6" s="11" t="s">
        <v>42</v>
      </c>
      <c r="U6" s="11" t="s">
        <v>34</v>
      </c>
      <c r="X6" s="19">
        <f t="shared" si="0"/>
        <v>-47.666666666666671</v>
      </c>
      <c r="Y6">
        <f t="shared" si="1"/>
        <v>-106.66666666666669</v>
      </c>
      <c r="AA6">
        <f>年降水量!B6/年降水日数!B6</f>
        <v>11.098571428571429</v>
      </c>
      <c r="AB6">
        <f>年降水量!C6/年降水日数!C6</f>
        <v>9.5489130434782616</v>
      </c>
      <c r="AC6">
        <f>年降水量!D6/年降水日数!D6</f>
        <v>9.7472972972972975</v>
      </c>
      <c r="AD6">
        <f>年降水量!E6/年降水日数!E6</f>
        <v>11.808870967741935</v>
      </c>
      <c r="AE6">
        <f>年降水量!F6/年降水日数!F6</f>
        <v>12.625454545454545</v>
      </c>
      <c r="AF6">
        <f>年降水量!G6/年降水日数!G6</f>
        <v>10.490123456790124</v>
      </c>
      <c r="AG6">
        <f>年降水量!H6/年降水日数!H6</f>
        <v>12.713750000000001</v>
      </c>
      <c r="AH6">
        <f>年降水量!I6/年降水日数!I6</f>
        <v>11.939024390243903</v>
      </c>
      <c r="AI6">
        <f>年降水量!J6/年降水日数!J6</f>
        <v>15.092307692307692</v>
      </c>
      <c r="AJ6">
        <f>年降水量!K6/年降水日数!K6</f>
        <v>16.092537313432835</v>
      </c>
      <c r="AK6">
        <f>年降水量!L6/年降水日数!L6</f>
        <v>5.5303030303030321</v>
      </c>
      <c r="AM6" s="2" t="s">
        <v>16</v>
      </c>
      <c r="AN6">
        <v>-2.3470775192472701</v>
      </c>
      <c r="AO6" s="82">
        <v>-3.4121915021665501</v>
      </c>
      <c r="AP6">
        <v>-1.2825066839300201</v>
      </c>
    </row>
    <row r="7" spans="1:42">
      <c r="A7">
        <v>1964</v>
      </c>
      <c r="B7">
        <v>124</v>
      </c>
      <c r="C7">
        <v>122</v>
      </c>
      <c r="D7">
        <v>112</v>
      </c>
      <c r="E7">
        <v>138</v>
      </c>
      <c r="F7">
        <v>95</v>
      </c>
      <c r="G7">
        <v>143</v>
      </c>
      <c r="H7">
        <v>134</v>
      </c>
      <c r="I7">
        <v>120</v>
      </c>
      <c r="J7">
        <v>80</v>
      </c>
      <c r="K7">
        <v>113</v>
      </c>
      <c r="L7" s="1">
        <v>136</v>
      </c>
      <c r="M7" s="72"/>
      <c r="N7" s="11" t="s">
        <v>50</v>
      </c>
      <c r="O7" s="11">
        <v>4.6524883328028297</v>
      </c>
      <c r="P7" s="11">
        <v>2.23</v>
      </c>
      <c r="Q7" s="11">
        <v>2.8997669326540798</v>
      </c>
      <c r="R7" s="11">
        <v>1.7529651116352101</v>
      </c>
      <c r="S7" s="11">
        <v>1.96</v>
      </c>
      <c r="T7" s="11" t="s">
        <v>42</v>
      </c>
      <c r="U7" s="11" t="s">
        <v>34</v>
      </c>
      <c r="X7" s="19">
        <f t="shared" si="0"/>
        <v>-1.6666666666666714</v>
      </c>
      <c r="Y7">
        <f>Y6+X7</f>
        <v>-108.33333333333336</v>
      </c>
      <c r="AA7">
        <f>年降水量!B7/年降水日数!B7</f>
        <v>11.877419354838709</v>
      </c>
      <c r="AB7">
        <f>年降水量!C7/年降水日数!C7</f>
        <v>13.552459016393444</v>
      </c>
      <c r="AC7">
        <f>年降水量!D7/年降水日数!D7</f>
        <v>14.72232142857143</v>
      </c>
      <c r="AD7">
        <f>年降水量!E7/年降水日数!E7</f>
        <v>15.515217391304347</v>
      </c>
      <c r="AE7">
        <f>年降水量!F7/年降水日数!F7</f>
        <v>19.770526315789475</v>
      </c>
      <c r="AF7">
        <f>年降水量!G7/年降水日数!G7</f>
        <v>16.547552447552448</v>
      </c>
      <c r="AG7">
        <f>年降水量!H7/年降水日数!H7</f>
        <v>20.067910447761193</v>
      </c>
      <c r="AH7">
        <f>年降水量!I7/年降水日数!I7</f>
        <v>19.895833333333332</v>
      </c>
      <c r="AI7">
        <f>年降水量!J7/年降水日数!J7</f>
        <v>25.7425</v>
      </c>
      <c r="AJ7">
        <f>年降水量!K7/年降水日数!K7</f>
        <v>21.876991150442478</v>
      </c>
      <c r="AK7">
        <f>年降水量!L7/年降水日数!L7</f>
        <v>17.64705882352942</v>
      </c>
      <c r="AM7" s="2" t="s">
        <v>17</v>
      </c>
      <c r="AN7">
        <v>2.2832982388329501</v>
      </c>
      <c r="AO7">
        <v>2.1876293182114499</v>
      </c>
      <c r="AP7">
        <v>1.96020217199698</v>
      </c>
    </row>
    <row r="8" spans="1:42">
      <c r="A8">
        <v>1965</v>
      </c>
      <c r="B8">
        <v>142</v>
      </c>
      <c r="C8">
        <v>130</v>
      </c>
      <c r="D8">
        <v>128</v>
      </c>
      <c r="E8">
        <v>115</v>
      </c>
      <c r="F8">
        <v>89</v>
      </c>
      <c r="G8">
        <v>147</v>
      </c>
      <c r="H8">
        <v>126</v>
      </c>
      <c r="I8">
        <v>134</v>
      </c>
      <c r="J8">
        <v>87</v>
      </c>
      <c r="K8">
        <v>108</v>
      </c>
      <c r="L8" s="1">
        <v>122</v>
      </c>
      <c r="M8" s="72"/>
      <c r="N8" s="11" t="s">
        <v>51</v>
      </c>
      <c r="O8" s="11">
        <v>-0.68556918685705404</v>
      </c>
      <c r="P8" s="11">
        <v>2.23</v>
      </c>
      <c r="Q8" s="11">
        <v>0.71656328717364104</v>
      </c>
      <c r="R8" s="11">
        <v>-0.90827890559842495</v>
      </c>
      <c r="S8" s="11">
        <v>1.96</v>
      </c>
      <c r="T8" s="11" t="s">
        <v>42</v>
      </c>
      <c r="U8" s="11" t="s">
        <v>34</v>
      </c>
      <c r="X8" s="19">
        <f t="shared" si="0"/>
        <v>-6.6666666666666714</v>
      </c>
      <c r="Y8">
        <f t="shared" si="1"/>
        <v>-115.00000000000003</v>
      </c>
      <c r="AA8">
        <f>年降水量!B8/年降水日数!B8</f>
        <v>13.616901408450703</v>
      </c>
      <c r="AB8">
        <f>年降水量!C8/年降水日数!C8</f>
        <v>13.708461538461538</v>
      </c>
      <c r="AC8">
        <f>年降水量!D8/年降水日数!D8</f>
        <v>15.06484375</v>
      </c>
      <c r="AD8">
        <f>年降水量!E8/年降水日数!E8</f>
        <v>13.130434782608695</v>
      </c>
      <c r="AE8">
        <f>年降水量!F8/年降水日数!F8</f>
        <v>19.488764044943821</v>
      </c>
      <c r="AF8">
        <f>年降水量!G8/年降水日数!G8</f>
        <v>12.721768707482992</v>
      </c>
      <c r="AG8">
        <f>年降水量!H8/年降水日数!H8</f>
        <v>14.707142857142857</v>
      </c>
      <c r="AH8">
        <f>年降水量!I8/年降水日数!I8</f>
        <v>11.873880597014924</v>
      </c>
      <c r="AI8">
        <f>年降水量!J8/年降水日数!J8</f>
        <v>20.133333333333333</v>
      </c>
      <c r="AJ8">
        <f>年降水量!K8/年降水日数!K8</f>
        <v>12.621296296296295</v>
      </c>
      <c r="AK8">
        <f>年降水量!L8/年降水日数!L8</f>
        <v>13.962295081967214</v>
      </c>
      <c r="AM8" s="2" t="s">
        <v>18</v>
      </c>
      <c r="AN8">
        <v>-2.4491243679101999</v>
      </c>
      <c r="AO8" s="82">
        <v>-2.91471311493479</v>
      </c>
      <c r="AP8">
        <v>-1.9220526641570701</v>
      </c>
    </row>
    <row r="9" spans="1:42">
      <c r="A9">
        <v>1966</v>
      </c>
      <c r="B9">
        <v>95</v>
      </c>
      <c r="C9">
        <v>88</v>
      </c>
      <c r="D9">
        <v>92</v>
      </c>
      <c r="E9">
        <v>102</v>
      </c>
      <c r="F9">
        <v>68</v>
      </c>
      <c r="G9">
        <v>95</v>
      </c>
      <c r="H9">
        <v>91</v>
      </c>
      <c r="I9">
        <v>98</v>
      </c>
      <c r="J9">
        <v>84</v>
      </c>
      <c r="K9">
        <v>91</v>
      </c>
      <c r="L9" s="1">
        <v>158</v>
      </c>
      <c r="M9" s="72"/>
      <c r="N9" s="11" t="s">
        <v>52</v>
      </c>
      <c r="O9" s="11">
        <v>3.0557886130874801</v>
      </c>
      <c r="P9" s="11">
        <v>2.23</v>
      </c>
      <c r="Q9" s="11">
        <v>2.2737019938593499</v>
      </c>
      <c r="R9" s="11">
        <v>1.8876101421553</v>
      </c>
      <c r="S9" s="11">
        <v>1.96</v>
      </c>
      <c r="T9" s="11" t="s">
        <v>42</v>
      </c>
      <c r="U9" s="11" t="s">
        <v>34</v>
      </c>
      <c r="X9" s="19">
        <f t="shared" si="0"/>
        <v>-23.666666666666671</v>
      </c>
      <c r="Y9">
        <f t="shared" si="1"/>
        <v>-138.66666666666669</v>
      </c>
      <c r="AA9">
        <f>年降水量!B9/年降水日数!B9</f>
        <v>22.668421052631579</v>
      </c>
      <c r="AB9">
        <f>年降水量!C9/年降水日数!C9</f>
        <v>21.302272727272726</v>
      </c>
      <c r="AC9">
        <f>年降水量!D9/年降水日数!D9</f>
        <v>19.130434782608695</v>
      </c>
      <c r="AD9">
        <f>年降水量!E9/年降水日数!E9</f>
        <v>17.561764705882354</v>
      </c>
      <c r="AE9">
        <f>年降水量!F9/年降水日数!F9</f>
        <v>29.136764705882353</v>
      </c>
      <c r="AF9">
        <f>年降水量!G9/年降水日数!G9</f>
        <v>22.413684210526316</v>
      </c>
      <c r="AG9">
        <f>年降水量!H9/年降水日数!H9</f>
        <v>23.264835164835162</v>
      </c>
      <c r="AH9">
        <f>年降水量!I9/年降水日数!I9</f>
        <v>21.164285714285715</v>
      </c>
      <c r="AI9">
        <f>年降水量!J9/年降水日数!J9</f>
        <v>23.746428571428574</v>
      </c>
      <c r="AJ9">
        <f>年降水量!K9/年降水日数!K9</f>
        <v>22.94175824175824</v>
      </c>
      <c r="AK9">
        <f>年降水量!L9/年降水日数!L9</f>
        <v>13.821518987341765</v>
      </c>
      <c r="AM9" s="2" t="s">
        <v>19</v>
      </c>
      <c r="AN9">
        <v>-0.42094325073456601</v>
      </c>
      <c r="AO9" s="82">
        <v>-0.46558874702459502</v>
      </c>
      <c r="AP9">
        <v>-0.74475016154762297</v>
      </c>
    </row>
    <row r="10" spans="1:42">
      <c r="A10">
        <v>1967</v>
      </c>
      <c r="B10">
        <v>100</v>
      </c>
      <c r="C10">
        <v>88</v>
      </c>
      <c r="D10">
        <v>93</v>
      </c>
      <c r="E10">
        <v>86</v>
      </c>
      <c r="F10">
        <v>60</v>
      </c>
      <c r="G10">
        <v>90</v>
      </c>
      <c r="H10">
        <v>83</v>
      </c>
      <c r="I10">
        <v>87</v>
      </c>
      <c r="J10">
        <v>91</v>
      </c>
      <c r="K10">
        <v>87</v>
      </c>
      <c r="L10" s="1">
        <v>136</v>
      </c>
      <c r="M10" s="72"/>
      <c r="N10" s="11" t="s">
        <v>53</v>
      </c>
      <c r="O10" s="11">
        <v>3.1215017562304399</v>
      </c>
      <c r="P10" s="11">
        <v>2.23</v>
      </c>
      <c r="Q10" s="11">
        <v>2.1220134973012699</v>
      </c>
      <c r="R10" s="11">
        <v>2.15398391197246</v>
      </c>
      <c r="S10" s="11">
        <v>1.96</v>
      </c>
      <c r="T10" s="11" t="s">
        <v>42</v>
      </c>
      <c r="U10" s="11" t="s">
        <v>34</v>
      </c>
      <c r="X10" s="19">
        <f t="shared" si="0"/>
        <v>-27.666666666666671</v>
      </c>
      <c r="Y10">
        <f t="shared" si="1"/>
        <v>-166.33333333333337</v>
      </c>
      <c r="AA10">
        <f>年降水量!B10/年降水日数!B10</f>
        <v>13.013</v>
      </c>
      <c r="AB10">
        <f>年降水量!C10/年降水日数!C10</f>
        <v>15.117045454545455</v>
      </c>
      <c r="AC10">
        <f>年降水量!D10/年降水日数!D10</f>
        <v>14.275268817204299</v>
      </c>
      <c r="AD10">
        <f>年降水量!E10/年降水日数!E10</f>
        <v>14.38720930232558</v>
      </c>
      <c r="AE10">
        <f>年降水量!F10/年降水日数!F10</f>
        <v>24.293333333333333</v>
      </c>
      <c r="AF10">
        <f>年降水量!G10/年降水日数!G10</f>
        <v>17.489999999999998</v>
      </c>
      <c r="AG10">
        <f>年降水量!H10/年降水日数!H10</f>
        <v>19.336144578313252</v>
      </c>
      <c r="AH10">
        <f>年降水量!I10/年降水日数!I10</f>
        <v>14.870114942528737</v>
      </c>
      <c r="AI10">
        <f>年降水量!J10/年降水日数!J10</f>
        <v>16.717582417582417</v>
      </c>
      <c r="AJ10">
        <f>年降水量!K10/年降水日数!K10</f>
        <v>14.950574712643679</v>
      </c>
      <c r="AK10">
        <f>年降水量!L10/年降水日数!L10</f>
        <v>11.766176470588231</v>
      </c>
      <c r="AM10" s="2" t="s">
        <v>20</v>
      </c>
      <c r="AN10">
        <v>-1.8113315637669201</v>
      </c>
      <c r="AO10" s="82">
        <v>-1.25645182416226</v>
      </c>
      <c r="AP10">
        <v>-1.54744913282523</v>
      </c>
    </row>
    <row r="11" spans="1:42">
      <c r="A11">
        <v>1968</v>
      </c>
      <c r="B11">
        <v>117</v>
      </c>
      <c r="C11">
        <v>102</v>
      </c>
      <c r="D11">
        <v>106</v>
      </c>
      <c r="E11">
        <v>101</v>
      </c>
      <c r="F11">
        <v>79</v>
      </c>
      <c r="G11">
        <v>129</v>
      </c>
      <c r="H11">
        <v>118</v>
      </c>
      <c r="I11">
        <v>114</v>
      </c>
      <c r="J11">
        <v>115</v>
      </c>
      <c r="K11">
        <v>111</v>
      </c>
      <c r="L11" s="1">
        <v>158</v>
      </c>
      <c r="M11" s="72"/>
      <c r="N11" s="11" t="s">
        <v>54</v>
      </c>
      <c r="O11" s="11">
        <v>3.52618849786966</v>
      </c>
      <c r="P11" s="11">
        <v>2.23</v>
      </c>
      <c r="Q11" s="11">
        <v>2.3702413683511301</v>
      </c>
      <c r="R11" s="11">
        <v>2.1583843428357601</v>
      </c>
      <c r="S11" s="11">
        <v>1.96</v>
      </c>
      <c r="T11" s="11" t="s">
        <v>42</v>
      </c>
      <c r="U11" s="11" t="s">
        <v>34</v>
      </c>
      <c r="X11" s="19">
        <f t="shared" si="0"/>
        <v>-3.6666666666666714</v>
      </c>
      <c r="Y11">
        <f t="shared" si="1"/>
        <v>-170.00000000000006</v>
      </c>
      <c r="AA11">
        <f>年降水量!B11/年降水日数!B11</f>
        <v>13.036752136752137</v>
      </c>
      <c r="AB11">
        <f>年降水量!C11/年降水日数!C11</f>
        <v>15.469607843137256</v>
      </c>
      <c r="AC11">
        <f>年降水量!D11/年降水日数!D11</f>
        <v>14.952830188679245</v>
      </c>
      <c r="AD11">
        <f>年降水量!E11/年降水日数!E11</f>
        <v>13.653465346534654</v>
      </c>
      <c r="AE11">
        <f>年降水量!F11/年降水日数!F11</f>
        <v>22.10886075949367</v>
      </c>
      <c r="AF11">
        <f>年降水量!G11/年降水日数!G11</f>
        <v>12.886046511627907</v>
      </c>
      <c r="AG11">
        <f>年降水量!H11/年降水日数!H11</f>
        <v>16.908474576271185</v>
      </c>
      <c r="AH11">
        <f>年降水量!I11/年降水日数!I11</f>
        <v>16.066666666666666</v>
      </c>
      <c r="AI11">
        <f>年降水量!J11/年降水日数!J11</f>
        <v>14.106086956521739</v>
      </c>
      <c r="AJ11">
        <f>年降水量!K11/年降水日数!K11</f>
        <v>20.942342342342343</v>
      </c>
      <c r="AK11">
        <f>年降水量!L11/年降水日数!L11</f>
        <v>11.953164556962017</v>
      </c>
      <c r="AM11" s="2" t="s">
        <v>21</v>
      </c>
      <c r="AN11">
        <v>-0.14031441691152199</v>
      </c>
      <c r="AO11" s="82">
        <v>-0.197715769284417</v>
      </c>
      <c r="AP11">
        <v>-0.247861780552044</v>
      </c>
    </row>
    <row r="12" spans="1:42">
      <c r="A12">
        <v>1969</v>
      </c>
      <c r="B12">
        <v>102</v>
      </c>
      <c r="C12">
        <v>106</v>
      </c>
      <c r="D12">
        <v>94</v>
      </c>
      <c r="E12">
        <v>85</v>
      </c>
      <c r="F12">
        <v>65</v>
      </c>
      <c r="G12">
        <v>120</v>
      </c>
      <c r="H12">
        <v>88</v>
      </c>
      <c r="I12">
        <v>87</v>
      </c>
      <c r="J12">
        <v>88</v>
      </c>
      <c r="K12">
        <v>86</v>
      </c>
      <c r="L12" s="1">
        <v>128</v>
      </c>
      <c r="M12" s="68"/>
      <c r="N12" s="11" t="s">
        <v>55</v>
      </c>
      <c r="O12" s="11">
        <v>2.4143810811880702</v>
      </c>
      <c r="P12" s="11">
        <v>2.23</v>
      </c>
      <c r="Q12" s="11">
        <v>1.8379882200361</v>
      </c>
      <c r="R12" s="11">
        <v>1.6673013871628699</v>
      </c>
      <c r="S12" s="11">
        <v>1.96</v>
      </c>
      <c r="T12" s="11" t="s">
        <v>42</v>
      </c>
      <c r="U12" s="11" t="s">
        <v>34</v>
      </c>
      <c r="X12" s="19">
        <f t="shared" si="0"/>
        <v>-28.666666666666671</v>
      </c>
      <c r="Y12">
        <f t="shared" si="1"/>
        <v>-198.66666666666674</v>
      </c>
      <c r="AA12">
        <f>年降水量!B12/年降水日数!B12</f>
        <v>16.078431372549019</v>
      </c>
      <c r="AB12">
        <f>年降水量!C12/年降水日数!C12</f>
        <v>14.040566037735848</v>
      </c>
      <c r="AC12">
        <f>年降水量!D12/年降水日数!D12</f>
        <v>15.638297872340425</v>
      </c>
      <c r="AD12">
        <f>年降水量!E12/年降水日数!E12</f>
        <v>15.152941176470588</v>
      </c>
      <c r="AE12">
        <f>年降水量!F12/年降水日数!F12</f>
        <v>22.26923076923077</v>
      </c>
      <c r="AF12">
        <f>年降水量!G12/年降水日数!G12</f>
        <v>13.045</v>
      </c>
      <c r="AG12">
        <f>年降水量!H12/年降水日数!H12</f>
        <v>17.893181818181816</v>
      </c>
      <c r="AH12">
        <f>年降水量!I12/年降水日数!I12</f>
        <v>15.091954022988507</v>
      </c>
      <c r="AI12">
        <f>年降水量!J12/年降水日数!J12</f>
        <v>17.386363636363637</v>
      </c>
      <c r="AJ12">
        <f>年降水量!K12/年降水日数!K12</f>
        <v>18.313953488372093</v>
      </c>
      <c r="AK12">
        <f>年降水量!L12/年降水日数!L12</f>
        <v>11.946875</v>
      </c>
      <c r="AM12" s="2" t="s">
        <v>23</v>
      </c>
      <c r="AN12">
        <v>1.5944820103582</v>
      </c>
      <c r="AO12">
        <v>1.6518833627311</v>
      </c>
      <c r="AP12">
        <v>1.9060276410019701</v>
      </c>
    </row>
    <row r="13" spans="1:42">
      <c r="A13">
        <v>1970</v>
      </c>
      <c r="B13">
        <v>109</v>
      </c>
      <c r="C13">
        <v>109</v>
      </c>
      <c r="D13">
        <v>132</v>
      </c>
      <c r="E13">
        <v>115</v>
      </c>
      <c r="F13">
        <v>77</v>
      </c>
      <c r="G13">
        <v>144</v>
      </c>
      <c r="H13">
        <v>131</v>
      </c>
      <c r="I13">
        <v>104</v>
      </c>
      <c r="J13">
        <v>104</v>
      </c>
      <c r="K13">
        <v>93</v>
      </c>
      <c r="L13" s="1">
        <v>163</v>
      </c>
      <c r="M13" s="73" t="s">
        <v>35</v>
      </c>
      <c r="N13" s="73"/>
      <c r="O13" s="73"/>
      <c r="P13" s="73"/>
      <c r="Q13" s="73"/>
      <c r="R13" s="73"/>
      <c r="S13" s="73"/>
      <c r="T13" s="73"/>
      <c r="U13" s="73"/>
      <c r="X13" s="19">
        <f t="shared" si="0"/>
        <v>-21.666666666666671</v>
      </c>
      <c r="Y13">
        <f t="shared" si="1"/>
        <v>-220.33333333333343</v>
      </c>
      <c r="AA13">
        <f>年降水量!B13/年降水日数!B13</f>
        <v>15.288990825688073</v>
      </c>
      <c r="AB13">
        <f>年降水量!C13/年降水日数!C13</f>
        <v>15.776146788990825</v>
      </c>
      <c r="AC13">
        <f>年降水量!D13/年降水日数!D13</f>
        <v>12.527272727272727</v>
      </c>
      <c r="AD13">
        <f>年降水量!E13/年降水日数!E13</f>
        <v>15.530434782608696</v>
      </c>
      <c r="AE13">
        <f>年降水量!F13/年降水日数!F13</f>
        <v>24.35194805194805</v>
      </c>
      <c r="AF13">
        <f>年降水量!G13/年降水日数!G13</f>
        <v>15.638888888888889</v>
      </c>
      <c r="AG13">
        <f>年降水量!H13/年降水日数!H13</f>
        <v>20.269465648854965</v>
      </c>
      <c r="AH13">
        <f>年降水量!I13/年降水日数!I13</f>
        <v>18.98076923076923</v>
      </c>
      <c r="AI13">
        <f>年降水量!J13/年降水日数!J13</f>
        <v>19.807692307692307</v>
      </c>
      <c r="AJ13">
        <f>年降水量!K13/年降水日数!K13</f>
        <v>21.387096774193548</v>
      </c>
      <c r="AK13">
        <f>年降水量!L13/年降水日数!L13</f>
        <v>12.436196319018409</v>
      </c>
    </row>
    <row r="14" spans="1:42">
      <c r="A14">
        <v>1971</v>
      </c>
      <c r="B14">
        <v>108</v>
      </c>
      <c r="C14">
        <v>99</v>
      </c>
      <c r="D14">
        <v>97</v>
      </c>
      <c r="E14">
        <v>82</v>
      </c>
      <c r="F14">
        <v>53</v>
      </c>
      <c r="G14">
        <v>107</v>
      </c>
      <c r="H14">
        <v>78</v>
      </c>
      <c r="I14">
        <v>76</v>
      </c>
      <c r="J14">
        <v>90</v>
      </c>
      <c r="K14">
        <v>85</v>
      </c>
      <c r="L14" s="1">
        <v>156</v>
      </c>
      <c r="X14" s="19">
        <f t="shared" si="0"/>
        <v>-29.666666666666671</v>
      </c>
      <c r="Y14">
        <f t="shared" si="1"/>
        <v>-250.00000000000011</v>
      </c>
      <c r="AA14">
        <f>年降水量!B14/年降水日数!B14</f>
        <v>16.760185185185183</v>
      </c>
      <c r="AB14">
        <f>年降水量!C14/年降水日数!C14</f>
        <v>15.686868686868687</v>
      </c>
      <c r="AC14">
        <f>年降水量!D14/年降水日数!D14</f>
        <v>13.451546391752577</v>
      </c>
      <c r="AD14">
        <f>年降水量!E14/年降水日数!E14</f>
        <v>13.817073170731707</v>
      </c>
      <c r="AE14">
        <f>年降水量!F14/年降水日数!F14</f>
        <v>25.288679245283017</v>
      </c>
      <c r="AF14">
        <f>年降水量!G14/年降水日数!G14</f>
        <v>16.925233644859812</v>
      </c>
      <c r="AG14">
        <f>年降水量!H14/年降水日数!H14</f>
        <v>22</v>
      </c>
      <c r="AH14">
        <f>年降水量!I14/年降水日数!I14</f>
        <v>16.421052631578949</v>
      </c>
      <c r="AI14">
        <f>年降水量!J14/年降水日数!J14</f>
        <v>18.677777777777777</v>
      </c>
      <c r="AJ14">
        <f>年降水量!K14/年降水日数!K14</f>
        <v>15.8</v>
      </c>
      <c r="AK14">
        <f>年降水量!L14/年降水日数!L14</f>
        <v>10.541666666666668</v>
      </c>
    </row>
    <row r="15" spans="1:42">
      <c r="A15">
        <v>1972</v>
      </c>
      <c r="B15">
        <v>128</v>
      </c>
      <c r="C15">
        <v>102</v>
      </c>
      <c r="D15">
        <v>114</v>
      </c>
      <c r="E15">
        <v>102</v>
      </c>
      <c r="F15">
        <v>97</v>
      </c>
      <c r="G15">
        <v>143</v>
      </c>
      <c r="H15">
        <v>101</v>
      </c>
      <c r="I15">
        <v>100</v>
      </c>
      <c r="J15">
        <v>106</v>
      </c>
      <c r="K15">
        <v>84</v>
      </c>
      <c r="L15" s="1">
        <v>156</v>
      </c>
      <c r="X15" s="19">
        <f t="shared" si="0"/>
        <v>-30.666666666666671</v>
      </c>
      <c r="Y15">
        <f t="shared" si="1"/>
        <v>-280.6666666666668</v>
      </c>
      <c r="AA15">
        <f>年降水量!B15/年降水日数!B15</f>
        <v>14.34375</v>
      </c>
      <c r="AB15">
        <f>年降水量!C15/年降水日数!C15</f>
        <v>18.624509803921569</v>
      </c>
      <c r="AC15">
        <f>年降水量!D15/年降水日数!D15</f>
        <v>15.878070175438596</v>
      </c>
      <c r="AD15">
        <f>年降水量!E15/年降水日数!E15</f>
        <v>15.598039215686274</v>
      </c>
      <c r="AE15">
        <f>年降水量!F15/年降水日数!F15</f>
        <v>19.910309278350514</v>
      </c>
      <c r="AF15">
        <f>年降水量!G15/年降水日数!G15</f>
        <v>12.905594405594405</v>
      </c>
      <c r="AG15">
        <f>年降水量!H15/年降水日数!H15</f>
        <v>20.871287128712872</v>
      </c>
      <c r="AH15">
        <f>年降水量!I15/年降水日数!I15</f>
        <v>16.48</v>
      </c>
      <c r="AI15">
        <f>年降水量!J15/年降水日数!J15</f>
        <v>18.650943396226417</v>
      </c>
      <c r="AJ15">
        <f>年降水量!K15/年降水日数!K15</f>
        <v>23.083333333333332</v>
      </c>
      <c r="AK15">
        <f>年降水量!L15/年降水日数!L15</f>
        <v>11.582692307692307</v>
      </c>
    </row>
    <row r="16" spans="1:42">
      <c r="A16">
        <v>1973</v>
      </c>
      <c r="B16">
        <v>137</v>
      </c>
      <c r="C16">
        <v>126</v>
      </c>
      <c r="D16">
        <v>129</v>
      </c>
      <c r="E16">
        <v>141</v>
      </c>
      <c r="F16">
        <v>114</v>
      </c>
      <c r="G16">
        <v>134</v>
      </c>
      <c r="H16">
        <v>122</v>
      </c>
      <c r="I16">
        <v>109</v>
      </c>
      <c r="J16">
        <v>122</v>
      </c>
      <c r="K16">
        <v>126</v>
      </c>
      <c r="L16" s="1">
        <v>194</v>
      </c>
      <c r="M16" s="67" t="s">
        <v>25</v>
      </c>
      <c r="N16" s="67" t="s">
        <v>56</v>
      </c>
      <c r="O16" s="66" t="s">
        <v>36</v>
      </c>
      <c r="P16" s="66"/>
      <c r="Q16" s="66"/>
      <c r="R16" s="9" t="s">
        <v>37</v>
      </c>
      <c r="S16" s="10" t="s">
        <v>38</v>
      </c>
      <c r="X16" s="19">
        <f t="shared" si="0"/>
        <v>11.333333333333329</v>
      </c>
      <c r="Y16">
        <f t="shared" si="1"/>
        <v>-269.33333333333348</v>
      </c>
      <c r="AA16">
        <f>年降水量!B16/年降水日数!B16</f>
        <v>14.933576642335767</v>
      </c>
      <c r="AB16">
        <f>年降水量!C16/年降水日数!C16</f>
        <v>16.754761904761903</v>
      </c>
      <c r="AC16">
        <f>年降水量!D16/年降水日数!D16</f>
        <v>14.262015503875968</v>
      </c>
      <c r="AD16">
        <f>年降水量!E16/年降水日数!E16</f>
        <v>14.00354609929078</v>
      </c>
      <c r="AE16">
        <f>年降水量!F16/年降水日数!F16</f>
        <v>17.171052631578949</v>
      </c>
      <c r="AF16">
        <f>年降水量!G16/年降水日数!G16</f>
        <v>16.250746268656716</v>
      </c>
      <c r="AG16">
        <f>年降水量!H16/年降水日数!H16</f>
        <v>18.899180327868851</v>
      </c>
      <c r="AH16">
        <f>年降水量!I16/年降水日数!I16</f>
        <v>19.284403669724771</v>
      </c>
      <c r="AI16">
        <f>年降水量!J16/年降水日数!J16</f>
        <v>17.520491803278688</v>
      </c>
      <c r="AJ16">
        <f>年降水量!K16/年降水日数!K16</f>
        <v>19.874603174603173</v>
      </c>
      <c r="AK16">
        <f>年降水量!L16/年降水日数!L16</f>
        <v>11.192268041237105</v>
      </c>
    </row>
    <row r="17" spans="1:37">
      <c r="A17">
        <v>1974</v>
      </c>
      <c r="B17">
        <v>124</v>
      </c>
      <c r="C17">
        <v>102</v>
      </c>
      <c r="D17">
        <v>114</v>
      </c>
      <c r="E17">
        <v>122</v>
      </c>
      <c r="F17">
        <v>95</v>
      </c>
      <c r="G17">
        <v>133</v>
      </c>
      <c r="H17">
        <v>97</v>
      </c>
      <c r="I17">
        <v>114</v>
      </c>
      <c r="J17">
        <v>121</v>
      </c>
      <c r="K17">
        <v>123</v>
      </c>
      <c r="L17" s="1">
        <v>155</v>
      </c>
      <c r="M17" s="68"/>
      <c r="N17" s="68"/>
      <c r="O17" s="12" t="s">
        <v>39</v>
      </c>
      <c r="P17" s="12" t="s">
        <v>40</v>
      </c>
      <c r="Q17" s="12" t="s">
        <v>41</v>
      </c>
      <c r="R17" s="12" t="s">
        <v>41</v>
      </c>
      <c r="S17" s="12" t="s">
        <v>41</v>
      </c>
      <c r="X17" s="19">
        <f t="shared" si="0"/>
        <v>8.3333333333333286</v>
      </c>
      <c r="Y17">
        <f t="shared" si="1"/>
        <v>-261.00000000000017</v>
      </c>
      <c r="AA17">
        <f>年降水量!B17/年降水日数!B17</f>
        <v>12.716129032258063</v>
      </c>
      <c r="AB17">
        <f>年降水量!C17/年降水日数!C17</f>
        <v>12.361764705882354</v>
      </c>
      <c r="AC17">
        <f>年降水量!D17/年降水日数!D17</f>
        <v>13.290350877192981</v>
      </c>
      <c r="AD17">
        <f>年降水量!E17/年降水日数!E17</f>
        <v>12.942622950819672</v>
      </c>
      <c r="AE17">
        <f>年降水量!F17/年降水日数!F17</f>
        <v>15.421052631578947</v>
      </c>
      <c r="AF17">
        <f>年降水量!G17/年降水日数!G17</f>
        <v>15.741353383458646</v>
      </c>
      <c r="AG17">
        <f>年降水量!H17/年降水日数!H17</f>
        <v>23.120618556701029</v>
      </c>
      <c r="AH17">
        <f>年降水量!I17/年降水日数!I17</f>
        <v>13.933333333333334</v>
      </c>
      <c r="AI17">
        <f>年降水量!J17/年降水日数!J17</f>
        <v>15.547933884297521</v>
      </c>
      <c r="AJ17">
        <f>年降水量!K17/年降水日数!K17</f>
        <v>21.121951219512194</v>
      </c>
      <c r="AK17">
        <f>年降水量!L17/年降水日数!L17</f>
        <v>12.711612903225804</v>
      </c>
    </row>
    <row r="18" spans="1:37">
      <c r="A18">
        <v>1975</v>
      </c>
      <c r="B18">
        <v>158</v>
      </c>
      <c r="C18">
        <v>154</v>
      </c>
      <c r="D18">
        <v>159</v>
      </c>
      <c r="E18">
        <v>155</v>
      </c>
      <c r="F18">
        <v>142</v>
      </c>
      <c r="G18">
        <v>171</v>
      </c>
      <c r="H18">
        <v>142</v>
      </c>
      <c r="I18">
        <v>137</v>
      </c>
      <c r="J18">
        <v>141</v>
      </c>
      <c r="K18">
        <v>171</v>
      </c>
      <c r="L18" s="1">
        <v>158</v>
      </c>
      <c r="M18" s="67" t="s">
        <v>70</v>
      </c>
      <c r="N18" s="11" t="s">
        <v>23</v>
      </c>
      <c r="O18" s="23" t="s">
        <v>74</v>
      </c>
      <c r="P18" s="13">
        <v>0.5</v>
      </c>
      <c r="Q18" s="9">
        <v>1985</v>
      </c>
      <c r="R18" s="9" t="s">
        <v>71</v>
      </c>
      <c r="S18" s="9" t="s">
        <v>75</v>
      </c>
      <c r="X18" s="19">
        <f t="shared" si="0"/>
        <v>56.333333333333329</v>
      </c>
      <c r="Y18">
        <f t="shared" si="1"/>
        <v>-204.66666666666686</v>
      </c>
      <c r="AA18">
        <f>年降水量!B18/年降水日数!B18</f>
        <v>15.078481012658228</v>
      </c>
      <c r="AB18">
        <f>年降水量!C18/年降水日数!C18</f>
        <v>14.158441558441559</v>
      </c>
      <c r="AC18">
        <f>年降水量!D18/年降水日数!D18</f>
        <v>15.07735849056604</v>
      </c>
      <c r="AD18">
        <f>年降水量!E18/年降水日数!E18</f>
        <v>13.807096774193548</v>
      </c>
      <c r="AE18">
        <f>年降水量!F18/年降水日数!F18</f>
        <v>15.635211267605632</v>
      </c>
      <c r="AF18">
        <f>年降水量!G18/年降水日数!G18</f>
        <v>14.730409356725147</v>
      </c>
      <c r="AG18">
        <f>年降水量!H18/年降水日数!H18</f>
        <v>18.195774647887326</v>
      </c>
      <c r="AH18">
        <f>年降水量!I18/年降水日数!I18</f>
        <v>14.75036496350365</v>
      </c>
      <c r="AI18">
        <f>年降水量!J18/年降水日数!J18</f>
        <v>17.084397163120567</v>
      </c>
      <c r="AJ18">
        <f>年降水量!K18/年降水日数!K18</f>
        <v>17</v>
      </c>
      <c r="AK18">
        <f>年降水量!L18/年降水日数!L18</f>
        <v>16.84936708860759</v>
      </c>
    </row>
    <row r="19" spans="1:37">
      <c r="A19">
        <v>1976</v>
      </c>
      <c r="B19">
        <v>111</v>
      </c>
      <c r="C19">
        <v>104</v>
      </c>
      <c r="D19">
        <v>112</v>
      </c>
      <c r="E19">
        <v>107</v>
      </c>
      <c r="F19">
        <v>97</v>
      </c>
      <c r="G19">
        <v>128</v>
      </c>
      <c r="H19">
        <v>93</v>
      </c>
      <c r="I19">
        <v>99</v>
      </c>
      <c r="J19">
        <v>103</v>
      </c>
      <c r="K19">
        <v>116</v>
      </c>
      <c r="L19" s="1">
        <v>163</v>
      </c>
      <c r="M19" s="72"/>
      <c r="N19" s="11" t="s">
        <v>22</v>
      </c>
      <c r="O19" s="11">
        <v>7.1736973537938495E-2</v>
      </c>
      <c r="P19" s="14">
        <v>0.5</v>
      </c>
      <c r="Q19" s="17">
        <v>1971</v>
      </c>
      <c r="R19" s="17" t="s">
        <v>73</v>
      </c>
      <c r="S19" s="22">
        <v>1972</v>
      </c>
      <c r="U19">
        <v>1.9540791269559801</v>
      </c>
      <c r="X19" s="19">
        <f t="shared" si="0"/>
        <v>1.3333333333333286</v>
      </c>
      <c r="Y19">
        <f t="shared" si="1"/>
        <v>-203.33333333333354</v>
      </c>
      <c r="AA19">
        <f>年降水量!B19/年降水日数!B19</f>
        <v>16.865765765765765</v>
      </c>
      <c r="AB19">
        <f>年降水量!C19/年降水日数!C19</f>
        <v>16.477884615384617</v>
      </c>
      <c r="AC19">
        <f>年降水量!D19/年降水日数!D19</f>
        <v>15.980357142857143</v>
      </c>
      <c r="AD19">
        <f>年降水量!E19/年降水日数!E19</f>
        <v>14.256074766355141</v>
      </c>
      <c r="AE19">
        <f>年降水量!F19/年降水日数!F19</f>
        <v>16.547422680412371</v>
      </c>
      <c r="AF19">
        <f>年降水量!G19/年降水日数!G19</f>
        <v>17.59765625</v>
      </c>
      <c r="AG19">
        <f>年降水量!H19/年降水日数!H19</f>
        <v>24.701075268817203</v>
      </c>
      <c r="AH19">
        <f>年降水量!I19/年降水日数!I19</f>
        <v>19.975757575757576</v>
      </c>
      <c r="AI19">
        <f>年降水量!J19/年降水日数!J19</f>
        <v>22.115533980582526</v>
      </c>
      <c r="AJ19">
        <f>年降水量!K19/年降水日数!K19</f>
        <v>19.635344827586206</v>
      </c>
      <c r="AK19">
        <f>年降水量!L19/年降水日数!L19</f>
        <v>13.920858895705512</v>
      </c>
    </row>
    <row r="20" spans="1:37">
      <c r="A20">
        <v>1977</v>
      </c>
      <c r="B20">
        <v>112</v>
      </c>
      <c r="C20">
        <v>81</v>
      </c>
      <c r="D20">
        <v>95</v>
      </c>
      <c r="E20">
        <v>99</v>
      </c>
      <c r="F20">
        <v>85</v>
      </c>
      <c r="G20">
        <v>112</v>
      </c>
      <c r="H20">
        <v>98</v>
      </c>
      <c r="I20">
        <v>95</v>
      </c>
      <c r="J20">
        <v>97</v>
      </c>
      <c r="K20">
        <v>113</v>
      </c>
      <c r="L20" s="1">
        <v>172</v>
      </c>
      <c r="M20" s="72"/>
      <c r="N20" s="11" t="s">
        <v>14</v>
      </c>
      <c r="O20" s="11">
        <v>0.152291000862458</v>
      </c>
      <c r="P20" s="14">
        <v>0.5</v>
      </c>
      <c r="Q20" s="17">
        <v>2004</v>
      </c>
      <c r="R20" s="17">
        <v>2012</v>
      </c>
      <c r="S20" s="17">
        <v>2004</v>
      </c>
      <c r="X20" s="19">
        <f t="shared" si="0"/>
        <v>-1.6666666666666714</v>
      </c>
      <c r="Y20">
        <f t="shared" si="1"/>
        <v>-205.00000000000023</v>
      </c>
      <c r="AA20">
        <f>年降水量!B20/年降水日数!B20</f>
        <v>10.285714285714286</v>
      </c>
      <c r="AB20">
        <f>年降水量!C20/年降水日数!C20</f>
        <v>14.403703703703703</v>
      </c>
      <c r="AC20">
        <f>年降水量!D20/年降水日数!D20</f>
        <v>11.961052631578946</v>
      </c>
      <c r="AD20">
        <f>年降水量!E20/年降水日数!E20</f>
        <v>11.292929292929292</v>
      </c>
      <c r="AE20">
        <f>年降水量!F20/年降水日数!F20</f>
        <v>12.974117647058822</v>
      </c>
      <c r="AF20">
        <f>年降水量!G20/年降水日数!G20</f>
        <v>14.74642857142857</v>
      </c>
      <c r="AG20">
        <f>年降水量!H20/年降水日数!H20</f>
        <v>19.870408163265306</v>
      </c>
      <c r="AH20">
        <f>年降水量!I20/年降水日数!I20</f>
        <v>15.377894736842107</v>
      </c>
      <c r="AI20">
        <f>年降水量!J20/年降水日数!J20</f>
        <v>16.188659793814434</v>
      </c>
      <c r="AJ20">
        <f>年降水量!K20/年降水日数!K20</f>
        <v>10.723008849557523</v>
      </c>
      <c r="AK20">
        <f>年降水量!L20/年降水日数!L20</f>
        <v>9.2476744186046407</v>
      </c>
    </row>
    <row r="21" spans="1:37">
      <c r="A21">
        <v>1978</v>
      </c>
      <c r="B21">
        <v>136</v>
      </c>
      <c r="C21">
        <v>127</v>
      </c>
      <c r="D21">
        <v>132</v>
      </c>
      <c r="E21">
        <v>131</v>
      </c>
      <c r="F21">
        <v>121</v>
      </c>
      <c r="G21">
        <v>135</v>
      </c>
      <c r="H21">
        <v>144</v>
      </c>
      <c r="I21">
        <v>113</v>
      </c>
      <c r="J21">
        <v>111</v>
      </c>
      <c r="K21">
        <v>121</v>
      </c>
      <c r="L21" s="1">
        <v>119</v>
      </c>
      <c r="M21" s="72"/>
      <c r="N21" s="11" t="s">
        <v>48</v>
      </c>
      <c r="O21" s="11">
        <v>5.3559499168224597E-2</v>
      </c>
      <c r="P21" s="14">
        <v>0.5</v>
      </c>
      <c r="Q21" s="17">
        <v>1980</v>
      </c>
      <c r="R21" s="17">
        <v>1969</v>
      </c>
      <c r="S21" s="17">
        <v>2004</v>
      </c>
      <c r="X21" s="19">
        <f t="shared" si="0"/>
        <v>6.3333333333333286</v>
      </c>
      <c r="Y21">
        <f t="shared" si="1"/>
        <v>-198.66666666666691</v>
      </c>
      <c r="AA21">
        <f>年降水量!B21/年降水日数!B21</f>
        <v>11.586029411764706</v>
      </c>
      <c r="AB21">
        <f>年降水量!C21/年降水日数!C21</f>
        <v>11.871653543307087</v>
      </c>
      <c r="AC21">
        <f>年降水量!D21/年降水日数!D21</f>
        <v>12.237121212121211</v>
      </c>
      <c r="AD21">
        <f>年降水量!E21/年降水日数!E21</f>
        <v>11.582442748091603</v>
      </c>
      <c r="AE21">
        <f>年降水量!F21/年降水日数!F21</f>
        <v>11.26198347107438</v>
      </c>
      <c r="AF21">
        <f>年降水量!G21/年降水日数!G21</f>
        <v>16.722222222222221</v>
      </c>
      <c r="AG21">
        <f>年降水量!H21/年降水日数!H21</f>
        <v>18.419444444444444</v>
      </c>
      <c r="AH21">
        <f>年降水量!I21/年降水日数!I21</f>
        <v>12.469026548672566</v>
      </c>
      <c r="AI21">
        <f>年降水量!J21/年降水日数!J21</f>
        <v>17.199099099099097</v>
      </c>
      <c r="AJ21">
        <f>年降水量!K21/年降水日数!K21</f>
        <v>20.305785123966942</v>
      </c>
      <c r="AK21">
        <f>年降水量!L21/年降水日数!L21</f>
        <v>18.374789915966382</v>
      </c>
    </row>
    <row r="22" spans="1:37">
      <c r="A22">
        <v>1979</v>
      </c>
      <c r="B22">
        <v>117</v>
      </c>
      <c r="C22">
        <v>108</v>
      </c>
      <c r="D22">
        <v>122</v>
      </c>
      <c r="E22">
        <v>129</v>
      </c>
      <c r="F22">
        <v>120</v>
      </c>
      <c r="G22">
        <v>139</v>
      </c>
      <c r="H22">
        <v>141</v>
      </c>
      <c r="I22">
        <v>130</v>
      </c>
      <c r="J22">
        <v>110</v>
      </c>
      <c r="K22">
        <v>119</v>
      </c>
      <c r="L22" s="1">
        <v>140</v>
      </c>
      <c r="M22" s="72"/>
      <c r="N22" s="11" t="s">
        <v>49</v>
      </c>
      <c r="O22" s="11">
        <v>7.0379914990126802E-2</v>
      </c>
      <c r="P22" s="14">
        <v>0.5</v>
      </c>
      <c r="Q22" s="17">
        <v>1972</v>
      </c>
      <c r="R22" s="17" t="s">
        <v>72</v>
      </c>
      <c r="S22" s="17">
        <v>1972</v>
      </c>
      <c r="X22" s="19">
        <f t="shared" si="0"/>
        <v>4.3333333333333286</v>
      </c>
      <c r="Y22">
        <f t="shared" si="1"/>
        <v>-194.3333333333336</v>
      </c>
      <c r="AA22">
        <f>年降水量!B22/年降水日数!B22</f>
        <v>12.975213675213675</v>
      </c>
      <c r="AB22">
        <f>年降水量!C22/年降水日数!C22</f>
        <v>14.74074074074074</v>
      </c>
      <c r="AC22">
        <f>年降水量!D22/年降水日数!D22</f>
        <v>13.700819672131148</v>
      </c>
      <c r="AD22">
        <f>年降水量!E22/年降水日数!E22</f>
        <v>10.902325581395349</v>
      </c>
      <c r="AE22">
        <f>年降水量!F22/年降水日数!F22</f>
        <v>11.96</v>
      </c>
      <c r="AF22">
        <f>年降水量!G22/年降水日数!G22</f>
        <v>13.986330935251798</v>
      </c>
      <c r="AG22">
        <f>年降水量!H22/年降水日数!H22</f>
        <v>15.01631205673759</v>
      </c>
      <c r="AH22">
        <f>年降水量!I22/年降水日数!I22</f>
        <v>14.09</v>
      </c>
      <c r="AI22">
        <f>年降水量!J22/年降水日数!J22</f>
        <v>17.364545454545453</v>
      </c>
      <c r="AJ22">
        <f>年降水量!K22/年降水日数!K22</f>
        <v>16.723529411764705</v>
      </c>
      <c r="AK22">
        <f>年降水量!L22/年降水日数!L22</f>
        <v>13.049999999999997</v>
      </c>
    </row>
    <row r="23" spans="1:37">
      <c r="A23">
        <v>1980</v>
      </c>
      <c r="B23">
        <v>97</v>
      </c>
      <c r="C23">
        <v>95</v>
      </c>
      <c r="D23">
        <v>103</v>
      </c>
      <c r="E23">
        <v>99</v>
      </c>
      <c r="F23">
        <v>80</v>
      </c>
      <c r="G23">
        <v>113</v>
      </c>
      <c r="H23">
        <v>127</v>
      </c>
      <c r="I23">
        <v>107</v>
      </c>
      <c r="J23">
        <v>91</v>
      </c>
      <c r="K23">
        <v>89</v>
      </c>
      <c r="L23" s="1">
        <v>147</v>
      </c>
      <c r="M23" s="72"/>
      <c r="N23" s="11" t="s">
        <v>50</v>
      </c>
      <c r="O23" s="11">
        <v>3.2837831029292301E-5</v>
      </c>
      <c r="P23" s="14">
        <v>0.5</v>
      </c>
      <c r="Q23" s="17">
        <v>1977</v>
      </c>
      <c r="R23" s="17">
        <v>1973</v>
      </c>
      <c r="S23" s="17">
        <v>1972</v>
      </c>
      <c r="X23" s="19">
        <f t="shared" si="0"/>
        <v>-25.666666666666671</v>
      </c>
      <c r="Y23">
        <f t="shared" si="1"/>
        <v>-220.00000000000028</v>
      </c>
      <c r="AA23">
        <f>年降水量!B23/年降水日数!B23</f>
        <v>15.349484536082475</v>
      </c>
      <c r="AB23">
        <f>年降水量!C23/年降水日数!C23</f>
        <v>18.685263157894735</v>
      </c>
      <c r="AC23">
        <f>年降水量!D23/年降水日数!D23</f>
        <v>16.773786407766991</v>
      </c>
      <c r="AD23">
        <f>年降水量!E23/年降水日数!E23</f>
        <v>15.152525252525251</v>
      </c>
      <c r="AE23">
        <f>年降水量!F23/年降水日数!F23</f>
        <v>21.892500000000002</v>
      </c>
      <c r="AF23">
        <f>年降水量!G23/年降水日数!G23</f>
        <v>16.550442477876107</v>
      </c>
      <c r="AG23">
        <f>年降水量!H23/年降水日数!H23</f>
        <v>13.555905511811023</v>
      </c>
      <c r="AH23">
        <f>年降水量!I23/年降水日数!I23</f>
        <v>17.571962616822429</v>
      </c>
      <c r="AI23">
        <f>年降水量!J23/年降水日数!J23</f>
        <v>21.328571428571429</v>
      </c>
      <c r="AJ23">
        <f>年降水量!K23/年降水日数!K23</f>
        <v>21.068539325842696</v>
      </c>
      <c r="AK23">
        <f>年降水量!L23/年降水日数!L23</f>
        <v>13.245578231292518</v>
      </c>
    </row>
    <row r="24" spans="1:37">
      <c r="A24">
        <v>1981</v>
      </c>
      <c r="B24">
        <v>116</v>
      </c>
      <c r="C24">
        <v>96</v>
      </c>
      <c r="D24">
        <v>134</v>
      </c>
      <c r="E24">
        <v>117</v>
      </c>
      <c r="F24">
        <v>137</v>
      </c>
      <c r="G24">
        <v>125</v>
      </c>
      <c r="H24">
        <v>144</v>
      </c>
      <c r="I24">
        <v>129</v>
      </c>
      <c r="J24">
        <v>106</v>
      </c>
      <c r="K24">
        <v>94</v>
      </c>
      <c r="L24" s="1">
        <v>167</v>
      </c>
      <c r="M24" s="72"/>
      <c r="N24" s="11" t="s">
        <v>51</v>
      </c>
      <c r="O24" s="11">
        <v>7.0379914990126802E-2</v>
      </c>
      <c r="P24" s="14">
        <v>0.5</v>
      </c>
      <c r="Q24" s="17">
        <v>2000</v>
      </c>
      <c r="R24" s="17">
        <v>2003</v>
      </c>
      <c r="S24" s="17">
        <v>2001</v>
      </c>
      <c r="X24" s="19">
        <f t="shared" si="0"/>
        <v>-20.666666666666671</v>
      </c>
      <c r="Y24">
        <f t="shared" si="1"/>
        <v>-240.66666666666697</v>
      </c>
      <c r="AA24">
        <f>年降水量!B24/年降水日数!B24</f>
        <v>13.10948275862069</v>
      </c>
      <c r="AB24">
        <f>年降水量!C24/年降水日数!C24</f>
        <v>19.690625000000001</v>
      </c>
      <c r="AC24">
        <f>年降水量!D24/年降水日数!D24</f>
        <v>11.033582089552239</v>
      </c>
      <c r="AD24">
        <f>年降水量!E24/年降水日数!E24</f>
        <v>13.598290598290598</v>
      </c>
      <c r="AE24">
        <f>年降水量!F24/年降水日数!F24</f>
        <v>11.404379562043797</v>
      </c>
      <c r="AF24">
        <f>年降水量!G24/年降水日数!G24</f>
        <v>12.763200000000001</v>
      </c>
      <c r="AG24">
        <f>年降水量!H24/年降水日数!H24</f>
        <v>12.888194444444444</v>
      </c>
      <c r="AH24">
        <f>年降水量!I24/年降水日数!I24</f>
        <v>14.148837209302325</v>
      </c>
      <c r="AI24">
        <f>年降水量!J24/年降水日数!J24</f>
        <v>14.826415094339621</v>
      </c>
      <c r="AJ24">
        <f>年降水量!K24/年降水日数!K24</f>
        <v>19.457446808510639</v>
      </c>
      <c r="AK24">
        <f>年降水量!L24/年降水日数!L24</f>
        <v>10.059880239520959</v>
      </c>
    </row>
    <row r="25" spans="1:37">
      <c r="A25">
        <v>1982</v>
      </c>
      <c r="B25">
        <v>122</v>
      </c>
      <c r="C25">
        <v>86</v>
      </c>
      <c r="D25">
        <v>133</v>
      </c>
      <c r="E25">
        <v>128</v>
      </c>
      <c r="F25">
        <v>131</v>
      </c>
      <c r="G25">
        <v>130</v>
      </c>
      <c r="H25">
        <v>148</v>
      </c>
      <c r="I25">
        <v>130</v>
      </c>
      <c r="J25">
        <v>128</v>
      </c>
      <c r="K25">
        <v>141</v>
      </c>
      <c r="L25" s="1">
        <v>139</v>
      </c>
      <c r="M25" s="72"/>
      <c r="N25" s="11" t="s">
        <v>52</v>
      </c>
      <c r="O25" s="11">
        <v>2.4630761834072901E-4</v>
      </c>
      <c r="P25" s="14">
        <v>0.5</v>
      </c>
      <c r="Q25" s="17">
        <v>1977</v>
      </c>
      <c r="R25" s="17">
        <v>1972</v>
      </c>
      <c r="S25" s="17">
        <v>1977</v>
      </c>
      <c r="X25" s="19">
        <f t="shared" si="0"/>
        <v>26.333333333333329</v>
      </c>
      <c r="Y25">
        <f t="shared" si="1"/>
        <v>-214.33333333333366</v>
      </c>
      <c r="AA25">
        <f>年降水量!B25/年降水日数!B25</f>
        <v>11.285245901639344</v>
      </c>
      <c r="AB25">
        <f>年降水量!C25/年降水日数!C25</f>
        <v>14.508139534883721</v>
      </c>
      <c r="AC25">
        <f>年降水量!D25/年降水日数!D25</f>
        <v>11.645112781954888</v>
      </c>
      <c r="AD25">
        <f>年降水量!E25/年降水日数!E25</f>
        <v>15.02734375</v>
      </c>
      <c r="AE25">
        <f>年降水量!F25/年降水日数!F25</f>
        <v>10.845801526717556</v>
      </c>
      <c r="AF25">
        <f>年降水量!G25/年降水日数!G25</f>
        <v>17.68</v>
      </c>
      <c r="AG25">
        <f>年降水量!H25/年降水日数!H25</f>
        <v>15.379054054054054</v>
      </c>
      <c r="AH25">
        <f>年降水量!I25/年降水日数!I25</f>
        <v>13.983846153846155</v>
      </c>
      <c r="AI25">
        <f>年降水量!J25/年降水日数!J25</f>
        <v>9.44921875</v>
      </c>
      <c r="AJ25">
        <f>年降水量!K25/年降水日数!K25</f>
        <v>17.591489361702127</v>
      </c>
      <c r="AK25">
        <f>年降水量!L25/年降水日数!L25</f>
        <v>17.033093525179851</v>
      </c>
    </row>
    <row r="26" spans="1:37">
      <c r="A26">
        <v>1983</v>
      </c>
      <c r="B26">
        <v>151</v>
      </c>
      <c r="C26">
        <v>132</v>
      </c>
      <c r="D26">
        <v>155</v>
      </c>
      <c r="E26">
        <v>158</v>
      </c>
      <c r="F26">
        <v>160</v>
      </c>
      <c r="G26">
        <v>165</v>
      </c>
      <c r="H26">
        <v>171</v>
      </c>
      <c r="I26">
        <v>158</v>
      </c>
      <c r="J26">
        <v>167</v>
      </c>
      <c r="K26">
        <v>145</v>
      </c>
      <c r="L26" s="1">
        <v>149</v>
      </c>
      <c r="M26" s="72"/>
      <c r="N26" s="11" t="s">
        <v>53</v>
      </c>
      <c r="O26" s="11">
        <v>2.4630761834072901E-4</v>
      </c>
      <c r="P26" s="14">
        <v>0.5</v>
      </c>
      <c r="Q26" s="17">
        <v>1977</v>
      </c>
      <c r="R26" s="17">
        <v>1975</v>
      </c>
      <c r="S26" s="17">
        <v>1978</v>
      </c>
      <c r="X26" s="19">
        <f t="shared" si="0"/>
        <v>30.333333333333329</v>
      </c>
      <c r="Y26">
        <f t="shared" si="1"/>
        <v>-184.00000000000034</v>
      </c>
      <c r="AA26">
        <f>年降水量!B26/年降水日数!B26</f>
        <v>11.992715231788081</v>
      </c>
      <c r="AB26">
        <f>年降水量!C26/年降水日数!C26</f>
        <v>11.771969696969698</v>
      </c>
      <c r="AC26">
        <f>年降水量!D26/年降水日数!D26</f>
        <v>11.883225806451614</v>
      </c>
      <c r="AD26">
        <f>年降水量!E26/年降水日数!E26</f>
        <v>12.287974683544304</v>
      </c>
      <c r="AE26">
        <f>年降水量!F26/年降水日数!F26</f>
        <v>11.2225</v>
      </c>
      <c r="AF26">
        <f>年降水量!G26/年降水日数!G26</f>
        <v>14.589696969696972</v>
      </c>
      <c r="AG26">
        <f>年降水量!H26/年降水日数!H26</f>
        <v>16.855555555555558</v>
      </c>
      <c r="AH26">
        <f>年降水量!I26/年降水日数!I26</f>
        <v>15.670886075949367</v>
      </c>
      <c r="AI26">
        <f>年降水量!J26/年降水日数!J26</f>
        <v>11.982035928143713</v>
      </c>
      <c r="AJ26">
        <f>年降水量!K26/年降水日数!K26</f>
        <v>20.964827586206898</v>
      </c>
      <c r="AK26">
        <f>年降水量!L26/年降水日数!L26</f>
        <v>15.316107382550339</v>
      </c>
    </row>
    <row r="27" spans="1:37">
      <c r="A27">
        <v>1984</v>
      </c>
      <c r="B27">
        <v>134</v>
      </c>
      <c r="C27">
        <v>109</v>
      </c>
      <c r="D27">
        <v>103</v>
      </c>
      <c r="E27">
        <v>130</v>
      </c>
      <c r="F27">
        <v>112</v>
      </c>
      <c r="G27">
        <v>141</v>
      </c>
      <c r="H27">
        <v>143</v>
      </c>
      <c r="I27">
        <v>114</v>
      </c>
      <c r="J27">
        <v>117</v>
      </c>
      <c r="K27">
        <v>122</v>
      </c>
      <c r="L27" s="1">
        <v>136</v>
      </c>
      <c r="M27" s="72"/>
      <c r="N27" s="11" t="s">
        <v>54</v>
      </c>
      <c r="O27" s="11">
        <v>1.6394241997818701E-3</v>
      </c>
      <c r="P27" s="14">
        <v>0.5</v>
      </c>
      <c r="Q27" s="17">
        <v>1981</v>
      </c>
      <c r="R27" s="17">
        <v>1972</v>
      </c>
      <c r="S27" s="17">
        <v>1981</v>
      </c>
      <c r="X27" s="19">
        <f t="shared" si="0"/>
        <v>7.3333333333333286</v>
      </c>
      <c r="Y27">
        <f t="shared" si="1"/>
        <v>-176.66666666666703</v>
      </c>
      <c r="AA27">
        <f>年降水量!B27/年降水日数!B27</f>
        <v>7.9156716417910449</v>
      </c>
      <c r="AB27">
        <f>年降水量!C27/年降水日数!C27</f>
        <v>10.771559633027522</v>
      </c>
      <c r="AC27">
        <f>年降水量!D27/年降水日数!D27</f>
        <v>10.446601941747574</v>
      </c>
      <c r="AD27">
        <f>年降水量!E27/年降水日数!E27</f>
        <v>11.087692307692308</v>
      </c>
      <c r="AE27">
        <f>年降水量!F27/年降水日数!F27</f>
        <v>9.6839285714285701</v>
      </c>
      <c r="AF27">
        <f>年降水量!G27/年降水日数!G27</f>
        <v>11.696453900709221</v>
      </c>
      <c r="AG27">
        <f>年降水量!H27/年降水日数!H27</f>
        <v>11.715384615384615</v>
      </c>
      <c r="AH27">
        <f>年降水量!I27/年降水日数!I27</f>
        <v>12.024561403508772</v>
      </c>
      <c r="AI27">
        <f>年降水量!J27/年降水日数!J27</f>
        <v>8.2606837606837615</v>
      </c>
      <c r="AJ27">
        <f>年降水量!K27/年降水日数!K27</f>
        <v>11.50655737704918</v>
      </c>
      <c r="AK27">
        <f>年降水量!L27/年降水日数!L27</f>
        <v>11.612500000000001</v>
      </c>
    </row>
    <row r="28" spans="1:37">
      <c r="A28">
        <v>1985</v>
      </c>
      <c r="B28">
        <v>138</v>
      </c>
      <c r="C28">
        <v>104</v>
      </c>
      <c r="D28">
        <v>136</v>
      </c>
      <c r="E28">
        <v>136</v>
      </c>
      <c r="F28">
        <v>132</v>
      </c>
      <c r="G28">
        <v>147</v>
      </c>
      <c r="H28">
        <v>148</v>
      </c>
      <c r="I28">
        <v>122</v>
      </c>
      <c r="J28">
        <v>130</v>
      </c>
      <c r="K28">
        <v>132</v>
      </c>
      <c r="L28" s="1">
        <v>123</v>
      </c>
      <c r="M28" s="68"/>
      <c r="N28" s="11" t="s">
        <v>55</v>
      </c>
      <c r="O28" s="12">
        <v>1.4252079887515101E-3</v>
      </c>
      <c r="P28" s="15">
        <v>0.5</v>
      </c>
      <c r="Q28" s="18">
        <v>1972</v>
      </c>
      <c r="R28" s="17">
        <v>1972</v>
      </c>
      <c r="S28" s="17">
        <v>1972</v>
      </c>
      <c r="X28" s="19">
        <f t="shared" si="0"/>
        <v>17.333333333333329</v>
      </c>
      <c r="Y28">
        <f t="shared" si="1"/>
        <v>-159.33333333333371</v>
      </c>
      <c r="AA28">
        <f>年降水量!B28/年降水日数!B28</f>
        <v>11.658695652173913</v>
      </c>
      <c r="AB28">
        <f>年降水量!C28/年降水日数!C28</f>
        <v>19.223076923076924</v>
      </c>
      <c r="AC28">
        <f>年降水量!D28/年降水日数!D28</f>
        <v>12.626470588235295</v>
      </c>
      <c r="AD28">
        <f>年降水量!E28/年降水日数!E28</f>
        <v>13.833088235294117</v>
      </c>
      <c r="AE28">
        <f>年降水量!F28/年降水日数!F28</f>
        <v>12.218939393939394</v>
      </c>
      <c r="AF28">
        <f>年降水量!G28/年降水日数!G28</f>
        <v>12.277551020408163</v>
      </c>
      <c r="AG28">
        <f>年降水量!H28/年降水日数!H28</f>
        <v>12.968243243243244</v>
      </c>
      <c r="AH28">
        <f>年降水量!I28/年降水日数!I28</f>
        <v>16.854918032786887</v>
      </c>
      <c r="AI28">
        <f>年降水量!J28/年降水日数!J28</f>
        <v>9.9423076923076916</v>
      </c>
      <c r="AJ28">
        <f>年降水量!K28/年降水日数!K28</f>
        <v>16.779545454545456</v>
      </c>
      <c r="AK28">
        <f>年降水量!L28/年降水日数!L28</f>
        <v>14.776422764227643</v>
      </c>
    </row>
    <row r="29" spans="1:37">
      <c r="A29">
        <v>1986</v>
      </c>
      <c r="B29">
        <v>111</v>
      </c>
      <c r="C29">
        <v>117</v>
      </c>
      <c r="D29">
        <v>124</v>
      </c>
      <c r="E29">
        <v>122</v>
      </c>
      <c r="F29">
        <v>115</v>
      </c>
      <c r="G29">
        <v>132</v>
      </c>
      <c r="H29">
        <v>132</v>
      </c>
      <c r="I29">
        <v>106</v>
      </c>
      <c r="J29">
        <v>109</v>
      </c>
      <c r="K29">
        <v>112</v>
      </c>
      <c r="L29" s="1">
        <v>153</v>
      </c>
      <c r="M29" s="73" t="s">
        <v>35</v>
      </c>
      <c r="N29" s="73"/>
      <c r="O29" s="73"/>
      <c r="P29" s="73"/>
      <c r="Q29" s="73"/>
      <c r="R29" s="73"/>
      <c r="S29" s="73"/>
      <c r="T29" s="1"/>
      <c r="U29" s="1"/>
      <c r="X29" s="19">
        <f t="shared" si="0"/>
        <v>-2.6666666666666714</v>
      </c>
      <c r="Y29">
        <f t="shared" si="1"/>
        <v>-162.0000000000004</v>
      </c>
      <c r="AA29">
        <f>年降水量!B29/年降水日数!B29</f>
        <v>14.082882882882883</v>
      </c>
      <c r="AB29">
        <f>年降水量!C29/年降水日数!C29</f>
        <v>13.941880341880342</v>
      </c>
      <c r="AC29">
        <f>年降水量!D29/年降水日数!D29</f>
        <v>11.588709677419354</v>
      </c>
      <c r="AD29">
        <f>年降水量!E29/年降水日数!E29</f>
        <v>13.736065573770491</v>
      </c>
      <c r="AE29">
        <f>年降水量!F29/年降水日数!F29</f>
        <v>12.432173913043478</v>
      </c>
      <c r="AF29">
        <f>年降水量!G29/年降水日数!G29</f>
        <v>15.860606060606059</v>
      </c>
      <c r="AG29">
        <f>年降水量!H29/年降水日数!H29</f>
        <v>15.248484848484848</v>
      </c>
      <c r="AH29">
        <f>年降水量!I29/年降水日数!I29</f>
        <v>17.530188679245285</v>
      </c>
      <c r="AI29">
        <f>年降水量!J29/年降水日数!J29</f>
        <v>16.465137614678898</v>
      </c>
      <c r="AJ29">
        <f>年降水量!K29/年降水日数!K29</f>
        <v>20.247321428571428</v>
      </c>
      <c r="AK29">
        <f>年降水量!L29/年降水日数!L29</f>
        <v>13.6235294117647</v>
      </c>
    </row>
    <row r="30" spans="1:37">
      <c r="A30">
        <v>1987</v>
      </c>
      <c r="B30">
        <v>111</v>
      </c>
      <c r="C30">
        <v>110</v>
      </c>
      <c r="D30">
        <v>122</v>
      </c>
      <c r="E30">
        <v>112</v>
      </c>
      <c r="F30">
        <v>110</v>
      </c>
      <c r="G30">
        <v>113</v>
      </c>
      <c r="H30">
        <v>120</v>
      </c>
      <c r="I30">
        <v>101</v>
      </c>
      <c r="J30">
        <v>114</v>
      </c>
      <c r="K30">
        <v>117</v>
      </c>
      <c r="L30" s="1">
        <v>136</v>
      </c>
      <c r="X30" s="19">
        <f t="shared" si="0"/>
        <v>2.3333333333333286</v>
      </c>
      <c r="Y30">
        <f t="shared" si="1"/>
        <v>-159.66666666666708</v>
      </c>
      <c r="AA30">
        <f>年降水量!B30/年降水日数!B30</f>
        <v>16.472072072072073</v>
      </c>
      <c r="AB30">
        <f>年降水量!C30/年降水日数!C30</f>
        <v>17.269090909090909</v>
      </c>
      <c r="AC30">
        <f>年降水量!D30/年降水日数!D30</f>
        <v>14.222131147540983</v>
      </c>
      <c r="AD30">
        <f>年降水量!E30/年降水日数!E30</f>
        <v>16.471428571428572</v>
      </c>
      <c r="AE30">
        <f>年降水量!F30/年降水日数!F30</f>
        <v>14.260909090909092</v>
      </c>
      <c r="AF30">
        <f>年降水量!G30/年降水日数!G30</f>
        <v>17.413274336283187</v>
      </c>
      <c r="AG30">
        <f>年降水量!H30/年降水日数!H30</f>
        <v>16.84</v>
      </c>
      <c r="AH30">
        <f>年降水量!I30/年降水日数!I30</f>
        <v>15.062376237623761</v>
      </c>
      <c r="AI30">
        <f>年降水量!J30/年降水日数!J30</f>
        <v>15.849122807017544</v>
      </c>
      <c r="AJ30">
        <f>年降水量!K30/年降水日数!K30</f>
        <v>19.541025641025641</v>
      </c>
      <c r="AK30">
        <f>年降水量!L30/年降水日数!L30</f>
        <v>14.452205882352946</v>
      </c>
    </row>
    <row r="31" spans="1:37">
      <c r="A31">
        <v>1988</v>
      </c>
      <c r="B31">
        <v>134</v>
      </c>
      <c r="C31">
        <v>113</v>
      </c>
      <c r="D31">
        <v>128</v>
      </c>
      <c r="E31">
        <v>143</v>
      </c>
      <c r="F31">
        <v>117</v>
      </c>
      <c r="G31">
        <v>152</v>
      </c>
      <c r="H31">
        <v>139</v>
      </c>
      <c r="I31">
        <v>141</v>
      </c>
      <c r="J31">
        <v>125</v>
      </c>
      <c r="K31">
        <v>123</v>
      </c>
      <c r="L31" s="1">
        <v>144</v>
      </c>
      <c r="N31"/>
      <c r="Q31"/>
      <c r="X31" s="19">
        <f t="shared" si="0"/>
        <v>8.3333333333333286</v>
      </c>
      <c r="Y31">
        <f t="shared" si="1"/>
        <v>-151.33333333333377</v>
      </c>
      <c r="AA31">
        <f>年降水量!B31/年降水日数!B31</f>
        <v>9.4947761194029852</v>
      </c>
      <c r="AB31">
        <f>年降水量!C31/年降水日数!C31</f>
        <v>11.975221238938053</v>
      </c>
      <c r="AC31">
        <f>年降水量!D31/年降水日数!D31</f>
        <v>9.2015624999999996</v>
      </c>
      <c r="AD31">
        <f>年降水量!E31/年降水日数!E31</f>
        <v>7.9237762237762235</v>
      </c>
      <c r="AE31">
        <f>年降水量!F31/年降水日数!F31</f>
        <v>9.1418803418803414</v>
      </c>
      <c r="AF31">
        <f>年降水量!G31/年降水日数!G31</f>
        <v>9.2888157894736842</v>
      </c>
      <c r="AG31">
        <f>年降水量!H31/年降水日数!H31</f>
        <v>12.159712230215828</v>
      </c>
      <c r="AH31">
        <f>年降水量!I31/年降水日数!I31</f>
        <v>10.282269503546098</v>
      </c>
      <c r="AI31">
        <f>年降水量!J31/年降水日数!J31</f>
        <v>11.711200000000002</v>
      </c>
      <c r="AJ31">
        <f>年降水量!K31/年降水日数!K31</f>
        <v>11.826829268292684</v>
      </c>
      <c r="AK31">
        <f>年降水量!L31/年降水日数!L31</f>
        <v>9.4152777777777779</v>
      </c>
    </row>
    <row r="32" spans="1:37">
      <c r="A32">
        <v>1989</v>
      </c>
      <c r="B32">
        <v>114</v>
      </c>
      <c r="C32">
        <v>97</v>
      </c>
      <c r="D32">
        <v>116</v>
      </c>
      <c r="E32">
        <v>129</v>
      </c>
      <c r="F32">
        <v>112</v>
      </c>
      <c r="G32">
        <v>135</v>
      </c>
      <c r="H32">
        <v>131</v>
      </c>
      <c r="I32">
        <v>117</v>
      </c>
      <c r="J32">
        <v>121</v>
      </c>
      <c r="K32">
        <v>119</v>
      </c>
      <c r="L32" s="1">
        <v>135</v>
      </c>
      <c r="N32"/>
      <c r="Q32"/>
      <c r="X32" s="19">
        <f t="shared" si="0"/>
        <v>4.3333333333333286</v>
      </c>
      <c r="Y32">
        <f t="shared" si="1"/>
        <v>-147.00000000000045</v>
      </c>
      <c r="AA32">
        <f>年降水量!B32/年降水日数!B32</f>
        <v>10.96842105263158</v>
      </c>
      <c r="AB32">
        <f>年降水量!C32/年降水日数!C32</f>
        <v>13.256701030927836</v>
      </c>
      <c r="AC32">
        <f>年降水量!D32/年降水日数!D32</f>
        <v>12.299137931034483</v>
      </c>
      <c r="AD32">
        <f>年降水量!E32/年降水日数!E32</f>
        <v>10.297674418604652</v>
      </c>
      <c r="AE32">
        <f>年降水量!F32/年降水日数!F32</f>
        <v>12.683035714285714</v>
      </c>
      <c r="AF32">
        <f>年降水量!G32/年降水日数!G32</f>
        <v>11.440740740740742</v>
      </c>
      <c r="AG32">
        <f>年降水量!H32/年降水日数!H32</f>
        <v>14.742748091603053</v>
      </c>
      <c r="AH32">
        <f>年降水量!I32/年降水日数!I32</f>
        <v>12.709401709401709</v>
      </c>
      <c r="AI32">
        <f>年降水量!J32/年降水日数!J32</f>
        <v>11.884297520661157</v>
      </c>
      <c r="AJ32">
        <f>年降水量!K32/年降水日数!K32</f>
        <v>14.291596638655463</v>
      </c>
      <c r="AK32">
        <f>年降水量!L32/年降水日数!L32</f>
        <v>12.449629629629628</v>
      </c>
    </row>
    <row r="33" spans="1:37">
      <c r="A33">
        <v>1990</v>
      </c>
      <c r="B33">
        <v>124</v>
      </c>
      <c r="C33">
        <v>108</v>
      </c>
      <c r="D33">
        <v>124</v>
      </c>
      <c r="E33">
        <v>127</v>
      </c>
      <c r="F33">
        <v>126</v>
      </c>
      <c r="G33">
        <v>136</v>
      </c>
      <c r="H33">
        <v>143</v>
      </c>
      <c r="I33">
        <v>120</v>
      </c>
      <c r="J33">
        <v>110</v>
      </c>
      <c r="K33">
        <v>138</v>
      </c>
      <c r="L33" s="1">
        <v>135</v>
      </c>
      <c r="N33"/>
      <c r="Q33"/>
      <c r="X33" s="19">
        <f t="shared" si="0"/>
        <v>23.333333333333329</v>
      </c>
      <c r="Y33">
        <f t="shared" si="1"/>
        <v>-123.66666666666713</v>
      </c>
      <c r="AA33">
        <f>年降水量!B33/年降水日数!B33</f>
        <v>8.2338709677419359</v>
      </c>
      <c r="AB33">
        <f>年降水量!C33/年降水日数!C33</f>
        <v>10.338888888888889</v>
      </c>
      <c r="AC33">
        <f>年降水量!D33/年降水日数!D33</f>
        <v>7.9887096774193553</v>
      </c>
      <c r="AD33">
        <f>年降水量!E33/年降水日数!E33</f>
        <v>8.8897637795275593</v>
      </c>
      <c r="AE33">
        <f>年降水量!F33/年降水日数!F33</f>
        <v>7.6301587301587297</v>
      </c>
      <c r="AF33">
        <f>年降水量!G33/年降水日数!G33</f>
        <v>11.052941176470588</v>
      </c>
      <c r="AG33">
        <f>年降水量!H33/年降水日数!H33</f>
        <v>10.827272727272726</v>
      </c>
      <c r="AH33">
        <f>年降水量!I33/年降水日数!I33</f>
        <v>11.6975</v>
      </c>
      <c r="AI33">
        <f>年降水量!J33/年降水日数!J33</f>
        <v>12.128181818181817</v>
      </c>
      <c r="AJ33">
        <f>年降水量!K33/年降水日数!K33</f>
        <v>10.704347826086957</v>
      </c>
      <c r="AK33">
        <f>年降水量!L33/年降水日数!L33</f>
        <v>10.408148148148145</v>
      </c>
    </row>
    <row r="34" spans="1:37">
      <c r="A34">
        <v>1991</v>
      </c>
      <c r="B34">
        <v>116</v>
      </c>
      <c r="C34">
        <v>91</v>
      </c>
      <c r="D34">
        <v>124</v>
      </c>
      <c r="E34">
        <v>120</v>
      </c>
      <c r="F34">
        <v>118</v>
      </c>
      <c r="G34">
        <v>122</v>
      </c>
      <c r="H34">
        <v>135</v>
      </c>
      <c r="I34">
        <v>111</v>
      </c>
      <c r="J34">
        <v>114</v>
      </c>
      <c r="K34">
        <v>126</v>
      </c>
      <c r="L34" s="1">
        <v>136</v>
      </c>
      <c r="N34"/>
      <c r="Q34"/>
      <c r="X34" s="19">
        <f t="shared" si="0"/>
        <v>11.333333333333329</v>
      </c>
      <c r="Y34">
        <f t="shared" si="1"/>
        <v>-112.3333333333338</v>
      </c>
      <c r="AA34">
        <f>年降水量!B34/年降水日数!B34</f>
        <v>8.8051724137931036</v>
      </c>
      <c r="AB34">
        <f>年降水量!C34/年降水日数!C34</f>
        <v>10.99010989010989</v>
      </c>
      <c r="AC34">
        <f>年降水量!D34/年降水日数!D34</f>
        <v>8.6153225806451612</v>
      </c>
      <c r="AD34">
        <f>年降水量!E34/年降水日数!E34</f>
        <v>9.0724999999999998</v>
      </c>
      <c r="AE34">
        <f>年降水量!F34/年降水日数!F34</f>
        <v>9.0084745762711869</v>
      </c>
      <c r="AF34">
        <f>年降水量!G34/年降水日数!G34</f>
        <v>12.592622950819672</v>
      </c>
      <c r="AG34">
        <f>年降水量!H34/年降水日数!H34</f>
        <v>11.883703703703704</v>
      </c>
      <c r="AH34">
        <f>年降水量!I34/年降水日数!I34</f>
        <v>11.545945945945945</v>
      </c>
      <c r="AI34">
        <f>年降水量!J34/年降水日数!J34</f>
        <v>9.6885964912280702</v>
      </c>
      <c r="AJ34">
        <f>年降水量!K34/年降水日数!K34</f>
        <v>12.429365079365079</v>
      </c>
      <c r="AK34">
        <f>年降水量!L34/年降水日数!L34</f>
        <v>9.7676470588235276</v>
      </c>
    </row>
    <row r="35" spans="1:37">
      <c r="A35">
        <v>1992</v>
      </c>
      <c r="B35">
        <v>129</v>
      </c>
      <c r="C35">
        <v>102</v>
      </c>
      <c r="D35">
        <v>142</v>
      </c>
      <c r="E35">
        <v>129</v>
      </c>
      <c r="F35">
        <v>126</v>
      </c>
      <c r="G35">
        <v>127</v>
      </c>
      <c r="H35">
        <v>150</v>
      </c>
      <c r="I35">
        <v>125</v>
      </c>
      <c r="J35">
        <v>122</v>
      </c>
      <c r="K35">
        <v>143</v>
      </c>
      <c r="L35" s="1">
        <v>142</v>
      </c>
      <c r="N35"/>
      <c r="Q35"/>
      <c r="X35" s="19">
        <f t="shared" si="0"/>
        <v>28.333333333333329</v>
      </c>
      <c r="Y35">
        <f t="shared" si="1"/>
        <v>-84.000000000000469</v>
      </c>
      <c r="AA35">
        <f>年降水量!B35/年降水日数!B35</f>
        <v>12.731007751937984</v>
      </c>
      <c r="AB35">
        <f>年降水量!C35/年降水日数!C35</f>
        <v>15.375490196078431</v>
      </c>
      <c r="AC35">
        <f>年降水量!D35/年降水日数!D35</f>
        <v>14.785211267605634</v>
      </c>
      <c r="AD35">
        <f>年降水量!E35/年降水日数!E35</f>
        <v>16.213178294573645</v>
      </c>
      <c r="AE35">
        <f>年降水量!F35/年降水日数!F35</f>
        <v>14.830158730158729</v>
      </c>
      <c r="AF35">
        <f>年降水量!G35/年降水日数!G35</f>
        <v>14.987401574803151</v>
      </c>
      <c r="AG35">
        <f>年降水量!H35/年降水日数!H35</f>
        <v>13.692666666666668</v>
      </c>
      <c r="AH35">
        <f>年降水量!I35/年降水日数!I35</f>
        <v>16.4392</v>
      </c>
      <c r="AI35">
        <f>年降水量!J35/年降水日数!J35</f>
        <v>16.911475409836065</v>
      </c>
      <c r="AJ35">
        <f>年降水量!K35/年降水日数!K35</f>
        <v>15.305594405594404</v>
      </c>
      <c r="AK35">
        <f>年降水量!L35/年降水日数!L35</f>
        <v>13.737323943661965</v>
      </c>
    </row>
    <row r="36" spans="1:37">
      <c r="A36">
        <v>1993</v>
      </c>
      <c r="B36">
        <v>128</v>
      </c>
      <c r="C36">
        <v>113</v>
      </c>
      <c r="D36">
        <v>127</v>
      </c>
      <c r="E36">
        <v>134</v>
      </c>
      <c r="F36">
        <v>111</v>
      </c>
      <c r="G36">
        <v>130</v>
      </c>
      <c r="H36">
        <v>142</v>
      </c>
      <c r="I36">
        <v>124</v>
      </c>
      <c r="J36">
        <v>111</v>
      </c>
      <c r="K36">
        <v>125</v>
      </c>
      <c r="L36" s="1">
        <v>139</v>
      </c>
      <c r="N36"/>
      <c r="Q36"/>
      <c r="X36" s="19">
        <f t="shared" si="0"/>
        <v>10.333333333333329</v>
      </c>
      <c r="Y36">
        <f t="shared" si="1"/>
        <v>-73.66666666666714</v>
      </c>
      <c r="AA36">
        <f>年降水量!B36/年降水日数!B36</f>
        <v>15.08359375</v>
      </c>
      <c r="AB36">
        <f>年降水量!C36/年降水日数!C36</f>
        <v>16.834513274336281</v>
      </c>
      <c r="AC36">
        <f>年降水量!D36/年降水日数!D36</f>
        <v>16.503937007874015</v>
      </c>
      <c r="AD36">
        <f>年降水量!E36/年降水日数!E36</f>
        <v>17.632835820895522</v>
      </c>
      <c r="AE36">
        <f>年降水量!F36/年降水日数!F36</f>
        <v>16.970270270270269</v>
      </c>
      <c r="AF36">
        <f>年降水量!G36/年降水日数!G36</f>
        <v>19.52</v>
      </c>
      <c r="AG36">
        <f>年降水量!H36/年降水日数!H36</f>
        <v>19.515492957746478</v>
      </c>
      <c r="AH36">
        <f>年降水量!I36/年降水日数!I36</f>
        <v>15.655645161290321</v>
      </c>
      <c r="AI36">
        <f>年降水量!J36/年降水日数!J36</f>
        <v>17.62882882882883</v>
      </c>
      <c r="AJ36">
        <f>年降水量!K36/年降水日数!K36</f>
        <v>20.808799999999998</v>
      </c>
      <c r="AK36">
        <f>年降水量!L36/年降水日数!L36</f>
        <v>17.80503597122302</v>
      </c>
    </row>
    <row r="37" spans="1:37">
      <c r="A37">
        <v>1994</v>
      </c>
      <c r="B37">
        <v>141</v>
      </c>
      <c r="C37">
        <v>115</v>
      </c>
      <c r="D37">
        <v>143</v>
      </c>
      <c r="E37">
        <v>136</v>
      </c>
      <c r="F37">
        <v>128</v>
      </c>
      <c r="G37">
        <v>146</v>
      </c>
      <c r="H37">
        <v>158</v>
      </c>
      <c r="I37">
        <v>137</v>
      </c>
      <c r="J37">
        <v>153</v>
      </c>
      <c r="K37">
        <v>137</v>
      </c>
      <c r="L37" s="1">
        <v>119</v>
      </c>
      <c r="N37"/>
      <c r="Q37"/>
      <c r="X37" s="19">
        <f t="shared" si="0"/>
        <v>22.333333333333329</v>
      </c>
      <c r="Y37">
        <f t="shared" si="1"/>
        <v>-51.333333333333812</v>
      </c>
      <c r="AA37">
        <f>年降水量!B37/年降水日数!B37</f>
        <v>13.49645390070922</v>
      </c>
      <c r="AB37">
        <f>年降水量!C37/年降水日数!C37</f>
        <v>14.297391304347826</v>
      </c>
      <c r="AC37">
        <f>年降水量!D37/年降水日数!D37</f>
        <v>15.674125874125874</v>
      </c>
      <c r="AD37">
        <f>年降水量!E37/年降水日数!E37</f>
        <v>15.900735294117647</v>
      </c>
      <c r="AE37">
        <f>年降水量!F37/年降水日数!F37</f>
        <v>14.55859375</v>
      </c>
      <c r="AF37">
        <f>年降水量!G37/年降水日数!G37</f>
        <v>18.643150684931509</v>
      </c>
      <c r="AG37">
        <f>年降水量!H37/年降水日数!H37</f>
        <v>20.798734177215188</v>
      </c>
      <c r="AH37">
        <f>年降水量!I37/年降水日数!I37</f>
        <v>16.273722627737225</v>
      </c>
      <c r="AI37">
        <f>年降水量!J37/年降水日数!J37</f>
        <v>13.033333333333333</v>
      </c>
      <c r="AJ37">
        <f>年降水量!K37/年降水日数!K37</f>
        <v>21.227007299270074</v>
      </c>
      <c r="AK37">
        <f>年降水量!L37/年降水日数!L37</f>
        <v>20.947058823529414</v>
      </c>
    </row>
    <row r="38" spans="1:37">
      <c r="A38">
        <v>1995</v>
      </c>
      <c r="B38">
        <v>111</v>
      </c>
      <c r="C38">
        <v>102</v>
      </c>
      <c r="D38">
        <v>128</v>
      </c>
      <c r="E38">
        <v>122</v>
      </c>
      <c r="F38">
        <v>112</v>
      </c>
      <c r="G38">
        <v>138</v>
      </c>
      <c r="H38">
        <v>128</v>
      </c>
      <c r="I38">
        <v>110</v>
      </c>
      <c r="J38">
        <v>133</v>
      </c>
      <c r="K38">
        <v>114</v>
      </c>
      <c r="L38" s="1">
        <v>155</v>
      </c>
      <c r="N38"/>
      <c r="Q38"/>
      <c r="X38" s="19">
        <f t="shared" si="0"/>
        <v>-0.6666666666666714</v>
      </c>
      <c r="Y38">
        <f t="shared" si="1"/>
        <v>-52.000000000000483</v>
      </c>
      <c r="AA38">
        <f>年降水量!B38/年降水日数!B38</f>
        <v>13.182882882882883</v>
      </c>
      <c r="AB38">
        <f>年降水量!C38/年降水日数!C38</f>
        <v>12.421568627450981</v>
      </c>
      <c r="AC38">
        <f>年降水量!D38/年降水日数!D38</f>
        <v>14.948437500000001</v>
      </c>
      <c r="AD38">
        <f>年降水量!E38/年降水日数!E38</f>
        <v>16.404098360655738</v>
      </c>
      <c r="AE38">
        <f>年降水量!F38/年降水日数!F38</f>
        <v>16.032142857142855</v>
      </c>
      <c r="AF38">
        <f>年降水量!G38/年降水日数!G38</f>
        <v>16.257246376811594</v>
      </c>
      <c r="AG38">
        <f>年降水量!H38/年降水日数!H38</f>
        <v>17.427343749999999</v>
      </c>
      <c r="AH38">
        <f>年降水量!I38/年降水日数!I38</f>
        <v>14.858181818181819</v>
      </c>
      <c r="AI38">
        <f>年降水量!J38/年降水日数!J38</f>
        <v>11.605263157894736</v>
      </c>
      <c r="AJ38">
        <f>年降水量!K38/年降水日数!K38</f>
        <v>26.633333333333333</v>
      </c>
      <c r="AK38">
        <f>年降水量!L38/年降水日数!L38</f>
        <v>14.901935483870963</v>
      </c>
    </row>
    <row r="39" spans="1:37">
      <c r="A39">
        <v>1996</v>
      </c>
      <c r="B39">
        <v>106</v>
      </c>
      <c r="C39">
        <v>98</v>
      </c>
      <c r="D39">
        <v>109</v>
      </c>
      <c r="E39">
        <v>113</v>
      </c>
      <c r="F39">
        <v>103</v>
      </c>
      <c r="G39">
        <v>117</v>
      </c>
      <c r="H39">
        <v>122</v>
      </c>
      <c r="I39">
        <v>110</v>
      </c>
      <c r="J39">
        <v>108</v>
      </c>
      <c r="K39">
        <v>119</v>
      </c>
      <c r="L39" s="1">
        <v>150</v>
      </c>
      <c r="N39"/>
      <c r="Q39"/>
      <c r="X39" s="19">
        <f t="shared" si="0"/>
        <v>4.3333333333333286</v>
      </c>
      <c r="Y39">
        <f t="shared" si="1"/>
        <v>-47.666666666667155</v>
      </c>
      <c r="AA39">
        <f>年降水量!B39/年降水日数!B39</f>
        <v>15.679245283018869</v>
      </c>
      <c r="AB39">
        <f>年降水量!C39/年降水日数!C39</f>
        <v>14.157142857142858</v>
      </c>
      <c r="AC39">
        <f>年降水量!D39/年降水日数!D39</f>
        <v>15.260550458715597</v>
      </c>
      <c r="AD39">
        <f>年降水量!E39/年降水日数!E39</f>
        <v>13.32212389380531</v>
      </c>
      <c r="AE39">
        <f>年降水量!F39/年降水日数!F39</f>
        <v>15.511650485436894</v>
      </c>
      <c r="AF39">
        <f>年降水量!G39/年降水日数!G39</f>
        <v>16.713675213675213</v>
      </c>
      <c r="AG39">
        <f>年降水量!H39/年降水日数!H39</f>
        <v>18.057377049180328</v>
      </c>
      <c r="AH39">
        <f>年降水量!I39/年降水日数!I39</f>
        <v>14.862727272727273</v>
      </c>
      <c r="AI39">
        <f>年降水量!J39/年降水日数!J39</f>
        <v>14.037962962962963</v>
      </c>
      <c r="AJ39">
        <f>年降水量!K39/年降水日数!K39</f>
        <v>18.58487394957983</v>
      </c>
      <c r="AK39">
        <f>年降水量!L39/年降水日数!L39</f>
        <v>11.222</v>
      </c>
    </row>
    <row r="40" spans="1:37">
      <c r="A40">
        <v>1997</v>
      </c>
      <c r="B40">
        <v>131</v>
      </c>
      <c r="C40">
        <v>134</v>
      </c>
      <c r="D40">
        <v>137</v>
      </c>
      <c r="E40">
        <v>130</v>
      </c>
      <c r="F40">
        <v>133</v>
      </c>
      <c r="G40">
        <v>149</v>
      </c>
      <c r="H40">
        <v>152</v>
      </c>
      <c r="I40">
        <v>143</v>
      </c>
      <c r="J40">
        <v>143</v>
      </c>
      <c r="K40">
        <v>131</v>
      </c>
      <c r="L40" s="1">
        <v>135</v>
      </c>
      <c r="N40"/>
      <c r="Q40"/>
      <c r="X40" s="19">
        <f t="shared" si="0"/>
        <v>16.333333333333329</v>
      </c>
      <c r="Y40">
        <f t="shared" si="1"/>
        <v>-31.333333333333826</v>
      </c>
      <c r="AA40">
        <f>年降水量!B40/年降水日数!B40</f>
        <v>13.275572519083969</v>
      </c>
      <c r="AB40">
        <f>年降水量!C40/年降水日数!C40</f>
        <v>14.318656716417911</v>
      </c>
      <c r="AC40">
        <f>年降水量!D40/年降水日数!D40</f>
        <v>14.098540145985401</v>
      </c>
      <c r="AD40">
        <f>年降水量!E40/年降水日数!E40</f>
        <v>15.905384615384614</v>
      </c>
      <c r="AE40">
        <f>年降水量!F40/年降水日数!F40</f>
        <v>13.543609022556391</v>
      </c>
      <c r="AF40">
        <f>年降水量!G40/年降水日数!G40</f>
        <v>16.336241610738256</v>
      </c>
      <c r="AG40">
        <f>年降水量!H40/年降水日数!H40</f>
        <v>20.248684210526317</v>
      </c>
      <c r="AH40">
        <f>年降水量!I40/年降水日数!I40</f>
        <v>14.710489510489509</v>
      </c>
      <c r="AI40">
        <f>年降水量!J40/年降水日数!J40</f>
        <v>15.388811188811188</v>
      </c>
      <c r="AJ40">
        <f>年降水量!K40/年降水日数!K40</f>
        <v>22.853435114503817</v>
      </c>
      <c r="AK40">
        <f>年降水量!L40/年降水日数!L40</f>
        <v>17.032592592592589</v>
      </c>
    </row>
    <row r="41" spans="1:37">
      <c r="A41">
        <v>1998</v>
      </c>
      <c r="B41">
        <v>138</v>
      </c>
      <c r="C41">
        <v>113</v>
      </c>
      <c r="D41">
        <v>142</v>
      </c>
      <c r="E41">
        <v>126</v>
      </c>
      <c r="F41">
        <v>133</v>
      </c>
      <c r="G41">
        <v>154</v>
      </c>
      <c r="H41">
        <v>152</v>
      </c>
      <c r="I41">
        <v>143</v>
      </c>
      <c r="J41">
        <v>133</v>
      </c>
      <c r="K41">
        <v>135</v>
      </c>
      <c r="L41" s="1">
        <v>140</v>
      </c>
      <c r="N41"/>
      <c r="Q41"/>
      <c r="X41" s="19">
        <f t="shared" si="0"/>
        <v>20.333333333333329</v>
      </c>
      <c r="Y41">
        <f t="shared" si="1"/>
        <v>-11.000000000000497</v>
      </c>
      <c r="AA41">
        <f>年降水量!B41/年降水日数!B41</f>
        <v>11.223913043478262</v>
      </c>
      <c r="AB41">
        <f>年降水量!C41/年降水日数!C41</f>
        <v>16.056637168141595</v>
      </c>
      <c r="AC41">
        <f>年降水量!D41/年降水日数!D41</f>
        <v>10.974647887323945</v>
      </c>
      <c r="AD41">
        <f>年降水量!E41/年降水日数!E41</f>
        <v>13.597619047619046</v>
      </c>
      <c r="AE41">
        <f>年降水量!F41/年降水日数!F41</f>
        <v>12.950375939849625</v>
      </c>
      <c r="AF41">
        <f>年降水量!G41/年降水日数!G41</f>
        <v>14.062337662337661</v>
      </c>
      <c r="AG41">
        <f>年降水量!H41/年降水日数!H41</f>
        <v>14.643421052631581</v>
      </c>
      <c r="AH41">
        <f>年降水量!I41/年降水日数!I41</f>
        <v>11.095104895104894</v>
      </c>
      <c r="AI41">
        <f>年降水量!J41/年降水日数!J41</f>
        <v>14.47593984962406</v>
      </c>
      <c r="AJ41">
        <f>年降水量!K41/年降水日数!K41</f>
        <v>17.498518518518519</v>
      </c>
      <c r="AK41">
        <f>年降水量!L41/年降水日数!L41</f>
        <v>13.035714285714278</v>
      </c>
    </row>
    <row r="42" spans="1:37">
      <c r="A42">
        <v>1999</v>
      </c>
      <c r="B42">
        <v>117</v>
      </c>
      <c r="C42">
        <v>82</v>
      </c>
      <c r="D42">
        <v>117</v>
      </c>
      <c r="E42">
        <v>108</v>
      </c>
      <c r="F42">
        <v>100</v>
      </c>
      <c r="G42">
        <v>134</v>
      </c>
      <c r="H42">
        <v>122</v>
      </c>
      <c r="I42">
        <v>115</v>
      </c>
      <c r="J42">
        <v>99</v>
      </c>
      <c r="K42">
        <v>99</v>
      </c>
      <c r="L42" s="1">
        <v>133</v>
      </c>
      <c r="N42"/>
      <c r="Q42"/>
      <c r="X42" s="19">
        <f t="shared" si="0"/>
        <v>-15.666666666666671</v>
      </c>
      <c r="Y42">
        <f t="shared" si="1"/>
        <v>-26.666666666667169</v>
      </c>
      <c r="AA42">
        <f>年降水量!B42/年降水日数!B42</f>
        <v>12.784615384615384</v>
      </c>
      <c r="AB42">
        <f>年降水量!C42/年降水日数!C42</f>
        <v>18.120731707317074</v>
      </c>
      <c r="AC42">
        <f>年降水量!D42/年降水日数!D42</f>
        <v>10.844444444444443</v>
      </c>
      <c r="AD42">
        <f>年降水量!E42/年降水日数!E42</f>
        <v>12.364814814814816</v>
      </c>
      <c r="AE42">
        <f>年降水量!F42/年降水日数!F42</f>
        <v>12.140999999999998</v>
      </c>
      <c r="AF42">
        <f>年降水量!G42/年降水日数!G42</f>
        <v>14.226865671641791</v>
      </c>
      <c r="AG42">
        <f>年降水量!H42/年降水日数!H42</f>
        <v>14.946721311475409</v>
      </c>
      <c r="AH42">
        <f>年降水量!I42/年降水日数!I42</f>
        <v>12.39304347826087</v>
      </c>
      <c r="AI42">
        <f>年降水量!J42/年降水日数!J42</f>
        <v>17.364646464646462</v>
      </c>
      <c r="AJ42">
        <f>年降水量!K42/年降水日数!K42</f>
        <v>23.530303030303031</v>
      </c>
      <c r="AK42">
        <f>年降水量!L42/年降水日数!L42</f>
        <v>13.556390977443607</v>
      </c>
    </row>
    <row r="43" spans="1:37">
      <c r="A43">
        <v>2000</v>
      </c>
      <c r="B43">
        <v>123</v>
      </c>
      <c r="C43">
        <v>84</v>
      </c>
      <c r="D43">
        <v>124</v>
      </c>
      <c r="E43">
        <v>116</v>
      </c>
      <c r="F43">
        <v>111</v>
      </c>
      <c r="G43">
        <v>136</v>
      </c>
      <c r="H43">
        <v>132</v>
      </c>
      <c r="I43">
        <v>124</v>
      </c>
      <c r="J43">
        <v>123</v>
      </c>
      <c r="K43">
        <v>109</v>
      </c>
      <c r="L43" s="1">
        <v>133</v>
      </c>
      <c r="N43"/>
      <c r="Q43"/>
      <c r="X43" s="19">
        <f t="shared" si="0"/>
        <v>-5.6666666666666714</v>
      </c>
      <c r="Y43">
        <f t="shared" si="1"/>
        <v>-32.33333333333384</v>
      </c>
      <c r="AA43">
        <f>年降水量!B43/年降水日数!B43</f>
        <v>17.692682926829267</v>
      </c>
      <c r="AB43">
        <f>年降水量!C43/年降水日数!C43</f>
        <v>22.097619047619048</v>
      </c>
      <c r="AC43">
        <f>年降水量!D43/年降水日数!D43</f>
        <v>17.06451612903226</v>
      </c>
      <c r="AD43">
        <f>年降水量!E43/年降水日数!E43</f>
        <v>19.187068965517241</v>
      </c>
      <c r="AE43">
        <f>年降水量!F43/年降水日数!F43</f>
        <v>19.112612612612612</v>
      </c>
      <c r="AF43">
        <f>年降水量!G43/年降水日数!G43</f>
        <v>18.079411764705885</v>
      </c>
      <c r="AG43">
        <f>年降水量!H43/年降水日数!H43</f>
        <v>16.814393939393938</v>
      </c>
      <c r="AH43">
        <f>年降水量!I43/年降水日数!I43</f>
        <v>16.491935483870968</v>
      </c>
      <c r="AI43">
        <f>年降水量!J43/年降水日数!J43</f>
        <v>19.060162601626018</v>
      </c>
      <c r="AJ43">
        <f>年降水量!K43/年降水日数!K43</f>
        <v>22.623853211009173</v>
      </c>
      <c r="AK43">
        <f>年降水量!L43/年降水日数!L43</f>
        <v>19.057142857142857</v>
      </c>
    </row>
    <row r="44" spans="1:37">
      <c r="A44">
        <v>2001</v>
      </c>
      <c r="B44">
        <v>128</v>
      </c>
      <c r="C44">
        <v>95</v>
      </c>
      <c r="D44">
        <v>133</v>
      </c>
      <c r="E44">
        <v>119</v>
      </c>
      <c r="F44">
        <v>118</v>
      </c>
      <c r="G44">
        <v>122</v>
      </c>
      <c r="H44">
        <v>131</v>
      </c>
      <c r="I44">
        <v>115</v>
      </c>
      <c r="J44">
        <v>103</v>
      </c>
      <c r="K44">
        <v>110</v>
      </c>
      <c r="L44" s="1">
        <v>113</v>
      </c>
      <c r="N44"/>
      <c r="Q44"/>
      <c r="X44" s="19">
        <f t="shared" si="0"/>
        <v>-4.6666666666666714</v>
      </c>
      <c r="Y44">
        <f t="shared" si="1"/>
        <v>-37.000000000000512</v>
      </c>
      <c r="AA44">
        <f>年降水量!B44/年降水日数!B44</f>
        <v>18.525781250000001</v>
      </c>
      <c r="AB44">
        <f>年降水量!C44/年降水日数!C44</f>
        <v>17.727368421052631</v>
      </c>
      <c r="AC44">
        <f>年降水量!D44/年降水日数!D44</f>
        <v>17.706766917293233</v>
      </c>
      <c r="AD44">
        <f>年降水量!E44/年降水日数!E44</f>
        <v>21.701680672268907</v>
      </c>
      <c r="AE44">
        <f>年降水量!F44/年降水日数!F44</f>
        <v>19.579661016949153</v>
      </c>
      <c r="AF44">
        <f>年降水量!G44/年降水日数!G44</f>
        <v>21.842622950819674</v>
      </c>
      <c r="AG44">
        <f>年降水量!H44/年降水日数!H44</f>
        <v>23.135114503816794</v>
      </c>
      <c r="AH44">
        <f>年降水量!I44/年降水日数!I44</f>
        <v>20.546086956521741</v>
      </c>
      <c r="AI44">
        <f>年降水量!J44/年降水日数!J44</f>
        <v>23.621359223300971</v>
      </c>
      <c r="AJ44">
        <f>年降水量!K44/年降水日数!K44</f>
        <v>28.759090909090908</v>
      </c>
      <c r="AK44">
        <f>年降水量!L44/年降水日数!L44</f>
        <v>24.309734513274321</v>
      </c>
    </row>
    <row r="45" spans="1:37">
      <c r="A45">
        <v>2002</v>
      </c>
      <c r="B45">
        <v>129</v>
      </c>
      <c r="C45">
        <v>93</v>
      </c>
      <c r="D45">
        <v>130</v>
      </c>
      <c r="E45">
        <v>127</v>
      </c>
      <c r="F45">
        <v>117</v>
      </c>
      <c r="G45">
        <v>127</v>
      </c>
      <c r="H45">
        <v>125</v>
      </c>
      <c r="I45">
        <v>114</v>
      </c>
      <c r="J45">
        <v>93</v>
      </c>
      <c r="K45">
        <v>114</v>
      </c>
      <c r="L45" s="1">
        <v>104</v>
      </c>
      <c r="N45"/>
      <c r="Q45"/>
      <c r="X45" s="19">
        <f t="shared" si="0"/>
        <v>-0.6666666666666714</v>
      </c>
      <c r="Y45">
        <f t="shared" si="1"/>
        <v>-37.666666666667183</v>
      </c>
      <c r="AA45">
        <f>年降水量!B45/年降水日数!B45</f>
        <v>10.988372093023257</v>
      </c>
      <c r="AB45">
        <f>年降水量!C45/年降水日数!C45</f>
        <v>15.302150537634407</v>
      </c>
      <c r="AC45">
        <f>年降水量!D45/年降水日数!D45</f>
        <v>10.156153846153845</v>
      </c>
      <c r="AD45">
        <f>年降水量!E45/年降水日数!E45</f>
        <v>13.046456692913386</v>
      </c>
      <c r="AE45">
        <f>年降水量!F45/年降水日数!F45</f>
        <v>12.261538461538461</v>
      </c>
      <c r="AF45">
        <f>年降水量!G45/年降水日数!G45</f>
        <v>14.171653543307086</v>
      </c>
      <c r="AG45">
        <f>年降水量!H45/年降水日数!H45</f>
        <v>14.2624</v>
      </c>
      <c r="AH45">
        <f>年降水量!I45/年降水日数!I45</f>
        <v>10.673684210526316</v>
      </c>
      <c r="AI45">
        <f>年降水量!J45/年降水日数!J45</f>
        <v>17.333333333333332</v>
      </c>
      <c r="AJ45">
        <f>年降水量!K45/年降水日数!K45</f>
        <v>17.730701754385965</v>
      </c>
      <c r="AK45">
        <f>年降水量!L45/年降水日数!L45</f>
        <v>18.109615384615374</v>
      </c>
    </row>
    <row r="46" spans="1:37">
      <c r="A46">
        <v>2003</v>
      </c>
      <c r="B46">
        <v>116</v>
      </c>
      <c r="C46">
        <v>107</v>
      </c>
      <c r="D46">
        <v>121</v>
      </c>
      <c r="E46">
        <v>134</v>
      </c>
      <c r="F46">
        <v>103</v>
      </c>
      <c r="G46">
        <v>121</v>
      </c>
      <c r="H46">
        <v>119</v>
      </c>
      <c r="I46">
        <v>121</v>
      </c>
      <c r="J46">
        <v>98</v>
      </c>
      <c r="K46">
        <v>125</v>
      </c>
      <c r="L46" s="1">
        <v>129</v>
      </c>
      <c r="N46"/>
      <c r="Q46"/>
      <c r="X46" s="19">
        <f t="shared" si="0"/>
        <v>10.333333333333329</v>
      </c>
      <c r="Y46">
        <f>Y45+X46</f>
        <v>-27.333333333333854</v>
      </c>
      <c r="AA46">
        <f>年降水量!B46/年降水日数!B46</f>
        <v>13.473275862068967</v>
      </c>
      <c r="AB46">
        <f>年降水量!C46/年降水日数!C46</f>
        <v>16.216822429906543</v>
      </c>
      <c r="AC46">
        <f>年降水量!D46/年降水日数!D46</f>
        <v>14.669421487603305</v>
      </c>
      <c r="AD46">
        <f>年降水量!E46/年降水日数!E46</f>
        <v>13.682089552238807</v>
      </c>
      <c r="AE46">
        <f>年降水量!F46/年降水日数!F46</f>
        <v>19.549514563106793</v>
      </c>
      <c r="AF46">
        <f>年降水量!G46/年降水日数!G46</f>
        <v>17.955371900826446</v>
      </c>
      <c r="AG46">
        <f>年降水量!H46/年降水日数!H46</f>
        <v>25.05294117647059</v>
      </c>
      <c r="AH46">
        <f>年降水量!I46/年降水日数!I46</f>
        <v>12.418181818181818</v>
      </c>
      <c r="AI46">
        <f>年降水量!J46/年降水日数!J46</f>
        <v>18.602040816326532</v>
      </c>
      <c r="AJ46">
        <f>年降水量!K46/年降水日数!K46</f>
        <v>21.546400000000002</v>
      </c>
      <c r="AK46">
        <f>年降水量!L46/年降水日数!L46</f>
        <v>12.465891472868213</v>
      </c>
    </row>
    <row r="47" spans="1:37">
      <c r="A47">
        <v>2004</v>
      </c>
      <c r="B47">
        <v>121</v>
      </c>
      <c r="C47">
        <v>99</v>
      </c>
      <c r="D47">
        <v>104</v>
      </c>
      <c r="E47">
        <v>105</v>
      </c>
      <c r="F47">
        <v>116</v>
      </c>
      <c r="G47">
        <v>129</v>
      </c>
      <c r="H47">
        <v>108</v>
      </c>
      <c r="I47">
        <v>133</v>
      </c>
      <c r="J47">
        <v>102</v>
      </c>
      <c r="K47">
        <v>113</v>
      </c>
      <c r="L47" s="1">
        <v>132</v>
      </c>
      <c r="N47"/>
      <c r="Q47"/>
      <c r="X47" s="19">
        <f t="shared" si="0"/>
        <v>-1.6666666666666714</v>
      </c>
      <c r="Y47">
        <f t="shared" si="1"/>
        <v>-29.000000000000526</v>
      </c>
      <c r="AA47">
        <f>年降水量!B47/年降水日数!B47</f>
        <v>11.09586776859504</v>
      </c>
      <c r="AB47">
        <f>年降水量!C47/年降水日数!C47</f>
        <v>14.405050505050504</v>
      </c>
      <c r="AC47">
        <f>年降水量!D47/年降水日数!D47</f>
        <v>12.600961538461538</v>
      </c>
      <c r="AD47">
        <f>年降水量!E47/年降水日数!E47</f>
        <v>12.781904761904761</v>
      </c>
      <c r="AE47">
        <f>年降水量!F47/年降水日数!F47</f>
        <v>13.286206896551725</v>
      </c>
      <c r="AF47">
        <f>年降水量!G47/年降水日数!G47</f>
        <v>13.395348837209303</v>
      </c>
      <c r="AG47">
        <f>年降水量!H47/年降水日数!H47</f>
        <v>20.49722222222222</v>
      </c>
      <c r="AH47">
        <f>年降水量!I47/年降水日数!I47</f>
        <v>10.099248120300752</v>
      </c>
      <c r="AI47">
        <f>年降水量!J47/年降水日数!J47</f>
        <v>18.817647058823532</v>
      </c>
      <c r="AJ47">
        <f>年降水量!K47/年降水日数!K47</f>
        <v>17.687610619469027</v>
      </c>
      <c r="AK47">
        <f>年降水量!L47/年降水日数!L47</f>
        <v>9.8439393939393938</v>
      </c>
    </row>
    <row r="48" spans="1:37">
      <c r="A48">
        <v>2005</v>
      </c>
      <c r="B48">
        <v>109</v>
      </c>
      <c r="C48">
        <v>112</v>
      </c>
      <c r="D48">
        <v>130</v>
      </c>
      <c r="E48">
        <v>131</v>
      </c>
      <c r="F48">
        <v>128</v>
      </c>
      <c r="G48">
        <v>113</v>
      </c>
      <c r="H48">
        <v>121</v>
      </c>
      <c r="I48">
        <v>115</v>
      </c>
      <c r="J48">
        <v>118</v>
      </c>
      <c r="K48">
        <v>104</v>
      </c>
      <c r="L48" s="1">
        <v>122</v>
      </c>
      <c r="N48"/>
      <c r="Q48"/>
      <c r="X48" s="19">
        <f t="shared" si="0"/>
        <v>-10.666666666666671</v>
      </c>
      <c r="Y48">
        <f t="shared" si="1"/>
        <v>-39.666666666667197</v>
      </c>
      <c r="AA48">
        <f>年降水量!B48/年降水日数!B48</f>
        <v>22.309174311926604</v>
      </c>
      <c r="AB48">
        <f>年降水量!C48/年降水日数!C48</f>
        <v>15.395535714285714</v>
      </c>
      <c r="AC48">
        <f>年降水量!D48/年降水日数!D48</f>
        <v>13.27153846153846</v>
      </c>
      <c r="AD48">
        <f>年降水量!E48/年降水日数!E48</f>
        <v>17.89770992366412</v>
      </c>
      <c r="AE48">
        <f>年降水量!F48/年降水日数!F48</f>
        <v>14.228125</v>
      </c>
      <c r="AF48">
        <f>年降水量!G48/年降水日数!G48</f>
        <v>22.107964601769911</v>
      </c>
      <c r="AG48">
        <f>年降水量!H48/年降水日数!H48</f>
        <v>15.315702479338844</v>
      </c>
      <c r="AH48">
        <f>年降水量!I48/年降水日数!I48</f>
        <v>16.31304347826087</v>
      </c>
      <c r="AI48">
        <f>年降水量!J48/年降水日数!J48</f>
        <v>18.933050847457626</v>
      </c>
      <c r="AJ48">
        <f>年降水量!K48/年降水日数!K48</f>
        <v>19.409615384615385</v>
      </c>
      <c r="AK48">
        <f>年降水量!L48/年降水日数!L48</f>
        <v>17.570491803278681</v>
      </c>
    </row>
    <row r="49" spans="1:37">
      <c r="A49">
        <v>2006</v>
      </c>
      <c r="B49">
        <v>128</v>
      </c>
      <c r="C49">
        <v>123</v>
      </c>
      <c r="D49">
        <v>129</v>
      </c>
      <c r="E49">
        <v>127</v>
      </c>
      <c r="F49">
        <v>125</v>
      </c>
      <c r="G49">
        <v>118</v>
      </c>
      <c r="H49">
        <v>132</v>
      </c>
      <c r="I49">
        <v>135</v>
      </c>
      <c r="J49">
        <v>111</v>
      </c>
      <c r="K49">
        <v>111</v>
      </c>
      <c r="L49" s="1">
        <v>136</v>
      </c>
      <c r="N49"/>
      <c r="Q49"/>
      <c r="X49" s="19">
        <f t="shared" si="0"/>
        <v>-3.6666666666666714</v>
      </c>
      <c r="Y49">
        <f t="shared" si="1"/>
        <v>-43.333333333333869</v>
      </c>
      <c r="AA49">
        <f>年降水量!B49/年降水日数!B49</f>
        <v>13.375</v>
      </c>
      <c r="AB49">
        <f>年降水量!C49/年降水日数!C49</f>
        <v>16.382113821138212</v>
      </c>
      <c r="AC49">
        <f>年降水量!D49/年降水日数!D49</f>
        <v>12.891472868217054</v>
      </c>
      <c r="AD49">
        <f>年降水量!E49/年降水日数!E49</f>
        <v>14.770866141732284</v>
      </c>
      <c r="AE49">
        <f>年降水量!F49/年降水日数!F49</f>
        <v>14.348000000000001</v>
      </c>
      <c r="AF49">
        <f>年降水量!G49/年降水日数!G49</f>
        <v>18.016949152542374</v>
      </c>
      <c r="AG49">
        <f>年降水量!H49/年降水日数!H49</f>
        <v>18.132575757575758</v>
      </c>
      <c r="AH49">
        <f>年降水量!I49/年降水日数!I49</f>
        <v>16.470370370370372</v>
      </c>
      <c r="AI49">
        <f>年降水量!J49/年降水日数!J49</f>
        <v>21.563963963963964</v>
      </c>
      <c r="AJ49">
        <f>年降水量!K49/年降水日数!K49</f>
        <v>17.036036036036037</v>
      </c>
      <c r="AK49">
        <f>年降水量!L49/年降水日数!L49</f>
        <v>14.238970588235285</v>
      </c>
    </row>
    <row r="50" spans="1:37">
      <c r="A50">
        <v>2007</v>
      </c>
      <c r="B50">
        <v>108</v>
      </c>
      <c r="C50">
        <v>99</v>
      </c>
      <c r="D50">
        <v>117</v>
      </c>
      <c r="E50">
        <v>104</v>
      </c>
      <c r="F50">
        <v>105</v>
      </c>
      <c r="G50">
        <v>105</v>
      </c>
      <c r="H50">
        <v>101</v>
      </c>
      <c r="I50">
        <v>113</v>
      </c>
      <c r="J50">
        <v>100</v>
      </c>
      <c r="K50">
        <v>129</v>
      </c>
      <c r="L50" s="1">
        <v>120</v>
      </c>
      <c r="N50"/>
      <c r="Q50"/>
      <c r="X50" s="19">
        <f t="shared" si="0"/>
        <v>14.333333333333329</v>
      </c>
      <c r="Y50">
        <f t="shared" si="1"/>
        <v>-29.00000000000054</v>
      </c>
      <c r="AA50">
        <f>年降水量!B50/年降水日数!B50</f>
        <v>12.421296296296296</v>
      </c>
      <c r="AB50">
        <f>年降水量!C50/年降水日数!C50</f>
        <v>16.262626262626263</v>
      </c>
      <c r="AC50">
        <f>年降水量!D50/年降水日数!D50</f>
        <v>13.05982905982906</v>
      </c>
      <c r="AD50">
        <f>年降水量!E50/年降水日数!E50</f>
        <v>13.886538461538462</v>
      </c>
      <c r="AE50">
        <f>年降水量!F50/年降水日数!F50</f>
        <v>12.938095238095238</v>
      </c>
      <c r="AF50">
        <f>年降水量!G50/年降水日数!G50</f>
        <v>15.233333333333333</v>
      </c>
      <c r="AG50">
        <f>年降水量!H50/年降水日数!H50</f>
        <v>17.10891089108911</v>
      </c>
      <c r="AH50">
        <f>年降水量!I50/年降水日数!I50</f>
        <v>17.159292035398231</v>
      </c>
      <c r="AI50">
        <f>年降水量!J50/年降水日数!J50</f>
        <v>16.500999999999998</v>
      </c>
      <c r="AJ50">
        <f>年降水量!K50/年降水日数!K50</f>
        <v>18.013178294573642</v>
      </c>
      <c r="AK50">
        <f>年降水量!L50/年降水日数!L50</f>
        <v>13.179166666666669</v>
      </c>
    </row>
    <row r="51" spans="1:37">
      <c r="A51">
        <v>2008</v>
      </c>
      <c r="B51">
        <v>111</v>
      </c>
      <c r="C51">
        <v>118</v>
      </c>
      <c r="D51">
        <v>109</v>
      </c>
      <c r="E51">
        <v>106</v>
      </c>
      <c r="F51">
        <v>130</v>
      </c>
      <c r="G51">
        <v>109</v>
      </c>
      <c r="H51">
        <v>121</v>
      </c>
      <c r="I51">
        <v>120</v>
      </c>
      <c r="J51">
        <v>126</v>
      </c>
      <c r="K51">
        <v>122</v>
      </c>
      <c r="L51" s="1">
        <v>124</v>
      </c>
      <c r="N51"/>
      <c r="Q51"/>
      <c r="X51" s="19">
        <f t="shared" si="0"/>
        <v>7.3333333333333286</v>
      </c>
      <c r="Y51">
        <f t="shared" si="1"/>
        <v>-21.666666666667211</v>
      </c>
      <c r="AA51">
        <f>年降水量!B51/年降水日数!B51</f>
        <v>20.743243243243242</v>
      </c>
      <c r="AB51">
        <f>年降水量!C51/年降水日数!C51</f>
        <v>20.216101694915253</v>
      </c>
      <c r="AC51">
        <f>年降水量!D51/年降水日数!D51</f>
        <v>16.435779816513762</v>
      </c>
      <c r="AD51">
        <f>年降水量!E51/年降水日数!E51</f>
        <v>25.193396226415093</v>
      </c>
      <c r="AE51">
        <f>年降水量!F51/年降水日数!F51</f>
        <v>20.114615384615384</v>
      </c>
      <c r="AF51">
        <f>年降水量!G51/年降水日数!G51</f>
        <v>24.160550458715598</v>
      </c>
      <c r="AG51">
        <f>年降水量!H51/年降水日数!H51</f>
        <v>19.623966942148762</v>
      </c>
      <c r="AH51">
        <f>年降水量!I51/年降水日数!I51</f>
        <v>19.170833333333334</v>
      </c>
      <c r="AI51">
        <f>年降水量!J51/年降水日数!J51</f>
        <v>19.305555555555557</v>
      </c>
      <c r="AJ51">
        <f>年降水量!K51/年降水日数!K51</f>
        <v>21.709016393442624</v>
      </c>
      <c r="AK51">
        <f>年降水量!L51/年降水日数!L51</f>
        <v>21.854838709677406</v>
      </c>
    </row>
    <row r="52" spans="1:37">
      <c r="A52">
        <v>2009</v>
      </c>
      <c r="B52">
        <v>110</v>
      </c>
      <c r="C52">
        <v>106</v>
      </c>
      <c r="D52">
        <v>114</v>
      </c>
      <c r="E52">
        <v>97</v>
      </c>
      <c r="F52">
        <v>114</v>
      </c>
      <c r="G52">
        <v>113</v>
      </c>
      <c r="H52">
        <v>118</v>
      </c>
      <c r="I52">
        <v>98</v>
      </c>
      <c r="J52">
        <v>114</v>
      </c>
      <c r="K52">
        <v>96</v>
      </c>
      <c r="L52" s="1">
        <v>106</v>
      </c>
      <c r="N52"/>
      <c r="Q52"/>
      <c r="X52" s="19">
        <f t="shared" si="0"/>
        <v>-18.666666666666671</v>
      </c>
      <c r="Y52">
        <f t="shared" si="1"/>
        <v>-40.333333333333883</v>
      </c>
      <c r="AA52">
        <f>年降水量!B52/年降水日数!B52</f>
        <v>15.6</v>
      </c>
      <c r="AB52">
        <f>年降水量!C52/年降水日数!C52</f>
        <v>15.660377358490566</v>
      </c>
      <c r="AC52">
        <f>年降水量!D52/年降水日数!D52</f>
        <v>22.903508771929825</v>
      </c>
      <c r="AD52">
        <f>年降水量!E52/年降水日数!E52</f>
        <v>16.551546391752577</v>
      </c>
      <c r="AE52">
        <f>年降水量!F52/年降水日数!F52</f>
        <v>15.320175438596491</v>
      </c>
      <c r="AF52">
        <f>年降水量!G52/年降水日数!G52</f>
        <v>16.274336283185839</v>
      </c>
      <c r="AG52">
        <f>年降水量!H52/年降水日数!H52</f>
        <v>15.872881355932204</v>
      </c>
      <c r="AH52">
        <f>年降水量!I52/年降水日数!I52</f>
        <v>17.755102040816325</v>
      </c>
      <c r="AI52">
        <f>年降水量!J52/年降水日数!J52</f>
        <v>14</v>
      </c>
      <c r="AJ52">
        <f>年降水量!K52/年降水日数!K52</f>
        <v>18.036458333333332</v>
      </c>
      <c r="AK52">
        <f>年降水量!L52/年降水日数!L52</f>
        <v>15.198113207547173</v>
      </c>
    </row>
    <row r="53" spans="1:37">
      <c r="A53">
        <v>2010</v>
      </c>
      <c r="B53">
        <v>113</v>
      </c>
      <c r="C53">
        <v>131</v>
      </c>
      <c r="D53">
        <v>117</v>
      </c>
      <c r="E53">
        <v>102</v>
      </c>
      <c r="F53">
        <v>116</v>
      </c>
      <c r="G53">
        <v>118</v>
      </c>
      <c r="H53">
        <v>138</v>
      </c>
      <c r="I53">
        <v>129</v>
      </c>
      <c r="J53">
        <v>124</v>
      </c>
      <c r="K53">
        <v>131</v>
      </c>
      <c r="L53" s="1">
        <v>141</v>
      </c>
      <c r="N53"/>
      <c r="Q53"/>
      <c r="X53" s="19">
        <f t="shared" si="0"/>
        <v>16.333333333333329</v>
      </c>
      <c r="Y53">
        <f t="shared" si="1"/>
        <v>-24.000000000000554</v>
      </c>
      <c r="AA53">
        <f>年降水量!B53/年降水日数!B53</f>
        <v>13.849557522123893</v>
      </c>
      <c r="AB53">
        <f>年降水量!C53/年降水日数!C53</f>
        <v>12.541984732824428</v>
      </c>
      <c r="AC53">
        <f>年降水量!D53/年降水日数!D53</f>
        <v>14.423076923076923</v>
      </c>
      <c r="AD53">
        <f>年降水量!E53/年降水日数!E53</f>
        <v>13.700980392156863</v>
      </c>
      <c r="AE53">
        <f>年降水量!F53/年降水日数!F53</f>
        <v>12.982758620689655</v>
      </c>
      <c r="AF53">
        <f>年降水量!G53/年降水日数!G53</f>
        <v>15.508474576271187</v>
      </c>
      <c r="AG53">
        <f>年降水量!H53/年降水日数!H53</f>
        <v>14</v>
      </c>
      <c r="AH53">
        <f>年降水量!I53/年降水日数!I53</f>
        <v>14.39922480620155</v>
      </c>
      <c r="AI53">
        <f>年降水量!J53/年降水日数!J53</f>
        <v>13.987903225806452</v>
      </c>
      <c r="AJ53">
        <f>年降水量!K53/年降水日数!K53</f>
        <v>13.896946564885496</v>
      </c>
      <c r="AK53">
        <f>年降水量!L53/年降水日数!L53</f>
        <v>11.588652482269508</v>
      </c>
    </row>
    <row r="54" spans="1:37">
      <c r="A54">
        <v>2011</v>
      </c>
      <c r="B54">
        <v>94</v>
      </c>
      <c r="C54">
        <v>96</v>
      </c>
      <c r="D54">
        <v>101</v>
      </c>
      <c r="E54">
        <v>97</v>
      </c>
      <c r="F54">
        <v>98</v>
      </c>
      <c r="G54">
        <v>85</v>
      </c>
      <c r="H54">
        <v>99</v>
      </c>
      <c r="I54">
        <v>96</v>
      </c>
      <c r="J54">
        <v>94</v>
      </c>
      <c r="K54">
        <v>89</v>
      </c>
      <c r="L54" s="1">
        <v>133</v>
      </c>
      <c r="N54"/>
      <c r="Q54"/>
      <c r="X54" s="19">
        <f t="shared" si="0"/>
        <v>-25.666666666666671</v>
      </c>
      <c r="Y54">
        <f t="shared" si="1"/>
        <v>-49.666666666667226</v>
      </c>
      <c r="AA54">
        <f>年降水量!B54/年降水日数!B54</f>
        <v>13.840425531914894</v>
      </c>
      <c r="AB54">
        <f>年降水量!C54/年降水日数!C54</f>
        <v>14.744791666666666</v>
      </c>
      <c r="AC54">
        <f>年降水量!D54/年降水日数!D54</f>
        <v>11.415841584158416</v>
      </c>
      <c r="AD54">
        <f>年降水量!E54/年降水日数!E54</f>
        <v>12.959793814432988</v>
      </c>
      <c r="AE54">
        <f>年降水量!F54/年降水日数!F54</f>
        <v>12.408163265306122</v>
      </c>
      <c r="AF54">
        <f>年降水量!G54/年降水日数!G54</f>
        <v>16.617647058823529</v>
      </c>
      <c r="AG54">
        <f>年降水量!H54/年降水日数!H54</f>
        <v>12.469696969696969</v>
      </c>
      <c r="AH54">
        <f>年降水量!I54/年降水日数!I54</f>
        <v>16.010416666666668</v>
      </c>
      <c r="AI54">
        <f>年降水量!J54/年降水日数!J54</f>
        <v>15.638297872340425</v>
      </c>
      <c r="AJ54">
        <f>年降水量!K54/年降水日数!K54</f>
        <v>17.589887640449437</v>
      </c>
      <c r="AK54">
        <f>年降水量!L54/年降水日数!L54</f>
        <v>9.5466165413533837</v>
      </c>
    </row>
    <row r="55" spans="1:37">
      <c r="A55">
        <v>2012</v>
      </c>
      <c r="B55">
        <v>134</v>
      </c>
      <c r="C55">
        <v>145</v>
      </c>
      <c r="D55">
        <v>134</v>
      </c>
      <c r="E55">
        <v>122</v>
      </c>
      <c r="F55">
        <v>139</v>
      </c>
      <c r="G55">
        <v>137</v>
      </c>
      <c r="H55">
        <v>152</v>
      </c>
      <c r="I55">
        <v>141</v>
      </c>
      <c r="J55">
        <v>144</v>
      </c>
      <c r="K55">
        <v>125</v>
      </c>
      <c r="L55" s="1">
        <v>127</v>
      </c>
      <c r="N55"/>
      <c r="Q55"/>
      <c r="X55" s="19">
        <f t="shared" si="0"/>
        <v>10.333333333333329</v>
      </c>
      <c r="Y55">
        <f t="shared" si="1"/>
        <v>-39.333333333333897</v>
      </c>
      <c r="AA55">
        <f>年降水量!B55/年降水日数!B55</f>
        <v>12.104477611940299</v>
      </c>
      <c r="AB55">
        <f>年降水量!C55/年降水日数!C55</f>
        <v>12.26551724137931</v>
      </c>
      <c r="AC55">
        <f>年降水量!D55/年降水日数!D55</f>
        <v>11.787313432835822</v>
      </c>
      <c r="AD55">
        <f>年降水量!E55/年降水日数!E55</f>
        <v>13.774590163934427</v>
      </c>
      <c r="AE55">
        <f>年降水量!F55/年降水日数!F55</f>
        <v>11.032374100719425</v>
      </c>
      <c r="AF55">
        <f>年降水量!G55/年降水日数!G55</f>
        <v>14.040145985401459</v>
      </c>
      <c r="AG55">
        <f>年降水量!H55/年降水日数!H55</f>
        <v>13.838815789473685</v>
      </c>
      <c r="AH55">
        <f>年降水量!I55/年降水日数!I55</f>
        <v>13.315602836879433</v>
      </c>
      <c r="AI55">
        <f>年降水量!J55/年降水日数!J55</f>
        <v>13.315972222222221</v>
      </c>
      <c r="AJ55">
        <f>年降水量!K55/年降水日数!K55</f>
        <v>13.132</v>
      </c>
      <c r="AK55">
        <f>年降水量!L55/年降水日数!L55</f>
        <v>12.242519685039372</v>
      </c>
    </row>
    <row r="56" spans="1:37">
      <c r="A56">
        <v>2013</v>
      </c>
      <c r="B56">
        <v>118</v>
      </c>
      <c r="C56">
        <v>126</v>
      </c>
      <c r="D56">
        <v>120</v>
      </c>
      <c r="E56">
        <v>115</v>
      </c>
      <c r="F56">
        <v>121</v>
      </c>
      <c r="G56">
        <v>116</v>
      </c>
      <c r="H56">
        <v>138</v>
      </c>
      <c r="I56">
        <v>123</v>
      </c>
      <c r="J56">
        <v>126</v>
      </c>
      <c r="K56">
        <v>121</v>
      </c>
      <c r="L56" s="1">
        <v>114</v>
      </c>
      <c r="N56"/>
      <c r="Q56"/>
      <c r="X56" s="19">
        <f t="shared" si="0"/>
        <v>6.3333333333333286</v>
      </c>
      <c r="Y56">
        <f t="shared" si="1"/>
        <v>-33.000000000000568</v>
      </c>
      <c r="AA56">
        <f>年降水量!B56/年降水日数!B56</f>
        <v>14.699152542372881</v>
      </c>
      <c r="AB56">
        <f>年降水量!C56/年降水日数!C56</f>
        <v>14.503968253968255</v>
      </c>
      <c r="AC56">
        <f>年降水量!D56/年降水日数!D56</f>
        <v>16.279166666666665</v>
      </c>
      <c r="AD56">
        <f>年降水量!E56/年降水日数!E56</f>
        <v>15.304347826086957</v>
      </c>
      <c r="AE56">
        <f>年降水量!F56/年降水日数!F56</f>
        <v>18.214876033057852</v>
      </c>
      <c r="AF56">
        <f>年降水量!G56/年降水日数!G56</f>
        <v>19.814655172413794</v>
      </c>
      <c r="AG56">
        <f>年降水量!H56/年降水日数!H56</f>
        <v>21.445652173913043</v>
      </c>
      <c r="AH56">
        <f>年降水量!I56/年降水日数!I56</f>
        <v>19.59349593495935</v>
      </c>
      <c r="AI56">
        <f>年降水量!J56/年降水日数!J56</f>
        <v>17.313492063492063</v>
      </c>
      <c r="AJ56">
        <f>年降水量!K56/年降水日数!K56</f>
        <v>19.400826446280991</v>
      </c>
      <c r="AK56">
        <f>年降水量!L56/年降水日数!L56</f>
        <v>19.329824561403505</v>
      </c>
    </row>
    <row r="57" spans="1:37">
      <c r="A57">
        <v>2014</v>
      </c>
      <c r="B57">
        <v>124</v>
      </c>
      <c r="C57">
        <v>126</v>
      </c>
      <c r="D57">
        <v>126</v>
      </c>
      <c r="E57">
        <v>119</v>
      </c>
      <c r="F57">
        <v>128</v>
      </c>
      <c r="G57">
        <v>115</v>
      </c>
      <c r="H57">
        <v>131</v>
      </c>
      <c r="I57">
        <v>118</v>
      </c>
      <c r="J57">
        <v>126</v>
      </c>
      <c r="K57">
        <v>113</v>
      </c>
      <c r="L57" s="1">
        <v>153</v>
      </c>
      <c r="N57"/>
      <c r="Q57"/>
      <c r="X57" s="19">
        <f t="shared" si="0"/>
        <v>-1.6666666666666714</v>
      </c>
      <c r="Y57">
        <f t="shared" si="1"/>
        <v>-34.66666666666724</v>
      </c>
      <c r="AA57">
        <f>年降水量!B57/年降水日数!B57</f>
        <v>13.209677419354838</v>
      </c>
      <c r="AB57">
        <f>年降水量!C57/年降水日数!C57</f>
        <v>14.154761904761905</v>
      </c>
      <c r="AC57">
        <f>年降水量!D57/年降水日数!D57</f>
        <v>17.361111111111111</v>
      </c>
      <c r="AD57">
        <f>年降水量!E57/年降水日数!E57</f>
        <v>13.831932773109244</v>
      </c>
      <c r="AE57">
        <f>年降水量!F57/年降水日数!F57</f>
        <v>13.421875</v>
      </c>
      <c r="AF57">
        <f>年降水量!G57/年降水日数!G57</f>
        <v>17.043478260869566</v>
      </c>
      <c r="AG57">
        <f>年降水量!H57/年降水日数!H57</f>
        <v>17.137404580152673</v>
      </c>
      <c r="AH57">
        <f>年降水量!I57/年降水日数!I57</f>
        <v>16.754237288135592</v>
      </c>
      <c r="AI57">
        <f>年降水量!J57/年降水日数!J57</f>
        <v>14.912698412698413</v>
      </c>
      <c r="AJ57">
        <f>年降水量!K57/年降水日数!K57</f>
        <v>20.424778761061948</v>
      </c>
      <c r="AK57">
        <f>年降水量!L57/年降水日数!L57</f>
        <v>11.277777777777777</v>
      </c>
    </row>
    <row r="58" spans="1:37">
      <c r="A58">
        <v>2015</v>
      </c>
      <c r="B58">
        <v>108</v>
      </c>
      <c r="C58">
        <v>110</v>
      </c>
      <c r="D58">
        <v>106</v>
      </c>
      <c r="E58">
        <v>91</v>
      </c>
      <c r="F58">
        <v>116</v>
      </c>
      <c r="G58">
        <v>104</v>
      </c>
      <c r="H58">
        <v>134</v>
      </c>
      <c r="I58">
        <v>109</v>
      </c>
      <c r="J58">
        <v>113</v>
      </c>
      <c r="K58">
        <v>105</v>
      </c>
      <c r="L58" s="1">
        <v>128</v>
      </c>
      <c r="N58"/>
      <c r="Q58"/>
      <c r="X58" s="19">
        <f t="shared" si="0"/>
        <v>-9.6666666666666714</v>
      </c>
      <c r="Y58">
        <f t="shared" si="1"/>
        <v>-44.333333333333911</v>
      </c>
      <c r="AA58">
        <f>年降水量!B58/年降水日数!B58</f>
        <v>12.703703703703704</v>
      </c>
      <c r="AB58">
        <f>年降水量!C58/年降水日数!C58</f>
        <v>15.636363636363637</v>
      </c>
      <c r="AC58">
        <f>年降水量!D58/年降水日数!D58</f>
        <v>13.985849056603774</v>
      </c>
      <c r="AD58">
        <f>年降水量!E58/年降水日数!E58</f>
        <v>14.159340659340659</v>
      </c>
      <c r="AE58">
        <f>年降水量!F58/年降水日数!F58</f>
        <v>14.336206896551724</v>
      </c>
      <c r="AF58">
        <f>年降水量!G58/年降水日数!G58</f>
        <v>18.02403846153846</v>
      </c>
      <c r="AG58">
        <f>年降水量!H58/年降水日数!H58</f>
        <v>10.626865671641792</v>
      </c>
      <c r="AH58">
        <f>年降水量!I58/年降水日数!I58</f>
        <v>16.876146788990827</v>
      </c>
      <c r="AI58">
        <f>年降水量!J58/年降水日数!J58</f>
        <v>16.818584070796462</v>
      </c>
      <c r="AJ58">
        <f>年降水量!K58/年降水日数!K58</f>
        <v>13.647619047619047</v>
      </c>
      <c r="AK58">
        <f>年降水量!L58/年降水日数!L58</f>
        <v>11.725</v>
      </c>
    </row>
    <row r="59" spans="1:37">
      <c r="A59">
        <v>2016</v>
      </c>
      <c r="B59">
        <v>144</v>
      </c>
      <c r="C59">
        <v>159</v>
      </c>
      <c r="D59">
        <v>145</v>
      </c>
      <c r="E59">
        <v>147</v>
      </c>
      <c r="F59">
        <v>162</v>
      </c>
      <c r="G59">
        <v>161</v>
      </c>
      <c r="H59">
        <v>152</v>
      </c>
      <c r="I59">
        <v>150</v>
      </c>
      <c r="J59">
        <v>153</v>
      </c>
      <c r="K59">
        <v>155</v>
      </c>
      <c r="L59" s="1">
        <v>126</v>
      </c>
      <c r="N59"/>
      <c r="Q59"/>
      <c r="X59" s="19">
        <f t="shared" si="0"/>
        <v>40.333333333333329</v>
      </c>
      <c r="Y59">
        <f t="shared" si="1"/>
        <v>-4.0000000000005826</v>
      </c>
      <c r="AA59">
        <f>年降水量!B59/年降水日数!B59</f>
        <v>16.336805555555557</v>
      </c>
      <c r="AB59">
        <f>年降水量!C59/年降水日数!C59</f>
        <v>15.726415094339623</v>
      </c>
      <c r="AC59">
        <f>年降水量!D59/年降水日数!D59</f>
        <v>16.544827586206896</v>
      </c>
      <c r="AD59">
        <f>年降水量!E59/年降水日数!E59</f>
        <v>15.462585034013605</v>
      </c>
      <c r="AE59">
        <f>年降水量!F59/年降水日数!F59</f>
        <v>16.216049382716051</v>
      </c>
      <c r="AF59">
        <f>年降水量!G59/年降水日数!G59</f>
        <v>18.701863354037268</v>
      </c>
      <c r="AG59">
        <f>年降水量!H59/年降水日数!H59</f>
        <v>17.875</v>
      </c>
      <c r="AH59">
        <f>年降水量!I59/年降水日数!I59</f>
        <v>19.383333333333333</v>
      </c>
      <c r="AI59">
        <f>年降水量!J59/年降水日数!J59</f>
        <v>19.035947712418302</v>
      </c>
      <c r="AJ59">
        <f>年降水量!K59/年降水日数!K59</f>
        <v>19.983870967741936</v>
      </c>
      <c r="AK59">
        <f>年降水量!L59/年降水日数!L59</f>
        <v>19.766666666666666</v>
      </c>
    </row>
    <row r="60" spans="1:37">
      <c r="A60">
        <v>2017</v>
      </c>
      <c r="B60">
        <v>116</v>
      </c>
      <c r="C60">
        <v>117</v>
      </c>
      <c r="D60">
        <v>117</v>
      </c>
      <c r="E60">
        <v>108</v>
      </c>
      <c r="F60">
        <v>118</v>
      </c>
      <c r="G60">
        <v>117</v>
      </c>
      <c r="H60">
        <v>118</v>
      </c>
      <c r="I60">
        <v>125</v>
      </c>
      <c r="J60">
        <v>113</v>
      </c>
      <c r="K60">
        <v>119</v>
      </c>
      <c r="L60" s="1">
        <v>118</v>
      </c>
      <c r="N60"/>
      <c r="Q60" s="8" t="s">
        <v>25</v>
      </c>
      <c r="R60" s="8" t="s">
        <v>56</v>
      </c>
      <c r="S60" s="8" t="s">
        <v>58</v>
      </c>
      <c r="X60" s="19">
        <f t="shared" si="0"/>
        <v>4.3333333333333286</v>
      </c>
      <c r="Y60">
        <f t="shared" si="1"/>
        <v>0.33333333333274595</v>
      </c>
      <c r="AA60">
        <f>年降水量!B60/年降水日数!B60</f>
        <v>10.844827586206897</v>
      </c>
      <c r="AB60">
        <f>年降水量!C60/年降水日数!C60</f>
        <v>12.824786324786325</v>
      </c>
      <c r="AC60">
        <f>年降水量!D60/年降水日数!D60</f>
        <v>12.452991452991453</v>
      </c>
      <c r="AD60">
        <f>年降水量!E60/年降水日数!E60</f>
        <v>13.847222222222221</v>
      </c>
      <c r="AE60">
        <f>年降水量!F60/年降水日数!F60</f>
        <v>12.847457627118644</v>
      </c>
      <c r="AF60">
        <f>年降水量!G60/年降水日数!G60</f>
        <v>18.82905982905983</v>
      </c>
      <c r="AG60">
        <f>年降水量!H60/年降水日数!H60</f>
        <v>15.368644067796611</v>
      </c>
      <c r="AH60">
        <f>年降水量!I60/年降水日数!I60</f>
        <v>16.283999999999999</v>
      </c>
      <c r="AI60">
        <f>年降水量!J60/年降水日数!J60</f>
        <v>15.778761061946902</v>
      </c>
      <c r="AJ60">
        <f>年降水量!K60/年降水日数!K60</f>
        <v>22.630252100840337</v>
      </c>
      <c r="AK60">
        <f>年降水量!L60/年降水日数!L60</f>
        <v>16.670338983050843</v>
      </c>
    </row>
    <row r="61" spans="1:37">
      <c r="A61">
        <v>2018</v>
      </c>
      <c r="B61">
        <v>106</v>
      </c>
      <c r="C61">
        <v>113</v>
      </c>
      <c r="D61">
        <v>113</v>
      </c>
      <c r="E61">
        <v>107</v>
      </c>
      <c r="F61">
        <v>116</v>
      </c>
      <c r="G61">
        <v>116</v>
      </c>
      <c r="H61">
        <v>140</v>
      </c>
      <c r="I61">
        <v>101</v>
      </c>
      <c r="J61">
        <v>122</v>
      </c>
      <c r="K61">
        <v>112</v>
      </c>
      <c r="L61" s="1">
        <v>115</v>
      </c>
      <c r="N61"/>
      <c r="Q61" s="67" t="s">
        <v>70</v>
      </c>
      <c r="R61" s="10" t="s">
        <v>23</v>
      </c>
      <c r="S61" s="10" t="s">
        <v>69</v>
      </c>
      <c r="X61" s="19">
        <f t="shared" si="0"/>
        <v>-2.6666666666666714</v>
      </c>
      <c r="Y61">
        <f>Y60+X61</f>
        <v>-2.3333333333339255</v>
      </c>
      <c r="AA61">
        <f>年降水量!B61/年降水日数!B61</f>
        <v>14.95754716981132</v>
      </c>
      <c r="AB61">
        <f>年降水量!C61/年降水日数!C61</f>
        <v>17.548672566371682</v>
      </c>
      <c r="AC61">
        <f>年降水量!D61/年降水日数!D61</f>
        <v>15.305309734513274</v>
      </c>
      <c r="AD61">
        <f>年降水量!E61/年降水日数!E61</f>
        <v>15.542056074766355</v>
      </c>
      <c r="AE61">
        <f>年降水量!F61/年降水日数!F61</f>
        <v>14.379310344827585</v>
      </c>
      <c r="AF61">
        <f>年降水量!G61/年降水日数!G61</f>
        <v>20.008620689655171</v>
      </c>
      <c r="AG61">
        <f>年降水量!H61/年降水日数!H61</f>
        <v>17.610714285714284</v>
      </c>
      <c r="AH61">
        <f>年降水量!I61/年降水日数!I61</f>
        <v>19.797029702970296</v>
      </c>
      <c r="AI61">
        <f>年降水量!J61/年降水日数!J61</f>
        <v>16.868852459016395</v>
      </c>
      <c r="AJ61">
        <f>年降水量!K61/年降水日数!K61</f>
        <v>22.410714285714285</v>
      </c>
      <c r="AK61">
        <f>年降水量!L61/年降水日数!L61</f>
        <v>17.01913043478261</v>
      </c>
    </row>
    <row r="62" spans="1:37">
      <c r="A62">
        <v>2019</v>
      </c>
      <c r="B62">
        <v>117</v>
      </c>
      <c r="C62">
        <v>110</v>
      </c>
      <c r="D62">
        <v>109</v>
      </c>
      <c r="E62">
        <v>106</v>
      </c>
      <c r="F62">
        <v>112</v>
      </c>
      <c r="G62">
        <v>118</v>
      </c>
      <c r="H62">
        <v>181</v>
      </c>
      <c r="I62">
        <v>131</v>
      </c>
      <c r="J62">
        <v>128</v>
      </c>
      <c r="K62">
        <v>117</v>
      </c>
      <c r="L62" s="1">
        <v>112</v>
      </c>
      <c r="N62"/>
      <c r="Q62" s="72"/>
      <c r="R62" s="11" t="s">
        <v>22</v>
      </c>
      <c r="S62" s="11" t="s">
        <v>76</v>
      </c>
      <c r="X62" s="19">
        <f>K62-$W$3</f>
        <v>2.3333333333333286</v>
      </c>
      <c r="Y62">
        <f>Y61+X62</f>
        <v>-5.9685589803848416E-13</v>
      </c>
      <c r="AA62">
        <f>年降水量!B62/年降水日数!B62</f>
        <v>14.850427350427351</v>
      </c>
      <c r="AB62">
        <f>年降水量!C62/年降水日数!C62</f>
        <v>15.586363636363636</v>
      </c>
      <c r="AC62">
        <f>年降水量!D62/年降水日数!D62</f>
        <v>14.288990825688073</v>
      </c>
      <c r="AD62">
        <f>年降水量!E62/年降水日数!E62</f>
        <v>16.028301886792452</v>
      </c>
      <c r="AE62">
        <f>年降水量!F62/年降水日数!F62</f>
        <v>15.241071428571429</v>
      </c>
      <c r="AF62">
        <f>年降水量!G62/年降水日数!G62</f>
        <v>16.093220338983052</v>
      </c>
      <c r="AG62">
        <f>年降水量!H62/年降水日数!H62</f>
        <v>12.091160220994475</v>
      </c>
      <c r="AH62">
        <f>年降水量!I62/年降水日数!I62</f>
        <v>14.362595419847329</v>
      </c>
      <c r="AI62">
        <f>年降水量!J62/年降水日数!J62</f>
        <v>14.7578125</v>
      </c>
      <c r="AJ62">
        <f>年降水量!K62/年降水日数!K62</f>
        <v>16.384615384615383</v>
      </c>
      <c r="AK62">
        <f>年降水量!L62/年降水日数!L62</f>
        <v>16.786607142857143</v>
      </c>
    </row>
    <row r="63" spans="1:37">
      <c r="Q63" s="72"/>
      <c r="R63" s="11" t="s">
        <v>14</v>
      </c>
      <c r="S63" s="11" t="s">
        <v>77</v>
      </c>
    </row>
    <row r="64" spans="1:37">
      <c r="Q64" s="72"/>
      <c r="R64" s="11" t="s">
        <v>48</v>
      </c>
      <c r="S64" s="11" t="s">
        <v>78</v>
      </c>
    </row>
    <row r="65" spans="14:19">
      <c r="Q65" s="72"/>
      <c r="R65" s="11" t="s">
        <v>49</v>
      </c>
      <c r="S65" s="11" t="s">
        <v>79</v>
      </c>
    </row>
    <row r="66" spans="14:19">
      <c r="Q66" s="72"/>
      <c r="R66" s="11" t="s">
        <v>50</v>
      </c>
      <c r="S66" s="11" t="s">
        <v>80</v>
      </c>
    </row>
    <row r="67" spans="14:19">
      <c r="Q67" s="72"/>
      <c r="R67" s="11" t="s">
        <v>51</v>
      </c>
      <c r="S67" s="11" t="s">
        <v>81</v>
      </c>
    </row>
    <row r="68" spans="14:19">
      <c r="Q68" s="72"/>
      <c r="R68" s="11" t="s">
        <v>52</v>
      </c>
      <c r="S68" s="11" t="s">
        <v>82</v>
      </c>
    </row>
    <row r="69" spans="14:19">
      <c r="Q69" s="72"/>
      <c r="R69" s="11" t="s">
        <v>53</v>
      </c>
      <c r="S69" s="11" t="s">
        <v>83</v>
      </c>
    </row>
    <row r="70" spans="14:19">
      <c r="Q70" s="72"/>
      <c r="R70" s="11" t="s">
        <v>54</v>
      </c>
      <c r="S70" s="11" t="s">
        <v>84</v>
      </c>
    </row>
    <row r="71" spans="14:19">
      <c r="Q71" s="68"/>
      <c r="R71" s="12" t="s">
        <v>55</v>
      </c>
      <c r="S71" s="12" t="s">
        <v>85</v>
      </c>
    </row>
    <row r="73" spans="14:19">
      <c r="N73" t="s">
        <v>157</v>
      </c>
      <c r="P73" s="7"/>
      <c r="Q73"/>
    </row>
    <row r="74" spans="14:19">
      <c r="N74" s="67" t="s">
        <v>163</v>
      </c>
      <c r="O74" s="67" t="s">
        <v>156</v>
      </c>
      <c r="P74" s="69" t="s">
        <v>158</v>
      </c>
      <c r="Q74" s="66" t="s">
        <v>159</v>
      </c>
      <c r="R74" s="66" t="s">
        <v>162</v>
      </c>
      <c r="S74" s="66"/>
    </row>
    <row r="75" spans="14:19">
      <c r="N75" s="68"/>
      <c r="O75" s="68"/>
      <c r="P75" s="70"/>
      <c r="Q75" s="71"/>
      <c r="R75" s="12" t="s">
        <v>160</v>
      </c>
      <c r="S75" s="39" t="s">
        <v>161</v>
      </c>
    </row>
    <row r="76" spans="14:19">
      <c r="N76" s="22">
        <v>1</v>
      </c>
      <c r="O76" s="35">
        <v>2523.8107164897601</v>
      </c>
      <c r="P76" s="35">
        <v>0.64488732136639704</v>
      </c>
      <c r="Q76" s="38">
        <f>P76</f>
        <v>0.64488732136639704</v>
      </c>
      <c r="R76" s="34">
        <v>1447.6542110865901</v>
      </c>
      <c r="S76" s="34">
        <v>3599.96722189292</v>
      </c>
    </row>
    <row r="77" spans="14:19">
      <c r="N77" s="22">
        <v>2</v>
      </c>
      <c r="O77" s="35">
        <v>389.31420501338999</v>
      </c>
      <c r="P77" s="35">
        <v>9.9478060379332101E-2</v>
      </c>
      <c r="Q77" s="38">
        <f>Q76+P77</f>
        <v>0.74436538174572919</v>
      </c>
      <c r="R77" s="34">
        <v>223.310070220851</v>
      </c>
      <c r="S77" s="34">
        <v>555.31833980593001</v>
      </c>
    </row>
    <row r="78" spans="14:19">
      <c r="N78" s="22">
        <v>3</v>
      </c>
      <c r="O78" s="35">
        <v>272.24259496006601</v>
      </c>
      <c r="P78" s="35">
        <v>6.9563773811777696E-2</v>
      </c>
      <c r="Q78" s="38">
        <f>Q77+P78</f>
        <v>0.81392915555750689</v>
      </c>
      <c r="R78" s="34">
        <v>156.15796242407399</v>
      </c>
      <c r="S78" s="34">
        <v>388.32722749605898</v>
      </c>
    </row>
    <row r="79" spans="14:19">
      <c r="N79" s="22">
        <v>4</v>
      </c>
      <c r="O79" s="35">
        <v>157.129975547154</v>
      </c>
      <c r="P79" s="35">
        <v>4.0150051022014799E-2</v>
      </c>
      <c r="Q79" s="38">
        <f t="shared" ref="Q79:Q83" si="2">Q78+P79</f>
        <v>0.85407920657952174</v>
      </c>
      <c r="R79" s="34">
        <v>90.129528851968303</v>
      </c>
      <c r="S79" s="34">
        <v>224.13042224233899</v>
      </c>
    </row>
    <row r="80" spans="14:19">
      <c r="N80" s="22">
        <v>5</v>
      </c>
      <c r="O80" s="35">
        <v>136.40488624544901</v>
      </c>
      <c r="P80" s="35">
        <v>3.48543498675934E-2</v>
      </c>
      <c r="Q80" s="38">
        <f t="shared" si="2"/>
        <v>0.88893355644711514</v>
      </c>
      <c r="R80" s="34">
        <v>78.241647321578299</v>
      </c>
      <c r="S80" s="34">
        <v>194.56812516931899</v>
      </c>
    </row>
    <row r="81" spans="14:19">
      <c r="N81" s="22">
        <v>6</v>
      </c>
      <c r="O81" s="35">
        <v>135.17214603935599</v>
      </c>
      <c r="P81" s="35">
        <v>3.4539358523649297E-2</v>
      </c>
      <c r="Q81" s="38">
        <f t="shared" si="2"/>
        <v>0.92347291497076445</v>
      </c>
      <c r="R81" s="34">
        <v>77.534549305524493</v>
      </c>
      <c r="S81" s="34">
        <v>192.80974277318799</v>
      </c>
    </row>
    <row r="82" spans="14:19">
      <c r="N82" s="22">
        <v>7</v>
      </c>
      <c r="O82" s="35">
        <v>92.542998168595403</v>
      </c>
      <c r="P82" s="35">
        <v>2.36467044894581E-2</v>
      </c>
      <c r="Q82" s="38">
        <f t="shared" si="2"/>
        <v>0.94711961946022249</v>
      </c>
      <c r="R82" s="34">
        <v>53.0825311621144</v>
      </c>
      <c r="S82" s="34">
        <v>132.003465175076</v>
      </c>
    </row>
    <row r="83" spans="14:19">
      <c r="N83" s="22">
        <v>8</v>
      </c>
      <c r="O83" s="35">
        <v>70.500925754570304</v>
      </c>
      <c r="P83" s="35">
        <v>1.8014486136643099E-2</v>
      </c>
      <c r="Q83" s="38">
        <f t="shared" si="2"/>
        <v>0.96513410559686563</v>
      </c>
      <c r="R83" s="34">
        <v>40.439230005354098</v>
      </c>
      <c r="S83" s="34">
        <v>100.562621503786</v>
      </c>
    </row>
    <row r="84" spans="14:19">
      <c r="N84" s="22">
        <v>9</v>
      </c>
      <c r="O84" s="35">
        <v>60.107405393104699</v>
      </c>
      <c r="P84" s="35">
        <v>1.5358720606494699E-2</v>
      </c>
      <c r="Q84" s="38">
        <f>Q83+P84</f>
        <v>0.98049282620336031</v>
      </c>
      <c r="R84" s="34">
        <v>34.477521616930701</v>
      </c>
      <c r="S84" s="34">
        <v>85.737289169278696</v>
      </c>
    </row>
    <row r="85" spans="14:19">
      <c r="N85" s="22">
        <v>10</v>
      </c>
      <c r="O85" s="35">
        <v>43.045818021658903</v>
      </c>
      <c r="P85" s="35">
        <v>1.0999122120625E-2</v>
      </c>
      <c r="Q85" s="38">
        <f>Q84+P85</f>
        <v>0.99149194832398535</v>
      </c>
      <c r="R85" s="34">
        <v>24.691019544997101</v>
      </c>
      <c r="S85" s="34">
        <v>61.400616498320801</v>
      </c>
    </row>
    <row r="86" spans="14:19">
      <c r="N86" s="39">
        <v>11</v>
      </c>
      <c r="O86" s="40">
        <v>33.296843161498501</v>
      </c>
      <c r="P86" s="41">
        <v>8.5080516760152099E-3</v>
      </c>
      <c r="Q86" s="42">
        <f>Q85+P86</f>
        <v>1.0000000000000007</v>
      </c>
      <c r="R86" s="43">
        <v>19.099021532674701</v>
      </c>
      <c r="S86" s="43">
        <v>47.494664790322297</v>
      </c>
    </row>
  </sheetData>
  <mergeCells count="13">
    <mergeCell ref="M29:S29"/>
    <mergeCell ref="Q61:Q71"/>
    <mergeCell ref="M2:M12"/>
    <mergeCell ref="M13:U13"/>
    <mergeCell ref="M16:M17"/>
    <mergeCell ref="N16:N17"/>
    <mergeCell ref="O16:Q16"/>
    <mergeCell ref="M18:M28"/>
    <mergeCell ref="N74:N75"/>
    <mergeCell ref="O74:O75"/>
    <mergeCell ref="P74:P75"/>
    <mergeCell ref="Q74:Q75"/>
    <mergeCell ref="R74:S7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114F-DAF5-40FC-B36D-467146479E52}">
  <dimension ref="A1:Z85"/>
  <sheetViews>
    <sheetView zoomScale="85" zoomScaleNormal="85" workbookViewId="0">
      <selection activeCell="T83" sqref="T83"/>
    </sheetView>
  </sheetViews>
  <sheetFormatPr defaultRowHeight="14.25"/>
  <cols>
    <col min="1" max="1" width="7.375" customWidth="1"/>
    <col min="2" max="7" width="11.625" bestFit="1" customWidth="1"/>
    <col min="8" max="9" width="13.875" bestFit="1" customWidth="1"/>
    <col min="10" max="10" width="11.625" bestFit="1" customWidth="1"/>
    <col min="11" max="11" width="9.5" bestFit="1" customWidth="1"/>
    <col min="12" max="12" width="13.875" style="1" bestFit="1" customWidth="1"/>
    <col min="13" max="13" width="12.75" bestFit="1" customWidth="1"/>
    <col min="14" max="14" width="14.5" style="19" customWidth="1"/>
    <col min="15" max="15" width="13.375" bestFit="1" customWidth="1"/>
    <col min="17" max="17" width="18" style="7" customWidth="1"/>
    <col min="18" max="18" width="14.5" bestFit="1" customWidth="1"/>
    <col min="19" max="19" width="12.125" bestFit="1" customWidth="1"/>
    <col min="20" max="20" width="9.875" bestFit="1" customWidth="1"/>
    <col min="21" max="21" width="19.25" bestFit="1" customWidth="1"/>
    <col min="23" max="23" width="11.5" bestFit="1" customWidth="1"/>
    <col min="25" max="25" width="10.125" customWidth="1"/>
  </cols>
  <sheetData>
    <row r="1" spans="1:25">
      <c r="A1" s="1"/>
      <c r="B1" s="2" t="s">
        <v>22</v>
      </c>
      <c r="C1" s="2" t="s">
        <v>14</v>
      </c>
      <c r="D1" s="2" t="s">
        <v>13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23</v>
      </c>
      <c r="M1" s="8" t="s">
        <v>143</v>
      </c>
      <c r="N1" s="8" t="s">
        <v>56</v>
      </c>
      <c r="O1" s="8" t="s">
        <v>26</v>
      </c>
      <c r="P1" s="8" t="s">
        <v>27</v>
      </c>
      <c r="Q1" s="8" t="s">
        <v>28</v>
      </c>
      <c r="R1" s="8" t="s">
        <v>29</v>
      </c>
      <c r="S1" s="8" t="s">
        <v>30</v>
      </c>
      <c r="T1" s="8" t="s">
        <v>31</v>
      </c>
      <c r="U1" s="8" t="s">
        <v>32</v>
      </c>
    </row>
    <row r="2" spans="1:25">
      <c r="A2" s="2" t="s">
        <v>24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67" t="s">
        <v>141</v>
      </c>
      <c r="N2" s="11" t="s">
        <v>23</v>
      </c>
      <c r="O2" s="24">
        <v>-0.48864002859702899</v>
      </c>
      <c r="P2" s="24">
        <v>2.23</v>
      </c>
      <c r="Q2" s="24">
        <v>-3.7288414736980101E-2</v>
      </c>
      <c r="R2" s="10">
        <v>-1.06835991771065</v>
      </c>
      <c r="S2" s="24">
        <v>1.96</v>
      </c>
      <c r="T2" s="24" t="s">
        <v>33</v>
      </c>
      <c r="U2" s="24" t="s">
        <v>34</v>
      </c>
      <c r="Y2" s="2"/>
    </row>
    <row r="3" spans="1:25">
      <c r="A3">
        <v>1960</v>
      </c>
      <c r="B3">
        <v>1466.9</v>
      </c>
      <c r="C3">
        <v>1590.2</v>
      </c>
      <c r="D3">
        <v>1583</v>
      </c>
      <c r="E3">
        <v>1674.4</v>
      </c>
      <c r="F3">
        <v>1069.9000000000001</v>
      </c>
      <c r="G3">
        <v>1828.6</v>
      </c>
      <c r="H3">
        <v>1820.1</v>
      </c>
      <c r="I3">
        <v>1479.7</v>
      </c>
      <c r="J3">
        <v>3318.8</v>
      </c>
      <c r="K3">
        <v>1945.5</v>
      </c>
      <c r="L3" s="1">
        <v>1326.0000000000007</v>
      </c>
      <c r="M3" s="72"/>
      <c r="N3" s="11" t="s">
        <v>22</v>
      </c>
      <c r="O3" s="11">
        <v>0.53499061359563505</v>
      </c>
      <c r="P3" s="11">
        <v>2.23</v>
      </c>
      <c r="Q3" s="11">
        <v>4.7059413798314201E-2</v>
      </c>
      <c r="R3" s="11">
        <v>0.76773432566211697</v>
      </c>
      <c r="S3" s="11">
        <v>1.96</v>
      </c>
      <c r="T3" s="11" t="s">
        <v>42</v>
      </c>
      <c r="U3" s="11" t="s">
        <v>34</v>
      </c>
      <c r="W3">
        <f>AVERAGEA(J3:J62)</f>
        <v>1541.9666666666667</v>
      </c>
      <c r="X3" s="19">
        <f>J3-$W$3</f>
        <v>1776.8333333333335</v>
      </c>
      <c r="Y3">
        <f>X3</f>
        <v>1776.8333333333335</v>
      </c>
    </row>
    <row r="4" spans="1:25">
      <c r="A4">
        <v>1961</v>
      </c>
      <c r="B4">
        <v>1717.3</v>
      </c>
      <c r="C4">
        <v>1867.7</v>
      </c>
      <c r="D4">
        <v>1671</v>
      </c>
      <c r="E4">
        <v>1003.9</v>
      </c>
      <c r="F4">
        <v>1714.6</v>
      </c>
      <c r="G4">
        <v>2074.5</v>
      </c>
      <c r="H4">
        <v>2443.6999999999998</v>
      </c>
      <c r="I4">
        <v>2028.1</v>
      </c>
      <c r="J4">
        <v>1343.8</v>
      </c>
      <c r="K4">
        <v>1078.5999999999999</v>
      </c>
      <c r="L4" s="1">
        <v>1705.4</v>
      </c>
      <c r="M4" s="72"/>
      <c r="N4" s="11" t="s">
        <v>14</v>
      </c>
      <c r="O4" s="11">
        <v>1.1303863460269701</v>
      </c>
      <c r="P4" s="11">
        <v>2.23</v>
      </c>
      <c r="Q4" s="11">
        <v>-0.213932417634383</v>
      </c>
      <c r="R4" s="11">
        <v>1.0075554675923799</v>
      </c>
      <c r="S4" s="11">
        <v>1.96</v>
      </c>
      <c r="T4" s="11" t="s">
        <v>42</v>
      </c>
      <c r="U4" s="11" t="s">
        <v>34</v>
      </c>
      <c r="X4" s="19">
        <f t="shared" ref="X4:X62" si="0">J4-$W$3</f>
        <v>-198.16666666666674</v>
      </c>
      <c r="Y4">
        <f>Y3+X4</f>
        <v>1578.6666666666667</v>
      </c>
    </row>
    <row r="5" spans="1:25">
      <c r="A5">
        <v>1962</v>
      </c>
      <c r="B5">
        <v>894.8</v>
      </c>
      <c r="C5">
        <v>1118.0999999999999</v>
      </c>
      <c r="D5">
        <v>1026.9000000000001</v>
      </c>
      <c r="E5">
        <v>1769.5</v>
      </c>
      <c r="F5">
        <v>1035.7</v>
      </c>
      <c r="G5">
        <v>1504.7</v>
      </c>
      <c r="H5">
        <v>1849</v>
      </c>
      <c r="I5">
        <v>1422.7</v>
      </c>
      <c r="J5">
        <v>1204.4000000000001</v>
      </c>
      <c r="K5">
        <v>2187.9</v>
      </c>
      <c r="L5" s="1">
        <v>1368.4000000000003</v>
      </c>
      <c r="M5" s="72"/>
      <c r="N5" s="11" t="s">
        <v>48</v>
      </c>
      <c r="O5" s="11">
        <v>0.98795463088464797</v>
      </c>
      <c r="P5" s="11">
        <v>2.23</v>
      </c>
      <c r="Q5" s="11">
        <v>1.0359110576315001E-3</v>
      </c>
      <c r="R5" s="11">
        <v>1.5226746797305399</v>
      </c>
      <c r="S5" s="11">
        <v>1.96</v>
      </c>
      <c r="T5" s="11" t="s">
        <v>42</v>
      </c>
      <c r="U5" s="11" t="s">
        <v>34</v>
      </c>
      <c r="X5" s="19">
        <f t="shared" si="0"/>
        <v>-337.56666666666661</v>
      </c>
      <c r="Y5">
        <f t="shared" ref="Y5:Y60" si="1">Y4+X5</f>
        <v>1241.1000000000001</v>
      </c>
    </row>
    <row r="6" spans="1:25">
      <c r="A6">
        <v>1963</v>
      </c>
      <c r="B6">
        <v>672.9</v>
      </c>
      <c r="C6">
        <v>747.5</v>
      </c>
      <c r="D6">
        <v>595.29999999999995</v>
      </c>
      <c r="E6">
        <v>1223.4000000000001</v>
      </c>
      <c r="F6">
        <v>562.70000000000005</v>
      </c>
      <c r="G6">
        <v>734</v>
      </c>
      <c r="H6">
        <v>879.8</v>
      </c>
      <c r="I6">
        <v>845.6</v>
      </c>
      <c r="J6">
        <v>692.3</v>
      </c>
      <c r="K6">
        <v>979.3</v>
      </c>
      <c r="L6" s="1">
        <v>1580.2</v>
      </c>
      <c r="M6" s="72"/>
      <c r="N6" s="11" t="s">
        <v>49</v>
      </c>
      <c r="O6" s="11">
        <v>0.72999254447526796</v>
      </c>
      <c r="P6" s="11">
        <v>2.23</v>
      </c>
      <c r="Q6" s="11">
        <v>-1.6340410413806201E-2</v>
      </c>
      <c r="R6" s="11">
        <v>0.72189529874970304</v>
      </c>
      <c r="S6" s="11">
        <v>1.96</v>
      </c>
      <c r="T6" s="11" t="s">
        <v>42</v>
      </c>
      <c r="U6" s="11" t="s">
        <v>34</v>
      </c>
      <c r="X6" s="19">
        <f t="shared" si="0"/>
        <v>-849.66666666666674</v>
      </c>
      <c r="Y6">
        <f t="shared" si="1"/>
        <v>391.43333333333339</v>
      </c>
    </row>
    <row r="7" spans="1:25">
      <c r="A7">
        <v>1964</v>
      </c>
      <c r="B7">
        <v>1116.0999999999999</v>
      </c>
      <c r="C7">
        <v>1340.7</v>
      </c>
      <c r="D7">
        <v>1283.0999999999999</v>
      </c>
      <c r="E7">
        <v>1976.5</v>
      </c>
      <c r="F7">
        <v>1429.4</v>
      </c>
      <c r="G7">
        <v>1641.6</v>
      </c>
      <c r="H7">
        <v>2053.8000000000002</v>
      </c>
      <c r="I7">
        <v>1697.8</v>
      </c>
      <c r="J7">
        <v>1557.7</v>
      </c>
      <c r="K7">
        <v>1951.9</v>
      </c>
      <c r="L7" s="1">
        <v>2061.4999999999991</v>
      </c>
      <c r="M7" s="72"/>
      <c r="N7" s="11" t="s">
        <v>50</v>
      </c>
      <c r="O7" s="11">
        <v>1.3146232745561099</v>
      </c>
      <c r="P7" s="11">
        <v>2.23</v>
      </c>
      <c r="Q7" s="11">
        <v>0.105577594148949</v>
      </c>
      <c r="R7" s="11">
        <v>1.56734860359432</v>
      </c>
      <c r="S7" s="11">
        <v>1.96</v>
      </c>
      <c r="T7" s="11" t="s">
        <v>42</v>
      </c>
      <c r="U7" s="11" t="s">
        <v>34</v>
      </c>
      <c r="X7" s="19">
        <f t="shared" si="0"/>
        <v>15.733333333333348</v>
      </c>
      <c r="Y7">
        <f>Y6+X7</f>
        <v>407.16666666666674</v>
      </c>
    </row>
    <row r="8" spans="1:25">
      <c r="A8">
        <v>1965</v>
      </c>
      <c r="B8">
        <v>1500</v>
      </c>
      <c r="C8">
        <v>1411</v>
      </c>
      <c r="D8">
        <v>1482.3</v>
      </c>
      <c r="E8">
        <v>1227.5999999999999</v>
      </c>
      <c r="F8">
        <v>1410.2</v>
      </c>
      <c r="G8">
        <v>1563.6</v>
      </c>
      <c r="H8">
        <v>1505.1</v>
      </c>
      <c r="I8">
        <v>1267.5</v>
      </c>
      <c r="J8">
        <v>1452.1</v>
      </c>
      <c r="K8">
        <v>1158.0999999999999</v>
      </c>
      <c r="L8" s="1">
        <v>1245.5999999999997</v>
      </c>
      <c r="M8" s="72"/>
      <c r="N8" s="11" t="s">
        <v>51</v>
      </c>
      <c r="O8" s="11">
        <v>1.8146532865604501</v>
      </c>
      <c r="P8" s="11">
        <v>2.23</v>
      </c>
      <c r="Q8" s="11">
        <v>0.33449583762048601</v>
      </c>
      <c r="R8" s="11">
        <v>1.95841007493638</v>
      </c>
      <c r="S8" s="11">
        <v>1.96</v>
      </c>
      <c r="T8" s="11" t="s">
        <v>42</v>
      </c>
      <c r="U8" s="11" t="s">
        <v>34</v>
      </c>
      <c r="X8" s="19">
        <f t="shared" si="0"/>
        <v>-89.866666666666788</v>
      </c>
      <c r="Y8">
        <f t="shared" si="1"/>
        <v>317.29999999999995</v>
      </c>
    </row>
    <row r="9" spans="1:25">
      <c r="A9">
        <v>1966</v>
      </c>
      <c r="B9">
        <v>2017.3</v>
      </c>
      <c r="C9">
        <v>1726.9</v>
      </c>
      <c r="D9">
        <v>1591.8</v>
      </c>
      <c r="E9">
        <v>1619.9</v>
      </c>
      <c r="F9">
        <v>1787.6</v>
      </c>
      <c r="G9">
        <v>1977.6</v>
      </c>
      <c r="H9">
        <v>1898.5</v>
      </c>
      <c r="I9">
        <v>1923.1</v>
      </c>
      <c r="J9">
        <v>1810</v>
      </c>
      <c r="K9">
        <v>1910.2</v>
      </c>
      <c r="L9" s="1">
        <v>1947.2000000000003</v>
      </c>
      <c r="M9" s="72"/>
      <c r="N9" s="11" t="s">
        <v>52</v>
      </c>
      <c r="O9" s="11">
        <v>0.51921895854717803</v>
      </c>
      <c r="P9" s="11">
        <v>2.23</v>
      </c>
      <c r="Q9" s="11">
        <v>-8.6509962888441802E-2</v>
      </c>
      <c r="R9" s="11">
        <v>0.66266212478726805</v>
      </c>
      <c r="S9" s="11">
        <v>1.96</v>
      </c>
      <c r="T9" s="11" t="s">
        <v>42</v>
      </c>
      <c r="U9" s="11" t="s">
        <v>34</v>
      </c>
      <c r="X9" s="19">
        <f t="shared" si="0"/>
        <v>268.0333333333333</v>
      </c>
      <c r="Y9">
        <f t="shared" si="1"/>
        <v>585.33333333333326</v>
      </c>
    </row>
    <row r="10" spans="1:25">
      <c r="A10">
        <v>1967</v>
      </c>
      <c r="B10">
        <v>1158.5</v>
      </c>
      <c r="C10">
        <v>1199</v>
      </c>
      <c r="D10">
        <v>1214.4000000000001</v>
      </c>
      <c r="E10">
        <v>1146.5</v>
      </c>
      <c r="F10">
        <v>1384.3</v>
      </c>
      <c r="G10">
        <v>1475.3</v>
      </c>
      <c r="H10">
        <v>1451.4</v>
      </c>
      <c r="I10">
        <v>1182.9000000000001</v>
      </c>
      <c r="J10">
        <v>1424.1</v>
      </c>
      <c r="K10">
        <v>1185.2</v>
      </c>
      <c r="L10" s="1">
        <v>2167.7999999999997</v>
      </c>
      <c r="M10" s="72"/>
      <c r="N10" s="11" t="s">
        <v>53</v>
      </c>
      <c r="O10" s="11">
        <v>2.03714291623896</v>
      </c>
      <c r="P10" s="11">
        <v>2.23</v>
      </c>
      <c r="Q10" s="11">
        <v>-4.0288518633783701E-2</v>
      </c>
      <c r="R10" s="11">
        <v>1.7792222220014799</v>
      </c>
      <c r="S10" s="11">
        <v>1.96</v>
      </c>
      <c r="T10" s="11" t="s">
        <v>42</v>
      </c>
      <c r="U10" s="11" t="s">
        <v>34</v>
      </c>
      <c r="X10" s="19">
        <f t="shared" si="0"/>
        <v>-117.86666666666679</v>
      </c>
      <c r="Y10">
        <f t="shared" si="1"/>
        <v>467.46666666666647</v>
      </c>
    </row>
    <row r="11" spans="1:25">
      <c r="A11">
        <v>1968</v>
      </c>
      <c r="B11">
        <v>1172.4000000000001</v>
      </c>
      <c r="C11">
        <v>1238.5999999999999</v>
      </c>
      <c r="D11">
        <v>1250</v>
      </c>
      <c r="E11">
        <v>989</v>
      </c>
      <c r="F11">
        <v>1476.7</v>
      </c>
      <c r="G11">
        <v>1329.4</v>
      </c>
      <c r="H11">
        <v>1596</v>
      </c>
      <c r="I11">
        <v>1532.7</v>
      </c>
      <c r="J11">
        <v>1303.5</v>
      </c>
      <c r="K11">
        <v>2016</v>
      </c>
      <c r="L11" s="1">
        <v>1461.1000000000001</v>
      </c>
      <c r="M11" s="72"/>
      <c r="N11" s="11" t="s">
        <v>54</v>
      </c>
      <c r="O11" s="11">
        <v>1.5897065059070801</v>
      </c>
      <c r="P11" s="11">
        <v>2.23</v>
      </c>
      <c r="Q11" s="11">
        <v>-2.05536287576875E-2</v>
      </c>
      <c r="R11" s="11">
        <v>1.42684306266607</v>
      </c>
      <c r="S11" s="11">
        <v>1.96</v>
      </c>
      <c r="T11" s="11" t="s">
        <v>42</v>
      </c>
      <c r="U11" s="11" t="s">
        <v>34</v>
      </c>
      <c r="X11" s="19">
        <f t="shared" si="0"/>
        <v>-238.4666666666667</v>
      </c>
      <c r="Y11">
        <f t="shared" si="1"/>
        <v>228.99999999999977</v>
      </c>
    </row>
    <row r="12" spans="1:25">
      <c r="A12">
        <v>1969</v>
      </c>
      <c r="B12">
        <v>1398</v>
      </c>
      <c r="C12">
        <v>1291.2</v>
      </c>
      <c r="D12">
        <v>1291</v>
      </c>
      <c r="E12">
        <v>1140</v>
      </c>
      <c r="F12">
        <v>1267.8</v>
      </c>
      <c r="G12">
        <v>1379.3</v>
      </c>
      <c r="H12">
        <v>1440.7</v>
      </c>
      <c r="I12">
        <v>1126</v>
      </c>
      <c r="J12">
        <v>1330</v>
      </c>
      <c r="K12">
        <v>1375</v>
      </c>
      <c r="L12" s="1">
        <v>1678.1</v>
      </c>
      <c r="M12" s="68"/>
      <c r="N12" s="11" t="s">
        <v>55</v>
      </c>
      <c r="O12" s="11">
        <v>1.7509247243027299</v>
      </c>
      <c r="P12" s="11">
        <v>2.23</v>
      </c>
      <c r="Q12" s="11">
        <v>0.99356118484171096</v>
      </c>
      <c r="R12" s="11">
        <v>1.8418255022224801</v>
      </c>
      <c r="S12" s="11">
        <v>1.96</v>
      </c>
      <c r="T12" s="11" t="s">
        <v>42</v>
      </c>
      <c r="U12" s="11" t="s">
        <v>34</v>
      </c>
      <c r="X12" s="19">
        <f t="shared" si="0"/>
        <v>-211.9666666666667</v>
      </c>
      <c r="Y12">
        <f t="shared" si="1"/>
        <v>17.033333333333076</v>
      </c>
    </row>
    <row r="13" spans="1:25">
      <c r="A13">
        <v>1970</v>
      </c>
      <c r="B13">
        <v>1450.7</v>
      </c>
      <c r="C13">
        <v>1504.9</v>
      </c>
      <c r="D13">
        <v>1405.7</v>
      </c>
      <c r="E13">
        <v>1584</v>
      </c>
      <c r="F13">
        <v>1617.2</v>
      </c>
      <c r="G13">
        <v>1892.8</v>
      </c>
      <c r="H13">
        <v>2203.4</v>
      </c>
      <c r="I13">
        <v>1702</v>
      </c>
      <c r="J13">
        <v>1784</v>
      </c>
      <c r="K13">
        <v>1764</v>
      </c>
      <c r="L13" s="1">
        <v>1613.8000000000004</v>
      </c>
      <c r="M13" s="73" t="s">
        <v>35</v>
      </c>
      <c r="N13" s="73"/>
      <c r="O13" s="73"/>
      <c r="P13" s="73"/>
      <c r="Q13" s="73"/>
      <c r="R13" s="73"/>
      <c r="S13" s="73"/>
      <c r="T13" s="73"/>
      <c r="U13" s="73"/>
      <c r="X13" s="19">
        <f t="shared" si="0"/>
        <v>242.0333333333333</v>
      </c>
      <c r="Y13">
        <f t="shared" si="1"/>
        <v>259.06666666666638</v>
      </c>
    </row>
    <row r="14" spans="1:25">
      <c r="A14">
        <v>1971</v>
      </c>
      <c r="B14">
        <v>1574.8</v>
      </c>
      <c r="C14">
        <v>1347.6</v>
      </c>
      <c r="D14">
        <v>1063.7</v>
      </c>
      <c r="E14">
        <v>936</v>
      </c>
      <c r="F14">
        <v>1125.3</v>
      </c>
      <c r="G14">
        <v>1559.6</v>
      </c>
      <c r="H14">
        <v>1455</v>
      </c>
      <c r="I14">
        <v>1037</v>
      </c>
      <c r="J14">
        <v>1446</v>
      </c>
      <c r="K14">
        <v>1141</v>
      </c>
      <c r="L14" s="1">
        <v>1652.1999999999998</v>
      </c>
      <c r="X14" s="19">
        <f t="shared" si="0"/>
        <v>-95.966666666666697</v>
      </c>
      <c r="Y14">
        <f t="shared" si="1"/>
        <v>163.09999999999968</v>
      </c>
    </row>
    <row r="15" spans="1:25">
      <c r="A15">
        <v>1972</v>
      </c>
      <c r="B15">
        <v>1605.1</v>
      </c>
      <c r="C15">
        <v>1665.8</v>
      </c>
      <c r="D15">
        <v>1581.8</v>
      </c>
      <c r="E15">
        <v>1411</v>
      </c>
      <c r="F15">
        <v>1701.6</v>
      </c>
      <c r="G15">
        <v>1600.2</v>
      </c>
      <c r="H15">
        <v>1790</v>
      </c>
      <c r="I15">
        <v>1420</v>
      </c>
      <c r="J15">
        <v>1700</v>
      </c>
      <c r="K15">
        <v>1746</v>
      </c>
      <c r="L15" s="1">
        <v>1386.2</v>
      </c>
      <c r="X15" s="19">
        <f t="shared" si="0"/>
        <v>158.0333333333333</v>
      </c>
      <c r="Y15">
        <f t="shared" si="1"/>
        <v>321.13333333333298</v>
      </c>
    </row>
    <row r="16" spans="1:25">
      <c r="A16">
        <v>1973</v>
      </c>
      <c r="B16">
        <v>1879.7</v>
      </c>
      <c r="C16">
        <v>1973.7</v>
      </c>
      <c r="D16">
        <v>1720.7</v>
      </c>
      <c r="E16">
        <v>1875.6</v>
      </c>
      <c r="F16">
        <v>1839.9</v>
      </c>
      <c r="G16">
        <v>2072.8000000000002</v>
      </c>
      <c r="H16">
        <v>2150.9</v>
      </c>
      <c r="I16">
        <v>1969.7</v>
      </c>
      <c r="J16">
        <v>2007.9</v>
      </c>
      <c r="K16">
        <v>2431.1</v>
      </c>
      <c r="L16" s="1">
        <v>2143.9</v>
      </c>
      <c r="M16" s="67" t="s">
        <v>142</v>
      </c>
      <c r="N16" s="67" t="s">
        <v>56</v>
      </c>
      <c r="O16" s="66" t="s">
        <v>36</v>
      </c>
      <c r="P16" s="66"/>
      <c r="Q16" s="66"/>
      <c r="R16" s="9" t="s">
        <v>37</v>
      </c>
      <c r="S16" s="10" t="s">
        <v>38</v>
      </c>
      <c r="X16" s="19">
        <f t="shared" si="0"/>
        <v>465.93333333333339</v>
      </c>
      <c r="Y16">
        <f t="shared" si="1"/>
        <v>787.06666666666638</v>
      </c>
    </row>
    <row r="17" spans="1:25">
      <c r="A17">
        <v>1974</v>
      </c>
      <c r="B17">
        <v>1084.4000000000001</v>
      </c>
      <c r="C17">
        <v>971.8</v>
      </c>
      <c r="D17">
        <v>1103.0999999999999</v>
      </c>
      <c r="E17">
        <v>1045.3</v>
      </c>
      <c r="F17">
        <v>1151.8</v>
      </c>
      <c r="G17">
        <v>1316.9</v>
      </c>
      <c r="H17">
        <v>1142.2</v>
      </c>
      <c r="I17">
        <v>1177</v>
      </c>
      <c r="J17">
        <v>1284.8</v>
      </c>
      <c r="K17">
        <v>1422.6</v>
      </c>
      <c r="L17" s="1">
        <v>1319.5000000000005</v>
      </c>
      <c r="M17" s="68"/>
      <c r="N17" s="68"/>
      <c r="O17" s="12" t="s">
        <v>39</v>
      </c>
      <c r="P17" s="12" t="s">
        <v>40</v>
      </c>
      <c r="Q17" s="12" t="s">
        <v>41</v>
      </c>
      <c r="R17" s="12" t="s">
        <v>41</v>
      </c>
      <c r="S17" s="12" t="s">
        <v>41</v>
      </c>
      <c r="X17" s="19">
        <f t="shared" si="0"/>
        <v>-257.16666666666674</v>
      </c>
      <c r="Y17">
        <f t="shared" si="1"/>
        <v>529.89999999999964</v>
      </c>
    </row>
    <row r="18" spans="1:25">
      <c r="A18">
        <v>1975</v>
      </c>
      <c r="B18">
        <v>1769.3</v>
      </c>
      <c r="C18">
        <v>1720.6</v>
      </c>
      <c r="D18">
        <v>1797.2</v>
      </c>
      <c r="E18">
        <v>1647</v>
      </c>
      <c r="F18">
        <v>1675.3</v>
      </c>
      <c r="G18">
        <v>1760.6</v>
      </c>
      <c r="H18">
        <v>1775.6</v>
      </c>
      <c r="I18">
        <v>1589.9</v>
      </c>
      <c r="J18">
        <v>1713.5</v>
      </c>
      <c r="K18">
        <v>2367.4</v>
      </c>
      <c r="L18" s="1">
        <v>1500.8999999999999</v>
      </c>
      <c r="M18" s="67" t="s">
        <v>141</v>
      </c>
      <c r="N18" s="11" t="s">
        <v>23</v>
      </c>
      <c r="O18" s="31">
        <v>0.77164261365824804</v>
      </c>
      <c r="P18" s="13">
        <v>0.5</v>
      </c>
      <c r="Q18" s="9">
        <v>2008</v>
      </c>
      <c r="R18" s="32" t="s">
        <v>144</v>
      </c>
      <c r="S18" s="9">
        <v>1992</v>
      </c>
      <c r="X18" s="19">
        <f t="shared" si="0"/>
        <v>171.5333333333333</v>
      </c>
      <c r="Y18">
        <f t="shared" si="1"/>
        <v>701.43333333333294</v>
      </c>
    </row>
    <row r="19" spans="1:25">
      <c r="A19">
        <v>1976</v>
      </c>
      <c r="B19">
        <v>1758.9</v>
      </c>
      <c r="C19">
        <v>1568.4</v>
      </c>
      <c r="D19">
        <v>1697.8</v>
      </c>
      <c r="E19">
        <v>1441.1</v>
      </c>
      <c r="F19">
        <v>1524.9</v>
      </c>
      <c r="G19">
        <v>2161</v>
      </c>
      <c r="H19">
        <v>2177.9</v>
      </c>
      <c r="I19">
        <v>1857.8</v>
      </c>
      <c r="J19">
        <v>2169.4</v>
      </c>
      <c r="K19">
        <v>2179.1</v>
      </c>
      <c r="L19" s="1">
        <v>1515.7999999999995</v>
      </c>
      <c r="M19" s="72"/>
      <c r="N19" s="11" t="s">
        <v>22</v>
      </c>
      <c r="O19" s="11">
        <v>0.23124970204956299</v>
      </c>
      <c r="P19" s="14">
        <v>0.5</v>
      </c>
      <c r="Q19" s="17">
        <v>1992</v>
      </c>
      <c r="R19" s="17" t="s">
        <v>146</v>
      </c>
      <c r="S19" s="22">
        <v>1992</v>
      </c>
      <c r="X19" s="19">
        <f t="shared" si="0"/>
        <v>627.43333333333339</v>
      </c>
      <c r="Y19">
        <f t="shared" si="1"/>
        <v>1328.8666666666663</v>
      </c>
    </row>
    <row r="20" spans="1:25">
      <c r="A20">
        <v>1977</v>
      </c>
      <c r="B20">
        <v>1023.1</v>
      </c>
      <c r="C20">
        <v>1098.5999999999999</v>
      </c>
      <c r="D20">
        <v>1035</v>
      </c>
      <c r="E20">
        <v>1042.0999999999999</v>
      </c>
      <c r="F20">
        <v>1032.4000000000001</v>
      </c>
      <c r="G20">
        <v>1563.9</v>
      </c>
      <c r="H20">
        <v>1837.2</v>
      </c>
      <c r="I20">
        <v>1327</v>
      </c>
      <c r="J20">
        <v>1407</v>
      </c>
      <c r="K20">
        <v>1052.2</v>
      </c>
      <c r="L20" s="1">
        <v>1782.2999999999997</v>
      </c>
      <c r="M20" s="72"/>
      <c r="N20" s="11" t="s">
        <v>14</v>
      </c>
      <c r="O20" s="11">
        <v>0.23124970204956299</v>
      </c>
      <c r="P20" s="14">
        <v>0.5</v>
      </c>
      <c r="Q20" s="17">
        <v>2004</v>
      </c>
      <c r="R20" s="17">
        <v>2017</v>
      </c>
      <c r="S20" s="17">
        <v>1996</v>
      </c>
      <c r="X20" s="19">
        <f t="shared" si="0"/>
        <v>-134.9666666666667</v>
      </c>
      <c r="Y20">
        <f t="shared" si="1"/>
        <v>1193.8999999999996</v>
      </c>
    </row>
    <row r="21" spans="1:25">
      <c r="A21">
        <v>1978</v>
      </c>
      <c r="B21">
        <v>1163.7</v>
      </c>
      <c r="C21">
        <v>1259.3</v>
      </c>
      <c r="D21">
        <v>1181.0999999999999</v>
      </c>
      <c r="E21">
        <v>1134.4000000000001</v>
      </c>
      <c r="F21">
        <v>1034.4000000000001</v>
      </c>
      <c r="G21">
        <v>1827</v>
      </c>
      <c r="H21">
        <v>2065.1</v>
      </c>
      <c r="I21">
        <v>1090</v>
      </c>
      <c r="J21">
        <v>1485.2</v>
      </c>
      <c r="K21">
        <v>2121.4</v>
      </c>
      <c r="L21" s="1">
        <v>1593.3000000000009</v>
      </c>
      <c r="M21" s="72"/>
      <c r="N21" s="11" t="s">
        <v>48</v>
      </c>
      <c r="O21" s="11">
        <v>0.102053034422331</v>
      </c>
      <c r="P21" s="14">
        <v>0.5</v>
      </c>
      <c r="Q21" s="17">
        <v>1991</v>
      </c>
      <c r="R21" s="17">
        <v>1999</v>
      </c>
      <c r="S21" s="17">
        <v>1991</v>
      </c>
      <c r="X21" s="19">
        <f t="shared" si="0"/>
        <v>-56.766666666666652</v>
      </c>
      <c r="Y21">
        <f t="shared" si="1"/>
        <v>1137.133333333333</v>
      </c>
    </row>
    <row r="22" spans="1:25">
      <c r="A22">
        <v>1979</v>
      </c>
      <c r="B22">
        <v>1340.4</v>
      </c>
      <c r="C22">
        <v>1443.8</v>
      </c>
      <c r="D22">
        <v>1488.3</v>
      </c>
      <c r="E22">
        <v>1230.8</v>
      </c>
      <c r="F22">
        <v>1299.3</v>
      </c>
      <c r="G22">
        <v>1719.5</v>
      </c>
      <c r="H22">
        <v>1866.6</v>
      </c>
      <c r="I22">
        <v>1686.4</v>
      </c>
      <c r="J22">
        <v>1748.8</v>
      </c>
      <c r="K22">
        <v>1873.2</v>
      </c>
      <c r="L22" s="1">
        <v>1112.3</v>
      </c>
      <c r="M22" s="72"/>
      <c r="N22" s="11" t="s">
        <v>49</v>
      </c>
      <c r="O22" s="11">
        <v>0.154863146918154</v>
      </c>
      <c r="P22" s="14">
        <v>0.5</v>
      </c>
      <c r="Q22" s="17">
        <v>1991</v>
      </c>
      <c r="R22" s="17">
        <v>1991</v>
      </c>
      <c r="S22" s="17">
        <v>1991</v>
      </c>
      <c r="X22" s="19">
        <f t="shared" si="0"/>
        <v>206.83333333333326</v>
      </c>
      <c r="Y22">
        <f t="shared" si="1"/>
        <v>1343.9666666666662</v>
      </c>
    </row>
    <row r="23" spans="1:25">
      <c r="A23">
        <v>1980</v>
      </c>
      <c r="B23">
        <v>1308.0999999999999</v>
      </c>
      <c r="C23">
        <v>1615.5</v>
      </c>
      <c r="D23">
        <v>1479</v>
      </c>
      <c r="E23">
        <v>1214.0999999999999</v>
      </c>
      <c r="F23">
        <v>1569</v>
      </c>
      <c r="G23">
        <v>1605.1</v>
      </c>
      <c r="H23">
        <v>1433.9</v>
      </c>
      <c r="I23">
        <v>1695.9</v>
      </c>
      <c r="J23">
        <v>1696.4</v>
      </c>
      <c r="K23">
        <v>1660.1</v>
      </c>
      <c r="L23" s="1">
        <v>1545.9999999999998</v>
      </c>
      <c r="M23" s="72"/>
      <c r="N23" s="11" t="s">
        <v>50</v>
      </c>
      <c r="O23" s="11">
        <v>7.3116203224108306E-2</v>
      </c>
      <c r="P23" s="14">
        <v>0.5</v>
      </c>
      <c r="Q23" s="17">
        <v>1991</v>
      </c>
      <c r="R23" s="17">
        <v>2003</v>
      </c>
      <c r="S23" s="17">
        <v>1991</v>
      </c>
      <c r="X23" s="19">
        <f t="shared" si="0"/>
        <v>154.43333333333339</v>
      </c>
      <c r="Y23">
        <f t="shared" si="1"/>
        <v>1498.3999999999996</v>
      </c>
    </row>
    <row r="24" spans="1:25">
      <c r="A24">
        <v>1981</v>
      </c>
      <c r="B24">
        <v>1266.5</v>
      </c>
      <c r="C24">
        <v>1612.7</v>
      </c>
      <c r="D24">
        <v>1145.8</v>
      </c>
      <c r="E24">
        <v>1280.3</v>
      </c>
      <c r="F24">
        <v>1302.4000000000001</v>
      </c>
      <c r="G24">
        <v>1330</v>
      </c>
      <c r="H24">
        <v>1475.8</v>
      </c>
      <c r="I24">
        <v>1479.8</v>
      </c>
      <c r="J24">
        <v>1261.0999999999999</v>
      </c>
      <c r="K24">
        <v>1428.3</v>
      </c>
      <c r="L24" s="1">
        <v>1133.0999999999999</v>
      </c>
      <c r="M24" s="72"/>
      <c r="N24" s="11" t="s">
        <v>51</v>
      </c>
      <c r="O24" s="11">
        <v>1.5772251885624901E-2</v>
      </c>
      <c r="P24" s="14">
        <v>0.5</v>
      </c>
      <c r="Q24" s="17">
        <v>1992</v>
      </c>
      <c r="R24" s="17">
        <v>1993</v>
      </c>
      <c r="S24" s="17">
        <v>1992</v>
      </c>
      <c r="X24" s="19">
        <f t="shared" si="0"/>
        <v>-280.86666666666679</v>
      </c>
      <c r="Y24">
        <f t="shared" si="1"/>
        <v>1217.5333333333328</v>
      </c>
    </row>
    <row r="25" spans="1:25">
      <c r="A25">
        <v>1982</v>
      </c>
      <c r="B25">
        <v>1079.2</v>
      </c>
      <c r="C25">
        <v>1039</v>
      </c>
      <c r="D25">
        <v>1274</v>
      </c>
      <c r="E25">
        <v>1729.6</v>
      </c>
      <c r="F25">
        <v>1247.0999999999999</v>
      </c>
      <c r="G25">
        <v>2065.6</v>
      </c>
      <c r="H25">
        <v>1940.2</v>
      </c>
      <c r="I25">
        <v>1581.1</v>
      </c>
      <c r="J25">
        <v>946.7</v>
      </c>
      <c r="K25">
        <v>2214</v>
      </c>
      <c r="L25" s="1">
        <v>1172.2000000000003</v>
      </c>
      <c r="M25" s="72"/>
      <c r="N25" s="11" t="s">
        <v>52</v>
      </c>
      <c r="O25" s="11">
        <v>0.30218489694280198</v>
      </c>
      <c r="P25" s="14">
        <v>0.5</v>
      </c>
      <c r="Q25" s="17">
        <v>1992</v>
      </c>
      <c r="R25" s="17">
        <v>1993</v>
      </c>
      <c r="S25" s="17">
        <v>1992</v>
      </c>
      <c r="X25" s="19">
        <f t="shared" si="0"/>
        <v>-595.26666666666665</v>
      </c>
      <c r="Y25">
        <f t="shared" si="1"/>
        <v>622.2666666666662</v>
      </c>
    </row>
    <row r="26" spans="1:25">
      <c r="A26">
        <v>1983</v>
      </c>
      <c r="B26">
        <v>1065.3</v>
      </c>
      <c r="C26">
        <v>978.4</v>
      </c>
      <c r="D26">
        <v>1001.9</v>
      </c>
      <c r="E26">
        <v>1105.3</v>
      </c>
      <c r="F26">
        <v>1009.7</v>
      </c>
      <c r="G26">
        <v>1453.1</v>
      </c>
      <c r="H26">
        <v>1674.1</v>
      </c>
      <c r="I26">
        <v>1463.7</v>
      </c>
      <c r="J26">
        <v>1072.0999999999999</v>
      </c>
      <c r="K26">
        <v>2020.5</v>
      </c>
      <c r="L26" s="1">
        <v>1606.8</v>
      </c>
      <c r="M26" s="72"/>
      <c r="N26" s="11" t="s">
        <v>53</v>
      </c>
      <c r="O26" s="11">
        <v>6.1478612173373699E-2</v>
      </c>
      <c r="P26" s="14">
        <v>0.5</v>
      </c>
      <c r="Q26" s="17">
        <v>2004</v>
      </c>
      <c r="R26" s="17">
        <v>2012</v>
      </c>
      <c r="S26" s="17">
        <v>2004</v>
      </c>
      <c r="X26" s="19">
        <f t="shared" si="0"/>
        <v>-469.86666666666679</v>
      </c>
      <c r="Y26">
        <f t="shared" si="1"/>
        <v>152.39999999999941</v>
      </c>
    </row>
    <row r="27" spans="1:25">
      <c r="A27">
        <v>1984</v>
      </c>
      <c r="B27">
        <v>1015.9</v>
      </c>
      <c r="C27">
        <v>1140.7</v>
      </c>
      <c r="D27">
        <v>1026.8</v>
      </c>
      <c r="E27">
        <v>1378.5</v>
      </c>
      <c r="F27">
        <v>1021.9</v>
      </c>
      <c r="G27">
        <v>1574.1</v>
      </c>
      <c r="H27">
        <v>1571.4</v>
      </c>
      <c r="I27">
        <v>1298.5</v>
      </c>
      <c r="J27">
        <v>932.8</v>
      </c>
      <c r="K27">
        <v>1341.8</v>
      </c>
      <c r="L27" s="1">
        <v>2155.3999999999992</v>
      </c>
      <c r="M27" s="72"/>
      <c r="N27" s="11" t="s">
        <v>54</v>
      </c>
      <c r="O27" s="11">
        <v>5.1465025452719901E-2</v>
      </c>
      <c r="P27" s="14">
        <v>0.5</v>
      </c>
      <c r="Q27" s="17">
        <v>1991</v>
      </c>
      <c r="R27" s="17">
        <v>2004</v>
      </c>
      <c r="S27" s="17">
        <v>1991</v>
      </c>
      <c r="X27" s="19">
        <f t="shared" si="0"/>
        <v>-609.16666666666674</v>
      </c>
      <c r="Y27">
        <f t="shared" si="1"/>
        <v>-456.76666666666733</v>
      </c>
    </row>
    <row r="28" spans="1:25">
      <c r="A28">
        <v>1985</v>
      </c>
      <c r="B28">
        <v>1247</v>
      </c>
      <c r="C28">
        <v>1543.2</v>
      </c>
      <c r="D28">
        <v>1413.4</v>
      </c>
      <c r="E28">
        <v>1572.8</v>
      </c>
      <c r="F28">
        <v>1366</v>
      </c>
      <c r="G28">
        <v>1497.8</v>
      </c>
      <c r="H28">
        <v>1541.2</v>
      </c>
      <c r="I28">
        <v>1660.9</v>
      </c>
      <c r="J28">
        <v>1057.2</v>
      </c>
      <c r="K28">
        <v>1833.9</v>
      </c>
      <c r="L28" s="1">
        <v>2251.7000000000003</v>
      </c>
      <c r="M28" s="68"/>
      <c r="N28" s="11" t="s">
        <v>55</v>
      </c>
      <c r="O28" s="12">
        <v>4.2892172273065202E-2</v>
      </c>
      <c r="P28" s="15">
        <v>0.5</v>
      </c>
      <c r="Q28" s="18">
        <v>1992</v>
      </c>
      <c r="R28" s="17" t="s">
        <v>147</v>
      </c>
      <c r="S28" s="17">
        <v>1972</v>
      </c>
      <c r="X28" s="19">
        <f t="shared" si="0"/>
        <v>-484.76666666666665</v>
      </c>
      <c r="Y28">
        <f t="shared" si="1"/>
        <v>-941.53333333333399</v>
      </c>
    </row>
    <row r="29" spans="1:25">
      <c r="A29">
        <v>1986</v>
      </c>
      <c r="B29">
        <v>1287.3</v>
      </c>
      <c r="C29">
        <v>1393.8</v>
      </c>
      <c r="D29">
        <v>1139.7</v>
      </c>
      <c r="E29">
        <v>1409.1</v>
      </c>
      <c r="F29">
        <v>1223</v>
      </c>
      <c r="G29">
        <v>1776.8</v>
      </c>
      <c r="H29">
        <v>1627.1</v>
      </c>
      <c r="I29">
        <v>1598.8</v>
      </c>
      <c r="J29">
        <v>1508.2</v>
      </c>
      <c r="K29">
        <v>1928.9</v>
      </c>
      <c r="L29" s="1">
        <v>1726.1999999999996</v>
      </c>
      <c r="M29" s="73" t="s">
        <v>35</v>
      </c>
      <c r="N29" s="73"/>
      <c r="O29" s="73"/>
      <c r="P29" s="73"/>
      <c r="Q29" s="73"/>
      <c r="R29" s="73"/>
      <c r="S29" s="73"/>
      <c r="T29" s="1"/>
      <c r="U29" s="1"/>
      <c r="X29" s="19">
        <f t="shared" si="0"/>
        <v>-33.766666666666652</v>
      </c>
      <c r="Y29">
        <f t="shared" si="1"/>
        <v>-975.30000000000064</v>
      </c>
    </row>
    <row r="30" spans="1:25">
      <c r="A30">
        <v>1987</v>
      </c>
      <c r="B30">
        <v>1455.8</v>
      </c>
      <c r="C30">
        <v>1481.9</v>
      </c>
      <c r="D30">
        <v>1357.6</v>
      </c>
      <c r="E30">
        <v>1443</v>
      </c>
      <c r="F30">
        <v>1279.7</v>
      </c>
      <c r="G30">
        <v>1634.5</v>
      </c>
      <c r="H30">
        <v>1642.7</v>
      </c>
      <c r="I30">
        <v>1229.3</v>
      </c>
      <c r="J30">
        <v>1462.4</v>
      </c>
      <c r="K30">
        <v>1867.3</v>
      </c>
      <c r="L30" s="1">
        <v>1565.2000000000003</v>
      </c>
      <c r="X30" s="19">
        <f t="shared" si="0"/>
        <v>-79.566666666666606</v>
      </c>
      <c r="Y30">
        <f t="shared" si="1"/>
        <v>-1054.8666666666672</v>
      </c>
    </row>
    <row r="31" spans="1:25">
      <c r="A31">
        <v>1988</v>
      </c>
      <c r="B31">
        <v>1024.5999999999999</v>
      </c>
      <c r="C31">
        <v>1050.2</v>
      </c>
      <c r="D31">
        <v>958.6</v>
      </c>
      <c r="E31">
        <v>930.6</v>
      </c>
      <c r="F31">
        <v>879.2</v>
      </c>
      <c r="G31">
        <v>1155.5</v>
      </c>
      <c r="H31">
        <v>1318</v>
      </c>
      <c r="I31">
        <v>1209.2</v>
      </c>
      <c r="J31">
        <v>1226.8</v>
      </c>
      <c r="K31">
        <v>1197.7</v>
      </c>
      <c r="L31" s="1">
        <v>2051.2999999999997</v>
      </c>
      <c r="N31"/>
      <c r="Q31"/>
      <c r="X31" s="19">
        <f t="shared" si="0"/>
        <v>-315.16666666666674</v>
      </c>
      <c r="Y31">
        <f t="shared" si="1"/>
        <v>-1370.033333333334</v>
      </c>
    </row>
    <row r="32" spans="1:25">
      <c r="A32">
        <v>1989</v>
      </c>
      <c r="B32">
        <v>1073.7</v>
      </c>
      <c r="C32">
        <v>1086.0999999999999</v>
      </c>
      <c r="D32">
        <v>1295.0999999999999</v>
      </c>
      <c r="E32">
        <v>1205.0999999999999</v>
      </c>
      <c r="F32">
        <v>1315.6</v>
      </c>
      <c r="G32">
        <v>1404.6</v>
      </c>
      <c r="H32">
        <v>1744.2</v>
      </c>
      <c r="I32">
        <v>1332.9</v>
      </c>
      <c r="J32">
        <v>1302.5999999999999</v>
      </c>
      <c r="K32">
        <v>1533.8</v>
      </c>
      <c r="L32" s="1">
        <v>1516.2</v>
      </c>
      <c r="N32"/>
      <c r="Q32"/>
      <c r="X32" s="19">
        <f t="shared" si="0"/>
        <v>-239.36666666666679</v>
      </c>
      <c r="Y32">
        <f t="shared" si="1"/>
        <v>-1609.4000000000008</v>
      </c>
    </row>
    <row r="33" spans="1:25">
      <c r="A33">
        <v>1990</v>
      </c>
      <c r="B33">
        <v>771</v>
      </c>
      <c r="C33">
        <v>890.7</v>
      </c>
      <c r="D33">
        <v>735</v>
      </c>
      <c r="E33">
        <v>848.4</v>
      </c>
      <c r="F33">
        <v>762.3</v>
      </c>
      <c r="G33">
        <v>1176.7</v>
      </c>
      <c r="H33">
        <v>1188.5</v>
      </c>
      <c r="I33">
        <v>1143.0999999999999</v>
      </c>
      <c r="J33">
        <v>1000.1</v>
      </c>
      <c r="K33">
        <v>1194.4000000000001</v>
      </c>
      <c r="L33" s="1">
        <v>1688.8000000000002</v>
      </c>
      <c r="N33"/>
      <c r="Q33"/>
      <c r="X33" s="19">
        <f t="shared" si="0"/>
        <v>-541.86666666666667</v>
      </c>
      <c r="Y33">
        <f t="shared" si="1"/>
        <v>-2151.2666666666673</v>
      </c>
    </row>
    <row r="34" spans="1:25">
      <c r="A34">
        <v>1991</v>
      </c>
      <c r="B34">
        <v>820</v>
      </c>
      <c r="C34">
        <v>878.5</v>
      </c>
      <c r="D34">
        <v>898.6</v>
      </c>
      <c r="E34">
        <v>935.3</v>
      </c>
      <c r="F34">
        <v>917</v>
      </c>
      <c r="G34">
        <v>1361.5</v>
      </c>
      <c r="H34">
        <v>1408.6</v>
      </c>
      <c r="I34">
        <v>1116.8</v>
      </c>
      <c r="J34">
        <v>958.7</v>
      </c>
      <c r="K34">
        <v>1403.4</v>
      </c>
      <c r="L34" s="1">
        <v>2057.6999999999994</v>
      </c>
      <c r="N34"/>
      <c r="Q34"/>
      <c r="X34" s="19">
        <f t="shared" si="0"/>
        <v>-583.26666666666665</v>
      </c>
      <c r="Y34">
        <f t="shared" si="1"/>
        <v>-2734.5333333333338</v>
      </c>
    </row>
    <row r="35" spans="1:25">
      <c r="A35">
        <v>1992</v>
      </c>
      <c r="B35">
        <v>1241.5999999999999</v>
      </c>
      <c r="C35">
        <v>1182.5999999999999</v>
      </c>
      <c r="D35">
        <v>1670.6</v>
      </c>
      <c r="E35">
        <v>1769.4</v>
      </c>
      <c r="F35">
        <v>1536.6</v>
      </c>
      <c r="G35">
        <v>1546.1</v>
      </c>
      <c r="H35">
        <v>1603.3</v>
      </c>
      <c r="I35">
        <v>1649</v>
      </c>
      <c r="J35">
        <v>1684</v>
      </c>
      <c r="K35">
        <v>1793.3</v>
      </c>
      <c r="L35" s="1">
        <v>2589.0999999999985</v>
      </c>
      <c r="N35"/>
      <c r="Q35"/>
      <c r="X35" s="19">
        <f t="shared" si="0"/>
        <v>142.0333333333333</v>
      </c>
      <c r="Y35">
        <f t="shared" si="1"/>
        <v>-2592.5000000000005</v>
      </c>
    </row>
    <row r="36" spans="1:25">
      <c r="A36">
        <v>1993</v>
      </c>
      <c r="B36">
        <v>1657.9</v>
      </c>
      <c r="C36">
        <v>1655.6</v>
      </c>
      <c r="D36">
        <v>1717.4</v>
      </c>
      <c r="E36">
        <v>1903.9</v>
      </c>
      <c r="F36">
        <v>1538.9</v>
      </c>
      <c r="G36">
        <v>2235.4</v>
      </c>
      <c r="H36">
        <v>2369.8000000000002</v>
      </c>
      <c r="I36">
        <v>1679.4</v>
      </c>
      <c r="J36">
        <v>1679</v>
      </c>
      <c r="K36">
        <v>2379.6</v>
      </c>
      <c r="L36" s="1">
        <v>1634.3999999999999</v>
      </c>
      <c r="N36"/>
      <c r="Q36"/>
      <c r="X36" s="19">
        <f t="shared" si="0"/>
        <v>137.0333333333333</v>
      </c>
      <c r="Y36">
        <f t="shared" si="1"/>
        <v>-2455.4666666666672</v>
      </c>
    </row>
    <row r="37" spans="1:25">
      <c r="A37">
        <v>1994</v>
      </c>
      <c r="B37">
        <v>1732.7</v>
      </c>
      <c r="C37">
        <v>1469.5</v>
      </c>
      <c r="D37">
        <v>2009.8</v>
      </c>
      <c r="E37">
        <v>1928.1</v>
      </c>
      <c r="F37">
        <v>1673</v>
      </c>
      <c r="G37">
        <v>2460.5</v>
      </c>
      <c r="H37">
        <v>2876.5</v>
      </c>
      <c r="I37">
        <v>1948.6</v>
      </c>
      <c r="J37">
        <v>1787.8</v>
      </c>
      <c r="K37">
        <v>2696.6</v>
      </c>
      <c r="L37" s="1">
        <v>1478.4999999999995</v>
      </c>
      <c r="N37"/>
      <c r="Q37"/>
      <c r="X37" s="19">
        <f t="shared" si="0"/>
        <v>245.83333333333326</v>
      </c>
      <c r="Y37">
        <f t="shared" si="1"/>
        <v>-2209.6333333333341</v>
      </c>
    </row>
    <row r="38" spans="1:25">
      <c r="A38">
        <v>1995</v>
      </c>
      <c r="B38">
        <v>1127</v>
      </c>
      <c r="C38">
        <v>948.1</v>
      </c>
      <c r="D38">
        <v>1465.1</v>
      </c>
      <c r="E38">
        <v>1598.2</v>
      </c>
      <c r="F38">
        <v>1316</v>
      </c>
      <c r="G38">
        <v>1744.9</v>
      </c>
      <c r="H38">
        <v>1676.7</v>
      </c>
      <c r="I38">
        <v>1293.2</v>
      </c>
      <c r="J38">
        <v>1133.2</v>
      </c>
      <c r="K38">
        <v>2502.9</v>
      </c>
      <c r="L38" s="1">
        <v>1097.5</v>
      </c>
      <c r="N38"/>
      <c r="Q38"/>
      <c r="X38" s="19">
        <f t="shared" si="0"/>
        <v>-408.76666666666665</v>
      </c>
      <c r="Y38">
        <f t="shared" si="1"/>
        <v>-2618.4000000000005</v>
      </c>
    </row>
    <row r="39" spans="1:25">
      <c r="A39">
        <v>1996</v>
      </c>
      <c r="B39">
        <v>1516.4</v>
      </c>
      <c r="C39">
        <v>1267.0999999999999</v>
      </c>
      <c r="D39">
        <v>1517.7</v>
      </c>
      <c r="E39">
        <v>1397.6</v>
      </c>
      <c r="F39">
        <v>1510.7</v>
      </c>
      <c r="G39">
        <v>1828.8</v>
      </c>
      <c r="H39">
        <v>2016</v>
      </c>
      <c r="I39">
        <v>1485.1</v>
      </c>
      <c r="J39">
        <v>1430.9</v>
      </c>
      <c r="K39">
        <v>2017.3</v>
      </c>
      <c r="L39" s="1">
        <v>2037.6999999999994</v>
      </c>
      <c r="N39"/>
      <c r="Q39"/>
      <c r="X39" s="19">
        <f t="shared" si="0"/>
        <v>-111.06666666666661</v>
      </c>
      <c r="Y39">
        <f t="shared" si="1"/>
        <v>-2729.4666666666672</v>
      </c>
    </row>
    <row r="40" spans="1:25">
      <c r="A40">
        <v>1997</v>
      </c>
      <c r="B40">
        <v>1531.5</v>
      </c>
      <c r="C40">
        <v>1595.2</v>
      </c>
      <c r="D40">
        <v>1612</v>
      </c>
      <c r="E40">
        <v>1755.9</v>
      </c>
      <c r="F40">
        <v>1522.6</v>
      </c>
      <c r="G40">
        <v>2191.1</v>
      </c>
      <c r="H40">
        <v>2772</v>
      </c>
      <c r="I40">
        <v>1805</v>
      </c>
      <c r="J40">
        <v>1862.8</v>
      </c>
      <c r="K40">
        <v>2727.3</v>
      </c>
      <c r="L40" s="1">
        <v>1693.899999999999</v>
      </c>
      <c r="N40"/>
      <c r="Q40"/>
      <c r="X40" s="19">
        <f t="shared" si="0"/>
        <v>320.83333333333326</v>
      </c>
      <c r="Y40">
        <f t="shared" si="1"/>
        <v>-2408.6333333333341</v>
      </c>
    </row>
    <row r="41" spans="1:25">
      <c r="A41">
        <v>1998</v>
      </c>
      <c r="B41">
        <v>1301</v>
      </c>
      <c r="C41">
        <v>1473.2</v>
      </c>
      <c r="D41">
        <v>1242.0999999999999</v>
      </c>
      <c r="E41">
        <v>1350.6</v>
      </c>
      <c r="F41">
        <v>1440.9</v>
      </c>
      <c r="G41">
        <v>1841.6</v>
      </c>
      <c r="H41">
        <v>1839.7</v>
      </c>
      <c r="I41">
        <v>1284.2</v>
      </c>
      <c r="J41">
        <v>1524</v>
      </c>
      <c r="K41">
        <v>1914.3</v>
      </c>
      <c r="L41" s="1">
        <v>1467.9</v>
      </c>
      <c r="N41"/>
      <c r="Q41"/>
      <c r="X41" s="19">
        <f t="shared" si="0"/>
        <v>-17.966666666666697</v>
      </c>
      <c r="Y41">
        <f t="shared" si="1"/>
        <v>-2426.6000000000008</v>
      </c>
    </row>
    <row r="42" spans="1:25">
      <c r="A42">
        <v>1999</v>
      </c>
      <c r="B42">
        <v>1388.3</v>
      </c>
      <c r="C42">
        <v>1383.7</v>
      </c>
      <c r="D42">
        <v>1165.5999999999999</v>
      </c>
      <c r="E42">
        <v>1199.4000000000001</v>
      </c>
      <c r="F42">
        <v>1118.0999999999999</v>
      </c>
      <c r="G42">
        <v>1791.3</v>
      </c>
      <c r="H42">
        <v>1688.2</v>
      </c>
      <c r="I42">
        <v>1348.6</v>
      </c>
      <c r="J42">
        <v>1585.4</v>
      </c>
      <c r="K42">
        <v>2214.5</v>
      </c>
      <c r="L42" s="1">
        <v>2413.3999999999996</v>
      </c>
      <c r="N42"/>
      <c r="Q42"/>
      <c r="X42" s="19">
        <f t="shared" si="0"/>
        <v>43.433333333333394</v>
      </c>
      <c r="Y42">
        <f t="shared" si="1"/>
        <v>-2383.1666666666674</v>
      </c>
    </row>
    <row r="43" spans="1:25">
      <c r="A43">
        <v>2000</v>
      </c>
      <c r="B43">
        <v>1630.6</v>
      </c>
      <c r="C43">
        <v>1484</v>
      </c>
      <c r="D43">
        <v>1552.6</v>
      </c>
      <c r="E43">
        <v>1695.8</v>
      </c>
      <c r="F43">
        <v>1715.1</v>
      </c>
      <c r="G43">
        <v>1959.6</v>
      </c>
      <c r="H43">
        <v>1621.5</v>
      </c>
      <c r="I43">
        <v>1526.8</v>
      </c>
      <c r="J43">
        <v>1785.5</v>
      </c>
      <c r="K43">
        <v>2061.9</v>
      </c>
      <c r="L43" s="1">
        <v>1323.5</v>
      </c>
      <c r="N43"/>
      <c r="Q43"/>
      <c r="X43" s="19">
        <f t="shared" si="0"/>
        <v>243.5333333333333</v>
      </c>
      <c r="Y43">
        <f t="shared" si="1"/>
        <v>-2139.6333333333341</v>
      </c>
    </row>
    <row r="44" spans="1:25">
      <c r="A44">
        <v>2001</v>
      </c>
      <c r="B44">
        <v>2116.3000000000002</v>
      </c>
      <c r="C44">
        <v>1485.1</v>
      </c>
      <c r="D44">
        <v>2130.3000000000002</v>
      </c>
      <c r="E44">
        <v>2383.6</v>
      </c>
      <c r="F44">
        <v>2127.6</v>
      </c>
      <c r="G44">
        <v>2473.8000000000002</v>
      </c>
      <c r="H44">
        <v>2816.2</v>
      </c>
      <c r="I44">
        <v>2189.5</v>
      </c>
      <c r="J44">
        <v>2266</v>
      </c>
      <c r="K44">
        <v>2989</v>
      </c>
      <c r="L44" s="1">
        <v>1395.7000000000003</v>
      </c>
      <c r="N44"/>
      <c r="Q44"/>
      <c r="X44" s="19">
        <f t="shared" si="0"/>
        <v>724.0333333333333</v>
      </c>
      <c r="Y44">
        <f t="shared" si="1"/>
        <v>-1415.6000000000008</v>
      </c>
    </row>
    <row r="45" spans="1:25">
      <c r="A45">
        <v>2002</v>
      </c>
      <c r="B45">
        <v>1117.4000000000001</v>
      </c>
      <c r="C45">
        <v>1136.4000000000001</v>
      </c>
      <c r="D45">
        <v>1038.2</v>
      </c>
      <c r="E45">
        <v>1345.6</v>
      </c>
      <c r="F45">
        <v>1164.5999999999999</v>
      </c>
      <c r="G45">
        <v>1569.9</v>
      </c>
      <c r="H45">
        <v>1533.9</v>
      </c>
      <c r="I45">
        <v>998</v>
      </c>
      <c r="J45">
        <v>1376</v>
      </c>
      <c r="K45">
        <v>1768.4</v>
      </c>
      <c r="L45" s="1">
        <v>1058.5</v>
      </c>
      <c r="N45"/>
      <c r="Q45"/>
      <c r="X45" s="19">
        <f t="shared" si="0"/>
        <v>-165.9666666666667</v>
      </c>
      <c r="Y45">
        <f t="shared" si="1"/>
        <v>-1581.5666666666675</v>
      </c>
    </row>
    <row r="46" spans="1:25">
      <c r="A46">
        <v>2003</v>
      </c>
      <c r="B46">
        <v>1423.3</v>
      </c>
      <c r="C46">
        <v>1453.4</v>
      </c>
      <c r="D46">
        <v>1631.4</v>
      </c>
      <c r="E46">
        <v>1637.2</v>
      </c>
      <c r="F46">
        <v>1892.3</v>
      </c>
      <c r="G46">
        <v>1969.6</v>
      </c>
      <c r="H46">
        <v>2717.6</v>
      </c>
      <c r="I46">
        <v>1398.4</v>
      </c>
      <c r="J46">
        <v>1447</v>
      </c>
      <c r="K46">
        <v>2442.1</v>
      </c>
      <c r="L46" s="1">
        <v>1255.9000000000005</v>
      </c>
      <c r="N46"/>
      <c r="Q46"/>
      <c r="X46" s="19">
        <f t="shared" si="0"/>
        <v>-94.966666666666697</v>
      </c>
      <c r="Y46">
        <f>Y45+X46</f>
        <v>-1676.5333333333342</v>
      </c>
    </row>
    <row r="47" spans="1:25">
      <c r="A47">
        <v>2004</v>
      </c>
      <c r="B47">
        <v>1121.4000000000001</v>
      </c>
      <c r="C47">
        <v>1241</v>
      </c>
      <c r="D47">
        <v>1031.2</v>
      </c>
      <c r="E47">
        <v>1032.8</v>
      </c>
      <c r="F47">
        <v>1219.8</v>
      </c>
      <c r="G47">
        <v>1435</v>
      </c>
      <c r="H47">
        <v>1983.2</v>
      </c>
      <c r="I47">
        <v>1123.0999999999999</v>
      </c>
      <c r="J47">
        <v>1617</v>
      </c>
      <c r="K47">
        <v>1693.4</v>
      </c>
      <c r="L47" s="1">
        <v>1864.6</v>
      </c>
      <c r="N47"/>
      <c r="Q47"/>
      <c r="X47" s="19">
        <f t="shared" si="0"/>
        <v>75.033333333333303</v>
      </c>
      <c r="Y47">
        <f t="shared" si="1"/>
        <v>-1601.5000000000009</v>
      </c>
    </row>
    <row r="48" spans="1:25">
      <c r="A48">
        <v>2005</v>
      </c>
      <c r="B48">
        <v>1969.5</v>
      </c>
      <c r="C48">
        <v>1569</v>
      </c>
      <c r="D48">
        <v>1598.4</v>
      </c>
      <c r="E48">
        <v>2209.6</v>
      </c>
      <c r="F48">
        <v>1674.2</v>
      </c>
      <c r="G48">
        <v>2316.3000000000002</v>
      </c>
      <c r="H48">
        <v>1617.5</v>
      </c>
      <c r="I48">
        <v>1778</v>
      </c>
      <c r="J48">
        <v>1891.3</v>
      </c>
      <c r="K48">
        <v>1879.3</v>
      </c>
      <c r="L48" s="1">
        <v>1463.0999999999997</v>
      </c>
      <c r="N48"/>
      <c r="Q48"/>
      <c r="X48" s="19">
        <f t="shared" si="0"/>
        <v>349.33333333333326</v>
      </c>
      <c r="Y48">
        <f t="shared" si="1"/>
        <v>-1252.1666666666677</v>
      </c>
    </row>
    <row r="49" spans="1:25">
      <c r="A49">
        <v>2006</v>
      </c>
      <c r="B49">
        <v>1487.5</v>
      </c>
      <c r="C49">
        <v>1543</v>
      </c>
      <c r="D49">
        <v>1416</v>
      </c>
      <c r="E49">
        <v>1635.7</v>
      </c>
      <c r="F49">
        <v>1558.5</v>
      </c>
      <c r="G49">
        <v>1912</v>
      </c>
      <c r="H49">
        <v>2096</v>
      </c>
      <c r="I49">
        <v>1942</v>
      </c>
      <c r="J49">
        <v>1985</v>
      </c>
      <c r="K49">
        <v>1720</v>
      </c>
      <c r="L49" s="1">
        <v>1159.4999999999998</v>
      </c>
      <c r="N49"/>
      <c r="Q49"/>
      <c r="X49" s="19">
        <f t="shared" si="0"/>
        <v>443.0333333333333</v>
      </c>
      <c r="Y49">
        <f t="shared" si="1"/>
        <v>-809.13333333333435</v>
      </c>
    </row>
    <row r="50" spans="1:25">
      <c r="A50">
        <v>2007</v>
      </c>
      <c r="B50">
        <v>1257</v>
      </c>
      <c r="C50">
        <v>1531</v>
      </c>
      <c r="D50">
        <v>1430.5</v>
      </c>
      <c r="E50">
        <v>1350.7</v>
      </c>
      <c r="F50">
        <v>1256.5</v>
      </c>
      <c r="G50">
        <v>1484.5</v>
      </c>
      <c r="H50">
        <v>1606</v>
      </c>
      <c r="I50">
        <v>1815</v>
      </c>
      <c r="J50">
        <v>1499.7</v>
      </c>
      <c r="K50">
        <v>2061.1999999999998</v>
      </c>
      <c r="L50" s="1">
        <v>1636.2000000000003</v>
      </c>
      <c r="N50"/>
      <c r="Q50"/>
      <c r="X50" s="19">
        <f t="shared" si="0"/>
        <v>-42.266666666666652</v>
      </c>
      <c r="Y50">
        <f t="shared" si="1"/>
        <v>-851.400000000001</v>
      </c>
    </row>
    <row r="51" spans="1:25">
      <c r="A51">
        <v>2008</v>
      </c>
      <c r="B51">
        <v>1936.5</v>
      </c>
      <c r="C51">
        <v>1998.5</v>
      </c>
      <c r="D51">
        <v>1510.5</v>
      </c>
      <c r="E51">
        <v>2355.5</v>
      </c>
      <c r="F51">
        <v>2324.9</v>
      </c>
      <c r="G51">
        <v>2447</v>
      </c>
      <c r="H51">
        <v>2117.5</v>
      </c>
      <c r="I51">
        <v>2016.5</v>
      </c>
      <c r="J51">
        <v>2162</v>
      </c>
      <c r="K51">
        <v>2384</v>
      </c>
      <c r="L51" s="1">
        <v>1763.7999999999995</v>
      </c>
      <c r="N51"/>
      <c r="Q51"/>
      <c r="X51" s="19">
        <f t="shared" si="0"/>
        <v>620.0333333333333</v>
      </c>
      <c r="Y51">
        <f t="shared" si="1"/>
        <v>-231.3666666666677</v>
      </c>
    </row>
    <row r="52" spans="1:25">
      <c r="A52">
        <v>2009</v>
      </c>
      <c r="B52">
        <v>1430.5</v>
      </c>
      <c r="C52">
        <v>1470.5</v>
      </c>
      <c r="D52">
        <v>2271</v>
      </c>
      <c r="E52">
        <v>1347</v>
      </c>
      <c r="F52">
        <v>1474.5</v>
      </c>
      <c r="G52">
        <v>1608</v>
      </c>
      <c r="H52">
        <v>1542</v>
      </c>
      <c r="I52">
        <v>1461</v>
      </c>
      <c r="J52">
        <v>1321.5</v>
      </c>
      <c r="K52">
        <v>1553</v>
      </c>
      <c r="L52" s="1">
        <v>1762</v>
      </c>
      <c r="N52"/>
      <c r="Q52"/>
      <c r="X52" s="19">
        <f t="shared" si="0"/>
        <v>-220.4666666666667</v>
      </c>
      <c r="Y52">
        <f t="shared" si="1"/>
        <v>-451.83333333333439</v>
      </c>
    </row>
    <row r="53" spans="1:25">
      <c r="A53">
        <v>2010</v>
      </c>
      <c r="B53">
        <v>1368.5</v>
      </c>
      <c r="C53">
        <v>1449</v>
      </c>
      <c r="D53">
        <v>1376</v>
      </c>
      <c r="E53">
        <v>1214</v>
      </c>
      <c r="F53">
        <v>1294.5</v>
      </c>
      <c r="G53">
        <v>1566</v>
      </c>
      <c r="H53">
        <v>1623.5</v>
      </c>
      <c r="I53">
        <v>1617</v>
      </c>
      <c r="J53">
        <v>1536.5</v>
      </c>
      <c r="K53">
        <v>1496.5</v>
      </c>
      <c r="L53" s="1">
        <v>1641.5</v>
      </c>
      <c r="N53"/>
      <c r="Q53"/>
      <c r="X53" s="19">
        <f t="shared" si="0"/>
        <v>-5.466666666666697</v>
      </c>
      <c r="Y53">
        <f t="shared" si="1"/>
        <v>-457.30000000000109</v>
      </c>
    </row>
    <row r="54" spans="1:25">
      <c r="A54">
        <v>2011</v>
      </c>
      <c r="B54">
        <v>1145.5</v>
      </c>
      <c r="C54">
        <v>1279.5</v>
      </c>
      <c r="D54">
        <v>1001</v>
      </c>
      <c r="E54">
        <v>1075.5</v>
      </c>
      <c r="F54">
        <v>1071</v>
      </c>
      <c r="G54">
        <v>1184.5</v>
      </c>
      <c r="H54">
        <v>991</v>
      </c>
      <c r="I54">
        <v>1274.5</v>
      </c>
      <c r="J54">
        <v>1285.5</v>
      </c>
      <c r="K54">
        <v>1252</v>
      </c>
      <c r="L54" s="1">
        <v>1423.9</v>
      </c>
      <c r="N54"/>
      <c r="Q54"/>
      <c r="X54" s="19">
        <f t="shared" si="0"/>
        <v>-256.4666666666667</v>
      </c>
      <c r="Y54">
        <f t="shared" si="1"/>
        <v>-713.76666666666779</v>
      </c>
    </row>
    <row r="55" spans="1:25">
      <c r="A55">
        <v>2012</v>
      </c>
      <c r="B55">
        <v>1306</v>
      </c>
      <c r="C55">
        <v>1505</v>
      </c>
      <c r="D55">
        <v>1271.5</v>
      </c>
      <c r="E55">
        <v>1342</v>
      </c>
      <c r="F55">
        <v>1230.5</v>
      </c>
      <c r="G55">
        <v>1659</v>
      </c>
      <c r="H55">
        <v>1730.5</v>
      </c>
      <c r="I55">
        <v>1538.5</v>
      </c>
      <c r="J55">
        <v>1541</v>
      </c>
      <c r="K55">
        <v>1352.5</v>
      </c>
      <c r="L55" s="1">
        <v>1332.8000000000002</v>
      </c>
      <c r="N55"/>
      <c r="Q55"/>
      <c r="X55" s="19">
        <f t="shared" si="0"/>
        <v>-0.96666666666669698</v>
      </c>
      <c r="Y55">
        <f t="shared" si="1"/>
        <v>-714.73333333333449</v>
      </c>
    </row>
    <row r="56" spans="1:25">
      <c r="A56">
        <v>2013</v>
      </c>
      <c r="B56">
        <v>1480.5</v>
      </c>
      <c r="C56">
        <v>1595</v>
      </c>
      <c r="D56">
        <v>1660.5</v>
      </c>
      <c r="E56">
        <v>1456</v>
      </c>
      <c r="F56">
        <v>1888</v>
      </c>
      <c r="G56">
        <v>2013.5</v>
      </c>
      <c r="H56">
        <v>2581.5</v>
      </c>
      <c r="I56">
        <v>2097</v>
      </c>
      <c r="J56">
        <v>1819</v>
      </c>
      <c r="K56">
        <v>2105</v>
      </c>
      <c r="L56" s="1">
        <v>1159.4999999999998</v>
      </c>
      <c r="N56"/>
      <c r="Q56"/>
      <c r="X56" s="19">
        <f t="shared" si="0"/>
        <v>277.0333333333333</v>
      </c>
      <c r="Y56">
        <f t="shared" si="1"/>
        <v>-437.70000000000118</v>
      </c>
    </row>
    <row r="57" spans="1:25">
      <c r="A57">
        <v>2014</v>
      </c>
      <c r="B57">
        <v>1287.5</v>
      </c>
      <c r="C57">
        <v>1496.5</v>
      </c>
      <c r="D57">
        <v>1738</v>
      </c>
      <c r="E57">
        <v>1272.5</v>
      </c>
      <c r="F57">
        <v>1325.5</v>
      </c>
      <c r="G57">
        <v>1652.5</v>
      </c>
      <c r="H57">
        <v>1895</v>
      </c>
      <c r="I57">
        <v>1702.5</v>
      </c>
      <c r="J57">
        <v>1530.5</v>
      </c>
      <c r="K57">
        <v>1954</v>
      </c>
      <c r="L57" s="1">
        <v>1636.2000000000003</v>
      </c>
      <c r="N57"/>
      <c r="Q57"/>
      <c r="X57" s="19">
        <f t="shared" si="0"/>
        <v>-11.466666666666697</v>
      </c>
      <c r="Y57">
        <f t="shared" si="1"/>
        <v>-449.16666666666788</v>
      </c>
    </row>
    <row r="58" spans="1:25">
      <c r="A58">
        <v>2015</v>
      </c>
      <c r="B58">
        <v>1080.5</v>
      </c>
      <c r="C58">
        <v>1442.5</v>
      </c>
      <c r="D58">
        <v>1163.5</v>
      </c>
      <c r="E58">
        <v>997.5</v>
      </c>
      <c r="F58">
        <v>1331</v>
      </c>
      <c r="G58">
        <v>1390</v>
      </c>
      <c r="H58">
        <v>1068</v>
      </c>
      <c r="I58">
        <v>1635</v>
      </c>
      <c r="J58">
        <v>1433</v>
      </c>
      <c r="K58">
        <v>1111.5</v>
      </c>
      <c r="L58" s="1">
        <v>1763.7999999999995</v>
      </c>
      <c r="N58"/>
      <c r="Q58"/>
      <c r="X58" s="19">
        <f t="shared" si="0"/>
        <v>-108.9666666666667</v>
      </c>
      <c r="Y58">
        <f t="shared" si="1"/>
        <v>-558.13333333333458</v>
      </c>
    </row>
    <row r="59" spans="1:25">
      <c r="A59">
        <v>2016</v>
      </c>
      <c r="B59">
        <v>1552</v>
      </c>
      <c r="C59">
        <v>1604</v>
      </c>
      <c r="D59">
        <v>1574</v>
      </c>
      <c r="E59">
        <v>1536.5</v>
      </c>
      <c r="F59">
        <v>1837.5</v>
      </c>
      <c r="G59">
        <v>2108.5</v>
      </c>
      <c r="H59">
        <v>1748.5</v>
      </c>
      <c r="I59">
        <v>1880</v>
      </c>
      <c r="J59">
        <v>1732.5</v>
      </c>
      <c r="K59">
        <v>2024.5</v>
      </c>
      <c r="L59" s="1">
        <v>1762</v>
      </c>
      <c r="N59"/>
      <c r="Q59"/>
      <c r="X59" s="19">
        <f t="shared" si="0"/>
        <v>190.5333333333333</v>
      </c>
      <c r="Y59">
        <f t="shared" si="1"/>
        <v>-367.60000000000127</v>
      </c>
    </row>
    <row r="60" spans="1:25">
      <c r="A60">
        <v>2017</v>
      </c>
      <c r="B60">
        <v>1114</v>
      </c>
      <c r="C60">
        <v>1343</v>
      </c>
      <c r="D60">
        <v>1248.5</v>
      </c>
      <c r="E60">
        <v>1294</v>
      </c>
      <c r="F60">
        <v>1346</v>
      </c>
      <c r="G60">
        <v>1967.5</v>
      </c>
      <c r="H60">
        <v>1550.5</v>
      </c>
      <c r="I60">
        <v>1748.5</v>
      </c>
      <c r="J60">
        <v>1590</v>
      </c>
      <c r="K60">
        <v>2385.5</v>
      </c>
      <c r="L60" s="1">
        <v>1641.5</v>
      </c>
      <c r="N60"/>
      <c r="Q60" s="8" t="s">
        <v>25</v>
      </c>
      <c r="R60" s="8" t="s">
        <v>56</v>
      </c>
      <c r="S60" s="8" t="s">
        <v>58</v>
      </c>
      <c r="X60" s="19">
        <f t="shared" si="0"/>
        <v>48.033333333333303</v>
      </c>
      <c r="Y60">
        <f t="shared" si="1"/>
        <v>-319.56666666666797</v>
      </c>
    </row>
    <row r="61" spans="1:25">
      <c r="A61">
        <v>2018</v>
      </c>
      <c r="B61">
        <v>1370</v>
      </c>
      <c r="C61">
        <v>1761</v>
      </c>
      <c r="D61">
        <v>1511</v>
      </c>
      <c r="E61">
        <v>1463.5</v>
      </c>
      <c r="F61">
        <v>1485.5</v>
      </c>
      <c r="G61">
        <v>2157.5</v>
      </c>
      <c r="H61">
        <v>2209</v>
      </c>
      <c r="I61">
        <v>1778</v>
      </c>
      <c r="J61">
        <v>1773</v>
      </c>
      <c r="K61">
        <v>2236.5</v>
      </c>
      <c r="L61" s="1">
        <v>1423.9</v>
      </c>
      <c r="N61"/>
      <c r="Q61" s="67"/>
      <c r="R61" s="10" t="s">
        <v>23</v>
      </c>
      <c r="S61" s="10" t="s">
        <v>87</v>
      </c>
      <c r="X61" s="19">
        <f t="shared" si="0"/>
        <v>231.0333333333333</v>
      </c>
      <c r="Y61">
        <f>Y60+X61</f>
        <v>-88.533333333334667</v>
      </c>
    </row>
    <row r="62" spans="1:25">
      <c r="A62">
        <v>2019</v>
      </c>
      <c r="B62">
        <v>1533.5</v>
      </c>
      <c r="C62">
        <v>1488</v>
      </c>
      <c r="D62">
        <v>1312</v>
      </c>
      <c r="E62">
        <v>1462.5</v>
      </c>
      <c r="F62">
        <v>1447.5</v>
      </c>
      <c r="G62">
        <f>255.5+264.5+218+341.5+474+134.5</f>
        <v>1688</v>
      </c>
      <c r="H62">
        <v>1694.5</v>
      </c>
      <c r="I62">
        <v>1653</v>
      </c>
      <c r="J62">
        <v>1630.5</v>
      </c>
      <c r="K62">
        <v>1621</v>
      </c>
      <c r="L62" s="1">
        <v>1332.8000000000002</v>
      </c>
      <c r="N62"/>
      <c r="Q62" s="72"/>
      <c r="R62" s="11" t="s">
        <v>22</v>
      </c>
      <c r="S62" t="s">
        <v>94</v>
      </c>
      <c r="X62" s="19">
        <f t="shared" si="0"/>
        <v>88.533333333333303</v>
      </c>
      <c r="Y62">
        <f>Y61+X62</f>
        <v>-1.3642420526593924E-12</v>
      </c>
    </row>
    <row r="63" spans="1:25">
      <c r="Q63" s="72"/>
      <c r="R63" s="11" t="s">
        <v>14</v>
      </c>
      <c r="S63" s="11" t="s">
        <v>95</v>
      </c>
    </row>
    <row r="64" spans="1:25">
      <c r="Q64" s="72"/>
      <c r="R64" s="11" t="s">
        <v>48</v>
      </c>
      <c r="S64" s="11" t="s">
        <v>96</v>
      </c>
    </row>
    <row r="65" spans="13:26">
      <c r="Q65" s="72"/>
      <c r="R65" s="11" t="s">
        <v>49</v>
      </c>
      <c r="S65" s="11" t="s">
        <v>97</v>
      </c>
    </row>
    <row r="66" spans="13:26">
      <c r="Q66" s="72"/>
      <c r="R66" s="11" t="s">
        <v>50</v>
      </c>
      <c r="S66" s="11" t="s">
        <v>98</v>
      </c>
    </row>
    <row r="67" spans="13:26">
      <c r="Q67" s="72"/>
      <c r="R67" s="11" t="s">
        <v>51</v>
      </c>
      <c r="S67" s="11" t="s">
        <v>99</v>
      </c>
    </row>
    <row r="68" spans="13:26">
      <c r="Q68" s="72"/>
      <c r="R68" s="11" t="s">
        <v>52</v>
      </c>
      <c r="S68" s="11" t="s">
        <v>100</v>
      </c>
    </row>
    <row r="69" spans="13:26">
      <c r="Q69" s="72"/>
      <c r="R69" s="11" t="s">
        <v>53</v>
      </c>
      <c r="S69" s="11" t="s">
        <v>101</v>
      </c>
    </row>
    <row r="70" spans="13:26">
      <c r="Q70" s="72"/>
      <c r="R70" s="11" t="s">
        <v>54</v>
      </c>
      <c r="S70" s="11" t="s">
        <v>102</v>
      </c>
    </row>
    <row r="71" spans="13:26">
      <c r="Q71" s="68"/>
      <c r="R71" s="12" t="s">
        <v>55</v>
      </c>
      <c r="S71" s="12" t="s">
        <v>103</v>
      </c>
    </row>
    <row r="72" spans="13:26">
      <c r="M72" t="s">
        <v>157</v>
      </c>
      <c r="N72"/>
      <c r="O72" s="7"/>
      <c r="Q72"/>
    </row>
    <row r="73" spans="13:26">
      <c r="M73" s="67" t="s">
        <v>163</v>
      </c>
      <c r="N73" s="67" t="s">
        <v>156</v>
      </c>
      <c r="O73" s="69" t="s">
        <v>158</v>
      </c>
      <c r="P73" s="66" t="s">
        <v>159</v>
      </c>
      <c r="Q73" s="66" t="s">
        <v>162</v>
      </c>
      <c r="R73" s="66"/>
    </row>
    <row r="74" spans="13:26">
      <c r="M74" s="68"/>
      <c r="N74" s="68"/>
      <c r="O74" s="70"/>
      <c r="P74" s="71"/>
      <c r="Q74" s="12" t="s">
        <v>160</v>
      </c>
      <c r="R74" s="39" t="s">
        <v>161</v>
      </c>
    </row>
    <row r="75" spans="13:26">
      <c r="M75" s="22">
        <v>1</v>
      </c>
      <c r="N75" s="35">
        <v>835612.28000155499</v>
      </c>
      <c r="O75" s="35">
        <v>0.63168136408665998</v>
      </c>
      <c r="P75" s="38">
        <f>O75</f>
        <v>0.63168136408665998</v>
      </c>
      <c r="Q75" s="34">
        <v>479306.00661780202</v>
      </c>
      <c r="R75" s="34">
        <v>1191918.5533853101</v>
      </c>
      <c r="U75" s="57">
        <f>N75-Q75</f>
        <v>356306.27338375297</v>
      </c>
      <c r="W75" s="56">
        <f>R75-N75</f>
        <v>356306.27338375512</v>
      </c>
      <c r="Y75" s="56">
        <f>W75/N75</f>
        <v>0.42640143271122355</v>
      </c>
      <c r="Z75">
        <f>2/Y75^2</f>
        <v>10.999999999999861</v>
      </c>
    </row>
    <row r="76" spans="13:26">
      <c r="M76" s="22">
        <v>2</v>
      </c>
      <c r="N76" s="35">
        <v>141033.42545921</v>
      </c>
      <c r="O76" s="35">
        <v>0.10661426203037901</v>
      </c>
      <c r="P76" s="38">
        <f>P75+O76</f>
        <v>0.73829562611703903</v>
      </c>
      <c r="Q76" s="34">
        <v>80896.570783231597</v>
      </c>
      <c r="R76" s="34">
        <v>201170.28013518799</v>
      </c>
    </row>
    <row r="77" spans="13:26">
      <c r="M77" s="22">
        <v>3</v>
      </c>
      <c r="N77" s="35">
        <v>108157.608442121</v>
      </c>
      <c r="O77" s="35">
        <v>8.1761777886919698E-2</v>
      </c>
      <c r="P77" s="38">
        <f>P76+O77</f>
        <v>0.82005740400395877</v>
      </c>
      <c r="Q77" s="34">
        <v>62039.049243781301</v>
      </c>
      <c r="R77" s="34">
        <v>154276.16764045999</v>
      </c>
    </row>
    <row r="78" spans="13:26">
      <c r="M78" s="22">
        <v>4</v>
      </c>
      <c r="N78" s="35">
        <v>68758.581098492097</v>
      </c>
      <c r="O78" s="35">
        <v>5.1978070859463502E-2</v>
      </c>
      <c r="P78" s="38">
        <f t="shared" ref="P78:P82" si="2">P77+O78</f>
        <v>0.87203547486342226</v>
      </c>
      <c r="Q78" s="34">
        <v>39439.8236069044</v>
      </c>
      <c r="R78" s="34">
        <v>98077.338590079802</v>
      </c>
    </row>
    <row r="79" spans="13:26">
      <c r="M79" s="22">
        <v>5</v>
      </c>
      <c r="N79" s="35">
        <v>38966.798509150998</v>
      </c>
      <c r="O79" s="35">
        <v>2.9456963505017801E-2</v>
      </c>
      <c r="P79" s="38">
        <f t="shared" si="2"/>
        <v>0.90149243836844006</v>
      </c>
      <c r="Q79" s="34">
        <v>22351.299796679599</v>
      </c>
      <c r="R79" s="34">
        <v>55582.297221622503</v>
      </c>
    </row>
    <row r="80" spans="13:26">
      <c r="M80" s="22">
        <v>6</v>
      </c>
      <c r="N80" s="35">
        <v>36802.619899552003</v>
      </c>
      <c r="O80" s="35">
        <v>2.7820952009068801E-2</v>
      </c>
      <c r="P80" s="38">
        <f t="shared" si="2"/>
        <v>0.92931339037750882</v>
      </c>
      <c r="Q80" s="34">
        <v>21109.930046856502</v>
      </c>
      <c r="R80" s="34">
        <v>52495.3097522475</v>
      </c>
    </row>
    <row r="81" spans="13:18">
      <c r="M81" s="22">
        <v>7</v>
      </c>
      <c r="N81" s="35">
        <v>32707.567573188899</v>
      </c>
      <c r="O81" s="35">
        <v>2.4725295923786701E-2</v>
      </c>
      <c r="P81" s="38">
        <f t="shared" si="2"/>
        <v>0.95403868630129551</v>
      </c>
      <c r="Q81" s="34">
        <v>18761.013899482099</v>
      </c>
      <c r="R81" s="34">
        <v>46654.121246895702</v>
      </c>
    </row>
    <row r="82" spans="13:18">
      <c r="M82" s="22">
        <v>8</v>
      </c>
      <c r="N82" s="35">
        <v>20128.3041472943</v>
      </c>
      <c r="O82" s="35">
        <v>1.52159978076081E-2</v>
      </c>
      <c r="P82" s="38">
        <f t="shared" si="2"/>
        <v>0.96925468410890359</v>
      </c>
      <c r="Q82" s="34">
        <v>11545.5664208408</v>
      </c>
      <c r="R82" s="34">
        <v>28711.041873747799</v>
      </c>
    </row>
    <row r="83" spans="13:18">
      <c r="M83" s="22">
        <v>9</v>
      </c>
      <c r="N83" s="35">
        <v>17893.234204738001</v>
      </c>
      <c r="O83" s="35">
        <v>1.35263959863658E-2</v>
      </c>
      <c r="P83" s="38">
        <f>P82+O83</f>
        <v>0.98278108009526943</v>
      </c>
      <c r="Q83" s="34">
        <v>10263.533504000299</v>
      </c>
      <c r="R83" s="34">
        <v>25522.9349054757</v>
      </c>
    </row>
    <row r="84" spans="13:18">
      <c r="M84" s="22">
        <v>10</v>
      </c>
      <c r="N84" s="35">
        <v>13888.067650012599</v>
      </c>
      <c r="O84" s="35">
        <v>1.04986890782307E-2</v>
      </c>
      <c r="P84" s="38">
        <f>P83+O84</f>
        <v>0.99327976917350014</v>
      </c>
      <c r="Q84" s="34">
        <v>7966.1757064568801</v>
      </c>
      <c r="R84" s="34">
        <v>19809.959593568401</v>
      </c>
    </row>
    <row r="85" spans="13:18">
      <c r="M85" s="39">
        <v>11</v>
      </c>
      <c r="N85" s="40">
        <v>8889.7784901231207</v>
      </c>
      <c r="O85" s="41">
        <v>6.7202308265009803E-3</v>
      </c>
      <c r="P85" s="42">
        <f>P84+O85</f>
        <v>1.0000000000000011</v>
      </c>
      <c r="Q85" s="43">
        <v>5099.1642054492304</v>
      </c>
      <c r="R85" s="43">
        <v>12680.392774796999</v>
      </c>
    </row>
  </sheetData>
  <mergeCells count="13">
    <mergeCell ref="M29:S29"/>
    <mergeCell ref="Q61:Q71"/>
    <mergeCell ref="M2:M12"/>
    <mergeCell ref="M13:U13"/>
    <mergeCell ref="M16:M17"/>
    <mergeCell ref="N16:N17"/>
    <mergeCell ref="O16:Q16"/>
    <mergeCell ref="M18:M28"/>
    <mergeCell ref="M73:M74"/>
    <mergeCell ref="N73:N74"/>
    <mergeCell ref="O73:O74"/>
    <mergeCell ref="P73:P74"/>
    <mergeCell ref="Q73:R7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96B5-6F34-48C1-9FCE-FAAE589119D2}">
  <dimension ref="A1:Y86"/>
  <sheetViews>
    <sheetView topLeftCell="A10" zoomScale="80" zoomScaleNormal="80" workbookViewId="0">
      <selection activeCell="R9" sqref="R9"/>
    </sheetView>
  </sheetViews>
  <sheetFormatPr defaultRowHeight="14.25"/>
  <cols>
    <col min="1" max="1" width="7.375" customWidth="1"/>
    <col min="2" max="2" width="14.5" bestFit="1" customWidth="1"/>
    <col min="3" max="7" width="11.625" bestFit="1" customWidth="1"/>
    <col min="8" max="9" width="13.875" bestFit="1" customWidth="1"/>
    <col min="10" max="10" width="11.625" bestFit="1" customWidth="1"/>
    <col min="11" max="11" width="9.5" bestFit="1" customWidth="1"/>
    <col min="12" max="12" width="13.875" style="1" bestFit="1" customWidth="1"/>
    <col min="13" max="13" width="12.75" bestFit="1" customWidth="1"/>
    <col min="14" max="14" width="14.5" style="19" customWidth="1"/>
    <col min="15" max="15" width="13.375" bestFit="1" customWidth="1"/>
    <col min="17" max="17" width="18" style="7" customWidth="1"/>
    <col min="18" max="18" width="14.5" bestFit="1" customWidth="1"/>
    <col min="19" max="19" width="12.125" bestFit="1" customWidth="1"/>
    <col min="20" max="20" width="9.875" bestFit="1" customWidth="1"/>
    <col min="25" max="25" width="10.125" customWidth="1"/>
  </cols>
  <sheetData>
    <row r="1" spans="1:25">
      <c r="A1" s="1"/>
      <c r="B1" s="2" t="s">
        <v>22</v>
      </c>
      <c r="C1" s="2" t="s">
        <v>14</v>
      </c>
      <c r="D1" s="2" t="s">
        <v>13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23</v>
      </c>
      <c r="M1" s="8" t="s">
        <v>143</v>
      </c>
      <c r="N1" s="8" t="s">
        <v>56</v>
      </c>
      <c r="O1" s="8" t="s">
        <v>26</v>
      </c>
      <c r="P1" s="8" t="s">
        <v>27</v>
      </c>
      <c r="Q1" s="8" t="s">
        <v>28</v>
      </c>
      <c r="R1" s="8" t="s">
        <v>29</v>
      </c>
      <c r="S1" s="8" t="s">
        <v>30</v>
      </c>
      <c r="T1" s="8" t="s">
        <v>31</v>
      </c>
      <c r="U1" s="8" t="s">
        <v>32</v>
      </c>
    </row>
    <row r="2" spans="1:25">
      <c r="A2" s="2" t="s">
        <v>24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67" t="s">
        <v>151</v>
      </c>
      <c r="N2" s="11" t="s">
        <v>23</v>
      </c>
      <c r="O2" s="24">
        <v>0.182174434816054</v>
      </c>
      <c r="P2" s="24">
        <v>2.23</v>
      </c>
      <c r="Q2" s="24">
        <v>0.56187840696656499</v>
      </c>
      <c r="R2" s="10">
        <v>0.38233269702906802</v>
      </c>
      <c r="S2" s="24">
        <v>1.96</v>
      </c>
      <c r="T2" s="11" t="s">
        <v>42</v>
      </c>
      <c r="U2" s="24" t="s">
        <v>34</v>
      </c>
      <c r="Y2" s="2"/>
    </row>
    <row r="3" spans="1:25">
      <c r="A3">
        <v>1960</v>
      </c>
      <c r="B3">
        <v>85.599999999999895</v>
      </c>
      <c r="C3">
        <v>200.70000000000005</v>
      </c>
      <c r="D3">
        <v>248</v>
      </c>
      <c r="E3" s="4">
        <v>114.79999999999995</v>
      </c>
      <c r="F3">
        <v>97.699999999999818</v>
      </c>
      <c r="G3">
        <v>135.10000000000014</v>
      </c>
      <c r="H3">
        <v>200</v>
      </c>
      <c r="I3">
        <v>46.399999999999864</v>
      </c>
      <c r="J3">
        <v>658.79999999999973</v>
      </c>
      <c r="K3">
        <v>265.30000000000018</v>
      </c>
      <c r="L3" s="1">
        <v>241.5</v>
      </c>
      <c r="M3" s="72"/>
      <c r="N3" s="11" t="s">
        <v>22</v>
      </c>
      <c r="O3" s="11">
        <v>1.2207045259088101</v>
      </c>
      <c r="P3" s="11">
        <v>2.23</v>
      </c>
      <c r="Q3" s="11">
        <v>1.4062435672050599</v>
      </c>
      <c r="R3" s="11">
        <v>1.2157970486799401</v>
      </c>
      <c r="S3" s="11">
        <v>1.96</v>
      </c>
      <c r="T3" s="11" t="s">
        <v>42</v>
      </c>
      <c r="U3" s="11" t="s">
        <v>34</v>
      </c>
      <c r="W3">
        <f>AVERAGEA(K3:K62)</f>
        <v>299.3333333333332</v>
      </c>
      <c r="X3" s="33">
        <f>K3-$W$3</f>
        <v>-34.033333333333019</v>
      </c>
      <c r="Y3">
        <f>X3</f>
        <v>-34.033333333333019</v>
      </c>
    </row>
    <row r="4" spans="1:25">
      <c r="A4">
        <v>1961</v>
      </c>
      <c r="B4">
        <v>138.6</v>
      </c>
      <c r="C4">
        <v>227.60000000000014</v>
      </c>
      <c r="D4">
        <v>172</v>
      </c>
      <c r="E4" s="4">
        <v>332.50000000000011</v>
      </c>
      <c r="F4">
        <v>192.5</v>
      </c>
      <c r="G4">
        <v>162.69999999999982</v>
      </c>
      <c r="H4">
        <v>251.40000000000009</v>
      </c>
      <c r="I4">
        <v>192.30000000000018</v>
      </c>
      <c r="J4">
        <v>641.70000000000005</v>
      </c>
      <c r="K4">
        <v>244.80000000000018</v>
      </c>
      <c r="L4" s="1">
        <v>238.49999999999994</v>
      </c>
      <c r="M4" s="72"/>
      <c r="N4" s="11" t="s">
        <v>14</v>
      </c>
      <c r="O4" s="11">
        <v>0.87025716338010095</v>
      </c>
      <c r="P4" s="11">
        <v>2.23</v>
      </c>
      <c r="Q4" s="11">
        <v>0.637013561345802</v>
      </c>
      <c r="R4" s="11">
        <v>1.3758864109410001</v>
      </c>
      <c r="S4" s="11">
        <v>1.96</v>
      </c>
      <c r="T4" s="11" t="s">
        <v>42</v>
      </c>
      <c r="U4" s="11" t="s">
        <v>34</v>
      </c>
      <c r="X4" s="33">
        <f t="shared" ref="X4:X62" si="0">K4-$W$3</f>
        <v>-54.533333333333019</v>
      </c>
      <c r="Y4">
        <f>Y3+X4</f>
        <v>-88.566666666666038</v>
      </c>
    </row>
    <row r="5" spans="1:25">
      <c r="A5">
        <v>1962</v>
      </c>
      <c r="B5">
        <v>115.9</v>
      </c>
      <c r="C5">
        <v>146.5</v>
      </c>
      <c r="D5">
        <v>235.5</v>
      </c>
      <c r="E5" s="4">
        <v>149.20000000000005</v>
      </c>
      <c r="F5">
        <v>243.79999999999995</v>
      </c>
      <c r="G5">
        <v>196</v>
      </c>
      <c r="H5">
        <v>182.09999999999991</v>
      </c>
      <c r="I5">
        <v>105</v>
      </c>
      <c r="J5">
        <v>162</v>
      </c>
      <c r="K5">
        <v>150</v>
      </c>
      <c r="L5" s="1">
        <v>110.59999999999997</v>
      </c>
      <c r="M5" s="72"/>
      <c r="N5" s="11" t="s">
        <v>48</v>
      </c>
      <c r="O5" s="11">
        <v>0.89054840087739795</v>
      </c>
      <c r="P5" s="11">
        <v>2.23</v>
      </c>
      <c r="Q5" s="11">
        <v>0.371667150204541</v>
      </c>
      <c r="R5" s="11">
        <v>1.19139444471223</v>
      </c>
      <c r="S5" s="11">
        <v>1.96</v>
      </c>
      <c r="T5" s="11" t="s">
        <v>42</v>
      </c>
      <c r="U5" s="11" t="s">
        <v>34</v>
      </c>
      <c r="X5" s="33">
        <f t="shared" si="0"/>
        <v>-149.3333333333332</v>
      </c>
      <c r="Y5">
        <f t="shared" ref="Y5:Y60" si="1">Y4+X5</f>
        <v>-237.89999999999924</v>
      </c>
    </row>
    <row r="6" spans="1:25">
      <c r="A6">
        <v>1963</v>
      </c>
      <c r="B6">
        <v>104</v>
      </c>
      <c r="C6">
        <v>131</v>
      </c>
      <c r="D6">
        <v>126</v>
      </c>
      <c r="E6" s="4">
        <v>240.89999999999986</v>
      </c>
      <c r="F6">
        <v>131.69999999999993</v>
      </c>
      <c r="G6">
        <v>115.70000000000005</v>
      </c>
      <c r="H6">
        <v>137.30000000000007</v>
      </c>
      <c r="I6">
        <v>133.39999999999998</v>
      </c>
      <c r="J6">
        <v>92.5</v>
      </c>
      <c r="K6">
        <v>98.900000000000091</v>
      </c>
      <c r="L6" s="1">
        <v>307</v>
      </c>
      <c r="M6" s="72"/>
      <c r="N6" s="11" t="s">
        <v>49</v>
      </c>
      <c r="O6" s="11">
        <v>1.5397236095183999</v>
      </c>
      <c r="P6" s="11">
        <v>2.23</v>
      </c>
      <c r="Q6" s="11">
        <v>0.80989909157194595</v>
      </c>
      <c r="R6" s="11">
        <v>1.32882212958283</v>
      </c>
      <c r="S6" s="11">
        <v>1.96</v>
      </c>
      <c r="T6" s="11" t="s">
        <v>42</v>
      </c>
      <c r="U6" s="11" t="s">
        <v>34</v>
      </c>
      <c r="X6" s="33">
        <f t="shared" si="0"/>
        <v>-200.43333333333311</v>
      </c>
      <c r="Y6">
        <f t="shared" si="1"/>
        <v>-438.33333333333235</v>
      </c>
    </row>
    <row r="7" spans="1:25">
      <c r="A7">
        <v>1964</v>
      </c>
      <c r="B7">
        <v>356.7</v>
      </c>
      <c r="C7">
        <v>312.70000000000005</v>
      </c>
      <c r="D7">
        <v>365.80000000000018</v>
      </c>
      <c r="E7" s="4">
        <v>164.6</v>
      </c>
      <c r="F7">
        <v>448.79999999999995</v>
      </c>
      <c r="G7">
        <v>724.70000000000027</v>
      </c>
      <c r="H7">
        <v>635.29999999999973</v>
      </c>
      <c r="I7">
        <v>689.7</v>
      </c>
      <c r="J7">
        <v>501.70000000000005</v>
      </c>
      <c r="K7">
        <v>520.19999999999982</v>
      </c>
      <c r="L7" s="1">
        <v>590.70000000000005</v>
      </c>
      <c r="M7" s="72"/>
      <c r="N7" s="11" t="s">
        <v>50</v>
      </c>
      <c r="O7" s="11">
        <v>1.3775584733752899</v>
      </c>
      <c r="P7" s="11">
        <v>2.23</v>
      </c>
      <c r="Q7" s="11">
        <v>0.59336319045729002</v>
      </c>
      <c r="R7" s="11">
        <v>1.80835584107275</v>
      </c>
      <c r="S7" s="11">
        <v>1.96</v>
      </c>
      <c r="T7" s="11" t="s">
        <v>42</v>
      </c>
      <c r="U7" s="11" t="s">
        <v>34</v>
      </c>
      <c r="X7" s="33">
        <f t="shared" si="0"/>
        <v>220.86666666666662</v>
      </c>
      <c r="Y7">
        <f>Y6+X7</f>
        <v>-217.46666666666573</v>
      </c>
    </row>
    <row r="8" spans="1:25">
      <c r="A8">
        <v>1965</v>
      </c>
      <c r="B8">
        <v>433.59999999999991</v>
      </c>
      <c r="C8">
        <v>371.09999999999991</v>
      </c>
      <c r="D8">
        <v>446</v>
      </c>
      <c r="E8">
        <v>282.40000000000009</v>
      </c>
      <c r="F8">
        <v>324.29999999999995</v>
      </c>
      <c r="G8">
        <v>306.5</v>
      </c>
      <c r="H8">
        <v>348</v>
      </c>
      <c r="I8">
        <v>323.59999999999991</v>
      </c>
      <c r="J8">
        <v>299.5</v>
      </c>
      <c r="K8">
        <v>205</v>
      </c>
      <c r="L8" s="1">
        <v>368.09999999999991</v>
      </c>
      <c r="M8" s="72"/>
      <c r="N8" s="11" t="s">
        <v>51</v>
      </c>
      <c r="O8" s="11">
        <v>0.68155150184195601</v>
      </c>
      <c r="P8" s="11">
        <v>2.23</v>
      </c>
      <c r="Q8" s="11">
        <v>0.72987834362893</v>
      </c>
      <c r="R8" s="11">
        <v>0.63052779889741395</v>
      </c>
      <c r="S8" s="11">
        <v>1.96</v>
      </c>
      <c r="T8" s="11" t="s">
        <v>42</v>
      </c>
      <c r="U8" s="11" t="s">
        <v>34</v>
      </c>
      <c r="X8" s="33">
        <f t="shared" si="0"/>
        <v>-94.333333333333201</v>
      </c>
      <c r="Y8">
        <f t="shared" si="1"/>
        <v>-311.79999999999893</v>
      </c>
    </row>
    <row r="9" spans="1:25">
      <c r="A9">
        <v>1966</v>
      </c>
      <c r="B9">
        <v>136.20000000000005</v>
      </c>
      <c r="C9">
        <v>147.69999999999982</v>
      </c>
      <c r="D9">
        <v>168.20000000000005</v>
      </c>
      <c r="E9">
        <v>171.39999999999986</v>
      </c>
      <c r="F9">
        <v>193.70000000000005</v>
      </c>
      <c r="G9">
        <v>151.70000000000027</v>
      </c>
      <c r="H9">
        <v>218.59999999999991</v>
      </c>
      <c r="I9">
        <v>151</v>
      </c>
      <c r="J9">
        <v>184.70000000000005</v>
      </c>
      <c r="K9">
        <v>177.49999999999977</v>
      </c>
      <c r="L9" s="1">
        <v>91.600000000000009</v>
      </c>
      <c r="M9" s="72"/>
      <c r="N9" s="11" t="s">
        <v>52</v>
      </c>
      <c r="O9" s="11">
        <v>0.94287480067052598</v>
      </c>
      <c r="P9" s="11">
        <v>2.23</v>
      </c>
      <c r="Q9" s="11">
        <v>0.59735993539868104</v>
      </c>
      <c r="R9" s="11">
        <v>0.88320287613928095</v>
      </c>
      <c r="S9" s="11">
        <v>1.96</v>
      </c>
      <c r="T9" s="11" t="s">
        <v>42</v>
      </c>
      <c r="U9" s="11" t="s">
        <v>34</v>
      </c>
      <c r="X9" s="33">
        <f t="shared" si="0"/>
        <v>-121.83333333333343</v>
      </c>
      <c r="Y9">
        <f t="shared" si="1"/>
        <v>-433.63333333333236</v>
      </c>
    </row>
    <row r="10" spans="1:25">
      <c r="A10">
        <v>1967</v>
      </c>
      <c r="B10">
        <v>142.79999999999995</v>
      </c>
      <c r="C10">
        <v>131.29999999999995</v>
      </c>
      <c r="D10">
        <v>113.19999999999982</v>
      </c>
      <c r="E10">
        <v>90.799999999999955</v>
      </c>
      <c r="F10">
        <v>73.299999999999955</v>
      </c>
      <c r="G10">
        <v>98.799999999999955</v>
      </c>
      <c r="H10">
        <v>153.5</v>
      </c>
      <c r="I10">
        <v>110.79999999999995</v>
      </c>
      <c r="J10">
        <v>97.200000000000045</v>
      </c>
      <c r="K10">
        <v>115.5</v>
      </c>
      <c r="L10" s="1">
        <v>270.30000000000007</v>
      </c>
      <c r="M10" s="72"/>
      <c r="N10" s="11" t="s">
        <v>53</v>
      </c>
      <c r="O10" s="11">
        <v>1.3358673100985201</v>
      </c>
      <c r="P10" s="11">
        <v>2.23</v>
      </c>
      <c r="Q10" s="11">
        <v>1.2154936436783701</v>
      </c>
      <c r="R10" s="11">
        <v>1.19368290977103</v>
      </c>
      <c r="S10" s="11">
        <v>1.96</v>
      </c>
      <c r="T10" s="11" t="s">
        <v>42</v>
      </c>
      <c r="U10" s="11" t="s">
        <v>34</v>
      </c>
      <c r="X10" s="33">
        <f t="shared" si="0"/>
        <v>-183.8333333333332</v>
      </c>
      <c r="Y10">
        <f t="shared" si="1"/>
        <v>-617.46666666666556</v>
      </c>
    </row>
    <row r="11" spans="1:25">
      <c r="A11">
        <v>1968</v>
      </c>
      <c r="B11">
        <v>352.9</v>
      </c>
      <c r="C11">
        <v>339.30000000000018</v>
      </c>
      <c r="D11">
        <v>335</v>
      </c>
      <c r="E11">
        <v>390</v>
      </c>
      <c r="F11">
        <v>269.89999999999986</v>
      </c>
      <c r="G11">
        <v>332.89999999999986</v>
      </c>
      <c r="H11">
        <v>399.20000000000005</v>
      </c>
      <c r="I11">
        <v>298.89999999999986</v>
      </c>
      <c r="J11">
        <v>318.70000000000005</v>
      </c>
      <c r="K11">
        <v>308.59999999999991</v>
      </c>
      <c r="L11" s="1">
        <v>279.59999999999997</v>
      </c>
      <c r="M11" s="72"/>
      <c r="N11" s="11" t="s">
        <v>54</v>
      </c>
      <c r="O11" s="11">
        <v>0.78798041050731404</v>
      </c>
      <c r="P11" s="11">
        <v>2.23</v>
      </c>
      <c r="Q11" s="11">
        <v>-0.20095357901230701</v>
      </c>
      <c r="R11" s="11">
        <v>1.03245920175363</v>
      </c>
      <c r="S11" s="11">
        <v>1.96</v>
      </c>
      <c r="T11" s="11" t="s">
        <v>42</v>
      </c>
      <c r="U11" s="11" t="s">
        <v>34</v>
      </c>
      <c r="X11" s="33">
        <f t="shared" si="0"/>
        <v>9.2666666666667084</v>
      </c>
      <c r="Y11">
        <f t="shared" si="1"/>
        <v>-608.19999999999891</v>
      </c>
    </row>
    <row r="12" spans="1:25">
      <c r="A12">
        <v>1969</v>
      </c>
      <c r="B12">
        <v>242</v>
      </c>
      <c r="C12">
        <v>197.09999999999991</v>
      </c>
      <c r="D12">
        <v>179</v>
      </c>
      <c r="E12">
        <v>148</v>
      </c>
      <c r="F12">
        <v>179.70000000000005</v>
      </c>
      <c r="G12">
        <v>186.10000000000014</v>
      </c>
      <c r="H12">
        <v>133.89999999999986</v>
      </c>
      <c r="I12">
        <v>187</v>
      </c>
      <c r="J12">
        <v>200</v>
      </c>
      <c r="K12">
        <v>200</v>
      </c>
      <c r="L12" s="1">
        <v>95.300000000000011</v>
      </c>
      <c r="M12" s="68"/>
      <c r="N12" s="11" t="s">
        <v>55</v>
      </c>
      <c r="O12" s="11">
        <v>1.9501949527559099</v>
      </c>
      <c r="P12" s="11">
        <v>2.23</v>
      </c>
      <c r="Q12" s="11">
        <v>0.44700249690732002</v>
      </c>
      <c r="R12" s="11">
        <v>1.3370536223651499</v>
      </c>
      <c r="S12" s="11">
        <v>1.96</v>
      </c>
      <c r="T12" s="11" t="s">
        <v>42</v>
      </c>
      <c r="U12" s="11" t="s">
        <v>34</v>
      </c>
      <c r="X12" s="33">
        <f t="shared" si="0"/>
        <v>-99.333333333333201</v>
      </c>
      <c r="Y12">
        <f t="shared" si="1"/>
        <v>-707.53333333333217</v>
      </c>
    </row>
    <row r="13" spans="1:25">
      <c r="A13">
        <v>1970</v>
      </c>
      <c r="B13">
        <v>215.79999999999995</v>
      </c>
      <c r="C13">
        <v>214.69999999999982</v>
      </c>
      <c r="D13">
        <v>247.89999999999986</v>
      </c>
      <c r="E13">
        <v>202</v>
      </c>
      <c r="F13">
        <v>257.89999999999986</v>
      </c>
      <c r="G13">
        <v>359.20000000000005</v>
      </c>
      <c r="H13">
        <v>451.90000000000009</v>
      </c>
      <c r="I13">
        <v>272</v>
      </c>
      <c r="J13">
        <v>276</v>
      </c>
      <c r="K13">
        <v>225</v>
      </c>
      <c r="L13" s="1">
        <v>282.59999999999997</v>
      </c>
      <c r="M13" s="73" t="s">
        <v>35</v>
      </c>
      <c r="N13" s="73"/>
      <c r="O13" s="73"/>
      <c r="P13" s="73"/>
      <c r="Q13" s="73"/>
      <c r="R13" s="73"/>
      <c r="S13" s="73"/>
      <c r="T13" s="73"/>
      <c r="U13" s="73"/>
      <c r="X13" s="33">
        <f t="shared" si="0"/>
        <v>-74.333333333333201</v>
      </c>
      <c r="Y13">
        <f t="shared" si="1"/>
        <v>-781.86666666666542</v>
      </c>
    </row>
    <row r="14" spans="1:25">
      <c r="A14">
        <v>1971</v>
      </c>
      <c r="B14">
        <v>235.29999999999995</v>
      </c>
      <c r="C14">
        <v>205.40000000000009</v>
      </c>
      <c r="D14">
        <v>241.09999999999991</v>
      </c>
      <c r="E14">
        <v>197</v>
      </c>
      <c r="F14">
        <v>215</v>
      </c>
      <c r="G14">
        <v>251.40000000000009</v>
      </c>
      <c r="H14">
        <v>261</v>
      </c>
      <c r="I14">
        <v>211</v>
      </c>
      <c r="J14">
        <v>235</v>
      </c>
      <c r="K14">
        <v>202</v>
      </c>
      <c r="L14" s="1">
        <v>327.79999999999995</v>
      </c>
      <c r="X14" s="33">
        <f t="shared" si="0"/>
        <v>-97.333333333333201</v>
      </c>
      <c r="Y14">
        <f t="shared" si="1"/>
        <v>-879.19999999999868</v>
      </c>
    </row>
    <row r="15" spans="1:25">
      <c r="A15">
        <v>1972</v>
      </c>
      <c r="B15">
        <v>230.90000000000009</v>
      </c>
      <c r="C15">
        <v>233.90000000000009</v>
      </c>
      <c r="D15">
        <v>228.29999999999995</v>
      </c>
      <c r="E15">
        <v>180</v>
      </c>
      <c r="F15">
        <v>229.70000000000005</v>
      </c>
      <c r="G15">
        <v>245.29999999999995</v>
      </c>
      <c r="H15">
        <v>318</v>
      </c>
      <c r="I15">
        <v>228</v>
      </c>
      <c r="J15">
        <v>277</v>
      </c>
      <c r="K15">
        <v>193</v>
      </c>
      <c r="L15" s="1">
        <v>215.8</v>
      </c>
      <c r="X15" s="33">
        <f t="shared" si="0"/>
        <v>-106.3333333333332</v>
      </c>
      <c r="Y15">
        <f t="shared" si="1"/>
        <v>-985.53333333333194</v>
      </c>
    </row>
    <row r="16" spans="1:25">
      <c r="A16">
        <v>1973</v>
      </c>
      <c r="B16">
        <v>166.20000000000005</v>
      </c>
      <c r="C16">
        <v>137.39999999999986</v>
      </c>
      <c r="D16">
        <v>119.09999999999991</v>
      </c>
      <c r="E16">
        <v>98.900000000000091</v>
      </c>
      <c r="F16">
        <v>117.59999999999991</v>
      </c>
      <c r="G16">
        <v>104.79999999999973</v>
      </c>
      <c r="H16">
        <v>154.79999999999973</v>
      </c>
      <c r="I16">
        <v>132.29999999999995</v>
      </c>
      <c r="J16">
        <v>129.59999999999991</v>
      </c>
      <c r="K16">
        <v>73.099999999999909</v>
      </c>
      <c r="L16" s="1">
        <v>84.000000000000014</v>
      </c>
      <c r="M16" s="67" t="s">
        <v>142</v>
      </c>
      <c r="N16" s="67" t="s">
        <v>56</v>
      </c>
      <c r="O16" s="66" t="s">
        <v>36</v>
      </c>
      <c r="P16" s="66"/>
      <c r="Q16" s="66"/>
      <c r="R16" s="9" t="s">
        <v>37</v>
      </c>
      <c r="S16" s="10" t="s">
        <v>38</v>
      </c>
      <c r="X16" s="33">
        <f t="shared" si="0"/>
        <v>-226.23333333333329</v>
      </c>
      <c r="Y16">
        <f t="shared" si="1"/>
        <v>-1211.7666666666653</v>
      </c>
    </row>
    <row r="17" spans="1:25">
      <c r="A17">
        <v>1974</v>
      </c>
      <c r="B17">
        <v>492.4</v>
      </c>
      <c r="C17">
        <v>289.10000000000014</v>
      </c>
      <c r="D17">
        <v>412</v>
      </c>
      <c r="E17">
        <v>533.70000000000005</v>
      </c>
      <c r="F17">
        <v>313.20000000000005</v>
      </c>
      <c r="G17">
        <v>776.69999999999982</v>
      </c>
      <c r="H17">
        <v>1100.4999999999998</v>
      </c>
      <c r="I17">
        <v>411.40000000000009</v>
      </c>
      <c r="J17">
        <v>596.5</v>
      </c>
      <c r="K17">
        <v>1175.4000000000001</v>
      </c>
      <c r="L17" s="1">
        <v>891.50000000000011</v>
      </c>
      <c r="M17" s="68"/>
      <c r="N17" s="68"/>
      <c r="O17" s="12" t="s">
        <v>39</v>
      </c>
      <c r="P17" s="12" t="s">
        <v>40</v>
      </c>
      <c r="Q17" s="12" t="s">
        <v>41</v>
      </c>
      <c r="R17" s="12" t="s">
        <v>41</v>
      </c>
      <c r="S17" s="12" t="s">
        <v>41</v>
      </c>
      <c r="X17" s="33">
        <f t="shared" si="0"/>
        <v>876.06666666666683</v>
      </c>
      <c r="Y17">
        <f t="shared" si="1"/>
        <v>-335.69999999999845</v>
      </c>
    </row>
    <row r="18" spans="1:25">
      <c r="A18">
        <v>1975</v>
      </c>
      <c r="B18">
        <v>613.10000000000014</v>
      </c>
      <c r="C18">
        <v>459.80000000000018</v>
      </c>
      <c r="D18">
        <v>600.10000000000014</v>
      </c>
      <c r="E18">
        <v>493.09999999999991</v>
      </c>
      <c r="F18">
        <v>544.89999999999986</v>
      </c>
      <c r="G18">
        <v>758.30000000000018</v>
      </c>
      <c r="H18">
        <v>808.20000000000027</v>
      </c>
      <c r="I18">
        <v>430.89999999999986</v>
      </c>
      <c r="J18">
        <v>695.40000000000009</v>
      </c>
      <c r="K18">
        <v>539.59999999999991</v>
      </c>
      <c r="L18" s="1">
        <v>536.70000000000005</v>
      </c>
      <c r="M18" s="67" t="s">
        <v>151</v>
      </c>
      <c r="N18" s="11" t="s">
        <v>23</v>
      </c>
      <c r="O18" s="31">
        <v>1.4475576534879799</v>
      </c>
      <c r="P18" s="13">
        <v>0.5</v>
      </c>
      <c r="Q18" s="9">
        <v>1962</v>
      </c>
      <c r="R18" s="32" t="s">
        <v>145</v>
      </c>
      <c r="S18" s="9" t="s">
        <v>155</v>
      </c>
      <c r="X18" s="33">
        <f t="shared" si="0"/>
        <v>240.26666666666671</v>
      </c>
      <c r="Y18">
        <f t="shared" si="1"/>
        <v>-95.433333333331746</v>
      </c>
    </row>
    <row r="19" spans="1:25">
      <c r="A19">
        <v>1976</v>
      </c>
      <c r="B19">
        <v>113.19999999999982</v>
      </c>
      <c r="C19">
        <v>145.29999999999995</v>
      </c>
      <c r="D19">
        <v>92</v>
      </c>
      <c r="E19">
        <v>84.300000000000182</v>
      </c>
      <c r="F19">
        <v>80.199999999999818</v>
      </c>
      <c r="G19">
        <v>91.5</v>
      </c>
      <c r="H19">
        <v>119.29999999999973</v>
      </c>
      <c r="I19">
        <v>119.79999999999995</v>
      </c>
      <c r="J19">
        <v>108.5</v>
      </c>
      <c r="K19">
        <v>98.599999999999909</v>
      </c>
      <c r="L19" s="1">
        <v>104.40000000000003</v>
      </c>
      <c r="M19" s="72"/>
      <c r="N19" s="11" t="s">
        <v>22</v>
      </c>
      <c r="O19" s="11">
        <v>0.65592015825778505</v>
      </c>
      <c r="P19" s="14">
        <v>0.5</v>
      </c>
      <c r="Q19" s="17">
        <v>1973</v>
      </c>
      <c r="R19" s="17">
        <v>1963</v>
      </c>
      <c r="S19" s="22">
        <v>1973</v>
      </c>
      <c r="X19" s="33">
        <f t="shared" si="0"/>
        <v>-200.73333333333329</v>
      </c>
      <c r="Y19">
        <f t="shared" si="1"/>
        <v>-296.16666666666504</v>
      </c>
    </row>
    <row r="20" spans="1:25">
      <c r="A20">
        <v>1977</v>
      </c>
      <c r="B20">
        <v>128.89999999999998</v>
      </c>
      <c r="C20">
        <v>68.100000000000136</v>
      </c>
      <c r="D20">
        <v>101.29999999999995</v>
      </c>
      <c r="E20">
        <v>75.900000000000091</v>
      </c>
      <c r="F20">
        <v>70.399999999999864</v>
      </c>
      <c r="G20">
        <v>87.699999999999818</v>
      </c>
      <c r="H20">
        <v>110.09999999999991</v>
      </c>
      <c r="I20">
        <v>133.90000000000009</v>
      </c>
      <c r="J20">
        <v>163.29999999999995</v>
      </c>
      <c r="K20">
        <v>159.5</v>
      </c>
      <c r="L20" s="1">
        <v>242.49999999999994</v>
      </c>
      <c r="M20" s="72"/>
      <c r="N20" s="11" t="s">
        <v>14</v>
      </c>
      <c r="O20" s="11">
        <v>0.73815499705783305</v>
      </c>
      <c r="P20" s="14">
        <v>0.5</v>
      </c>
      <c r="Q20" s="17">
        <v>1980</v>
      </c>
      <c r="R20" s="17">
        <v>1965</v>
      </c>
      <c r="S20" s="17">
        <v>1982</v>
      </c>
      <c r="X20" s="33">
        <f t="shared" si="0"/>
        <v>-139.8333333333332</v>
      </c>
      <c r="Y20">
        <f t="shared" si="1"/>
        <v>-435.99999999999824</v>
      </c>
    </row>
    <row r="21" spans="1:25">
      <c r="A21">
        <v>1978</v>
      </c>
      <c r="B21">
        <v>412</v>
      </c>
      <c r="C21">
        <v>248.40000000000009</v>
      </c>
      <c r="D21">
        <v>434.20000000000005</v>
      </c>
      <c r="E21">
        <v>382.89999999999986</v>
      </c>
      <c r="F21">
        <v>328.29999999999995</v>
      </c>
      <c r="G21">
        <v>430.5</v>
      </c>
      <c r="H21">
        <v>587.30000000000018</v>
      </c>
      <c r="I21">
        <v>319</v>
      </c>
      <c r="J21">
        <v>423.89999999999986</v>
      </c>
      <c r="K21">
        <v>335.59999999999991</v>
      </c>
      <c r="L21" s="1">
        <v>542.59999999999991</v>
      </c>
      <c r="M21" s="72"/>
      <c r="N21" s="11" t="s">
        <v>48</v>
      </c>
      <c r="O21" s="11">
        <v>0.90803686064677502</v>
      </c>
      <c r="P21" s="14">
        <v>0.5</v>
      </c>
      <c r="Q21" s="17">
        <v>1977</v>
      </c>
      <c r="R21" s="17">
        <v>1975</v>
      </c>
      <c r="S21" s="17" t="s">
        <v>152</v>
      </c>
      <c r="X21" s="33">
        <f t="shared" si="0"/>
        <v>36.266666666666708</v>
      </c>
      <c r="Y21">
        <f t="shared" si="1"/>
        <v>-399.73333333333153</v>
      </c>
    </row>
    <row r="22" spans="1:25">
      <c r="A22">
        <v>1979</v>
      </c>
      <c r="B22">
        <v>177.69999999999982</v>
      </c>
      <c r="C22">
        <v>148.20000000000005</v>
      </c>
      <c r="D22">
        <v>183.20000000000005</v>
      </c>
      <c r="E22">
        <v>175.60000000000014</v>
      </c>
      <c r="F22">
        <v>135.90000000000009</v>
      </c>
      <c r="G22">
        <v>224.59999999999991</v>
      </c>
      <c r="H22">
        <v>250.70000000000027</v>
      </c>
      <c r="I22">
        <v>145.29999999999995</v>
      </c>
      <c r="J22">
        <v>161.29999999999995</v>
      </c>
      <c r="K22">
        <v>116.89999999999986</v>
      </c>
      <c r="L22" s="1">
        <v>238.09999999999997</v>
      </c>
      <c r="M22" s="72"/>
      <c r="N22" s="11" t="s">
        <v>49</v>
      </c>
      <c r="O22" s="11">
        <v>0.40374890801427299</v>
      </c>
      <c r="P22" s="14">
        <v>0.5</v>
      </c>
      <c r="Q22" s="17">
        <v>1977</v>
      </c>
      <c r="R22" s="17">
        <v>1980</v>
      </c>
      <c r="S22" s="17">
        <v>1973</v>
      </c>
      <c r="X22" s="33">
        <f t="shared" si="0"/>
        <v>-182.43333333333334</v>
      </c>
      <c r="Y22">
        <f t="shared" si="1"/>
        <v>-582.16666666666492</v>
      </c>
    </row>
    <row r="23" spans="1:25">
      <c r="A23">
        <v>1980</v>
      </c>
      <c r="B23">
        <v>180.80000000000018</v>
      </c>
      <c r="C23">
        <v>159.59999999999991</v>
      </c>
      <c r="D23">
        <v>248.70000000000005</v>
      </c>
      <c r="E23">
        <v>286</v>
      </c>
      <c r="F23">
        <v>182.40000000000009</v>
      </c>
      <c r="G23">
        <v>265.10000000000014</v>
      </c>
      <c r="H23">
        <v>287.69999999999982</v>
      </c>
      <c r="I23">
        <v>184.29999999999995</v>
      </c>
      <c r="J23">
        <v>244.5</v>
      </c>
      <c r="K23">
        <v>215</v>
      </c>
      <c r="L23" s="1">
        <v>194.09999999999997</v>
      </c>
      <c r="M23" s="72"/>
      <c r="N23" s="11" t="s">
        <v>50</v>
      </c>
      <c r="O23" s="11">
        <v>0.47132471295967698</v>
      </c>
      <c r="P23" s="14">
        <v>0.5</v>
      </c>
      <c r="Q23" s="17">
        <v>1991</v>
      </c>
      <c r="R23" s="17" t="s">
        <v>148</v>
      </c>
      <c r="S23" s="17">
        <v>2011</v>
      </c>
      <c r="X23" s="33">
        <f t="shared" si="0"/>
        <v>-84.333333333333201</v>
      </c>
      <c r="Y23">
        <f t="shared" si="1"/>
        <v>-666.49999999999818</v>
      </c>
    </row>
    <row r="24" spans="1:25">
      <c r="A24">
        <v>1981</v>
      </c>
      <c r="B24">
        <v>254.20000000000005</v>
      </c>
      <c r="C24">
        <v>277.59999999999991</v>
      </c>
      <c r="D24">
        <v>332.70000000000005</v>
      </c>
      <c r="E24">
        <v>310.70000000000005</v>
      </c>
      <c r="F24">
        <v>260</v>
      </c>
      <c r="G24">
        <v>265.40000000000009</v>
      </c>
      <c r="H24">
        <v>380.10000000000014</v>
      </c>
      <c r="I24">
        <v>345.40000000000009</v>
      </c>
      <c r="J24">
        <v>310.5</v>
      </c>
      <c r="K24">
        <v>400.70000000000005</v>
      </c>
      <c r="L24" s="1">
        <v>249.10000000000002</v>
      </c>
      <c r="M24" s="72"/>
      <c r="N24" s="11" t="s">
        <v>51</v>
      </c>
      <c r="O24" s="11">
        <v>0.99371347207194805</v>
      </c>
      <c r="P24" s="14">
        <v>0.5</v>
      </c>
      <c r="Q24" s="17">
        <v>1977</v>
      </c>
      <c r="R24" s="17">
        <v>1995</v>
      </c>
      <c r="S24" s="17" t="s">
        <v>152</v>
      </c>
      <c r="X24" s="33">
        <f t="shared" si="0"/>
        <v>101.36666666666684</v>
      </c>
      <c r="Y24">
        <f t="shared" si="1"/>
        <v>-565.13333333333139</v>
      </c>
    </row>
    <row r="25" spans="1:25">
      <c r="A25">
        <v>1982</v>
      </c>
      <c r="B25">
        <v>297.59999999999991</v>
      </c>
      <c r="C25">
        <v>208.70000000000005</v>
      </c>
      <c r="D25">
        <v>274.79999999999995</v>
      </c>
      <c r="E25">
        <v>193.90000000000009</v>
      </c>
      <c r="F25">
        <v>173.70000000000005</v>
      </c>
      <c r="G25">
        <v>232.80000000000018</v>
      </c>
      <c r="H25">
        <v>335.89999999999986</v>
      </c>
      <c r="I25">
        <v>236.80000000000018</v>
      </c>
      <c r="J25">
        <v>262.79999999999995</v>
      </c>
      <c r="K25">
        <v>266.40000000000009</v>
      </c>
      <c r="L25" s="1">
        <v>823.3</v>
      </c>
      <c r="M25" s="72"/>
      <c r="N25" s="11" t="s">
        <v>52</v>
      </c>
      <c r="O25" s="11">
        <v>0.809061664394091</v>
      </c>
      <c r="P25" s="14">
        <v>0.5</v>
      </c>
      <c r="Q25" s="17">
        <v>1977</v>
      </c>
      <c r="R25" s="17" t="s">
        <v>149</v>
      </c>
      <c r="S25" s="17" t="s">
        <v>152</v>
      </c>
      <c r="X25" s="33">
        <f t="shared" si="0"/>
        <v>-32.93333333333311</v>
      </c>
      <c r="Y25">
        <f t="shared" si="1"/>
        <v>-598.06666666666456</v>
      </c>
    </row>
    <row r="26" spans="1:25">
      <c r="A26">
        <v>1983</v>
      </c>
      <c r="B26">
        <v>745.60000000000014</v>
      </c>
      <c r="C26">
        <v>575.50000000000011</v>
      </c>
      <c r="D26">
        <v>840.00000000000011</v>
      </c>
      <c r="E26">
        <v>836.2</v>
      </c>
      <c r="F26">
        <v>785.89999999999986</v>
      </c>
      <c r="G26">
        <v>954.20000000000027</v>
      </c>
      <c r="H26">
        <v>1208.2000000000003</v>
      </c>
      <c r="I26">
        <v>1012.3</v>
      </c>
      <c r="J26">
        <v>928.90000000000009</v>
      </c>
      <c r="K26">
        <v>1019.4000000000001</v>
      </c>
      <c r="L26" s="1">
        <v>329.59999999999997</v>
      </c>
      <c r="M26" s="72"/>
      <c r="N26" s="11" t="s">
        <v>53</v>
      </c>
      <c r="O26" s="11">
        <v>0.66318235692917604</v>
      </c>
      <c r="P26" s="14">
        <v>0.5</v>
      </c>
      <c r="Q26" s="17">
        <v>1980</v>
      </c>
      <c r="R26" s="17" t="s">
        <v>150</v>
      </c>
      <c r="S26" s="17" t="s">
        <v>153</v>
      </c>
      <c r="X26" s="33">
        <f t="shared" si="0"/>
        <v>720.06666666666683</v>
      </c>
      <c r="Y26">
        <f t="shared" si="1"/>
        <v>122.00000000000227</v>
      </c>
    </row>
    <row r="27" spans="1:25">
      <c r="A27">
        <v>1984</v>
      </c>
      <c r="B27">
        <v>44.800000000000068</v>
      </c>
      <c r="C27">
        <v>33.399999999999864</v>
      </c>
      <c r="D27">
        <v>49.200000000000045</v>
      </c>
      <c r="E27">
        <v>62.900000000000091</v>
      </c>
      <c r="F27">
        <v>62.699999999999932</v>
      </c>
      <c r="G27">
        <v>75.100000000000136</v>
      </c>
      <c r="H27">
        <v>103.89999999999986</v>
      </c>
      <c r="I27">
        <v>72.299999999999955</v>
      </c>
      <c r="J27">
        <v>33.700000000000045</v>
      </c>
      <c r="K27">
        <v>62</v>
      </c>
      <c r="L27" s="1">
        <v>292.29999999999995</v>
      </c>
      <c r="M27" s="72"/>
      <c r="N27" s="11" t="s">
        <v>54</v>
      </c>
      <c r="O27" s="11">
        <v>1.04620469381724</v>
      </c>
      <c r="P27" s="14">
        <v>0.5</v>
      </c>
      <c r="Q27" s="17">
        <v>2011</v>
      </c>
      <c r="R27" s="17">
        <v>2011</v>
      </c>
      <c r="S27" s="17">
        <v>2011</v>
      </c>
      <c r="X27" s="33">
        <f t="shared" si="0"/>
        <v>-237.3333333333332</v>
      </c>
      <c r="Y27">
        <f t="shared" si="1"/>
        <v>-115.33333333333093</v>
      </c>
    </row>
    <row r="28" spans="1:25">
      <c r="A28">
        <v>1985</v>
      </c>
      <c r="B28">
        <v>361.90000000000009</v>
      </c>
      <c r="C28">
        <v>456</v>
      </c>
      <c r="D28">
        <v>303.79999999999995</v>
      </c>
      <c r="E28">
        <v>308.5</v>
      </c>
      <c r="F28">
        <v>246.90000000000009</v>
      </c>
      <c r="G28">
        <v>307</v>
      </c>
      <c r="H28">
        <v>378.09999999999991</v>
      </c>
      <c r="I28">
        <v>395.40000000000009</v>
      </c>
      <c r="J28">
        <v>235.29999999999995</v>
      </c>
      <c r="K28">
        <v>381</v>
      </c>
      <c r="L28" s="1">
        <v>152.4</v>
      </c>
      <c r="M28" s="68"/>
      <c r="N28" s="11" t="s">
        <v>55</v>
      </c>
      <c r="O28" s="12">
        <v>0.238435582821132</v>
      </c>
      <c r="P28" s="15">
        <v>0.5</v>
      </c>
      <c r="Q28" s="18">
        <v>1980</v>
      </c>
      <c r="R28" s="17">
        <v>2009</v>
      </c>
      <c r="S28" s="17" t="s">
        <v>154</v>
      </c>
      <c r="X28" s="33">
        <f t="shared" si="0"/>
        <v>81.666666666666799</v>
      </c>
      <c r="Y28">
        <f t="shared" si="1"/>
        <v>-33.666666666664128</v>
      </c>
    </row>
    <row r="29" spans="1:25">
      <c r="A29">
        <v>1986</v>
      </c>
      <c r="B29">
        <v>275.90000000000009</v>
      </c>
      <c r="C29">
        <v>237.40000000000009</v>
      </c>
      <c r="D29">
        <v>297.29999999999995</v>
      </c>
      <c r="E29">
        <v>266.70000000000005</v>
      </c>
      <c r="F29">
        <v>206.70000000000005</v>
      </c>
      <c r="G29">
        <v>316.79999999999995</v>
      </c>
      <c r="H29">
        <v>385.70000000000005</v>
      </c>
      <c r="I29">
        <v>259.40000000000009</v>
      </c>
      <c r="J29">
        <v>286.5</v>
      </c>
      <c r="K29">
        <v>338.79999999999973</v>
      </c>
      <c r="L29" s="1">
        <v>420.99999999999994</v>
      </c>
      <c r="M29" s="73" t="s">
        <v>35</v>
      </c>
      <c r="N29" s="73"/>
      <c r="O29" s="73"/>
      <c r="P29" s="73"/>
      <c r="Q29" s="73"/>
      <c r="R29" s="73"/>
      <c r="S29" s="73"/>
      <c r="T29" s="1"/>
      <c r="U29" s="1"/>
      <c r="X29" s="33">
        <f t="shared" si="0"/>
        <v>39.466666666666526</v>
      </c>
      <c r="Y29">
        <f t="shared" si="1"/>
        <v>5.8000000000023988</v>
      </c>
    </row>
    <row r="30" spans="1:25">
      <c r="A30">
        <v>1987</v>
      </c>
      <c r="B30">
        <v>372.60000000000014</v>
      </c>
      <c r="C30">
        <v>417.69999999999982</v>
      </c>
      <c r="D30">
        <v>377.5</v>
      </c>
      <c r="E30">
        <v>401.79999999999995</v>
      </c>
      <c r="F30">
        <v>289</v>
      </c>
      <c r="G30">
        <v>333.20000000000005</v>
      </c>
      <c r="H30">
        <v>378.09999999999991</v>
      </c>
      <c r="I30">
        <v>292</v>
      </c>
      <c r="J30">
        <v>344.39999999999986</v>
      </c>
      <c r="K30">
        <v>419.00000000000023</v>
      </c>
      <c r="L30" s="1">
        <v>222.7</v>
      </c>
      <c r="X30" s="33">
        <f t="shared" si="0"/>
        <v>119.66666666666703</v>
      </c>
      <c r="Y30">
        <f t="shared" si="1"/>
        <v>125.46666666666943</v>
      </c>
    </row>
    <row r="31" spans="1:25">
      <c r="A31">
        <v>1988</v>
      </c>
      <c r="B31">
        <v>247.70000000000005</v>
      </c>
      <c r="C31">
        <v>303</v>
      </c>
      <c r="D31">
        <v>219.19999999999993</v>
      </c>
      <c r="E31">
        <v>202.49999999999989</v>
      </c>
      <c r="F31">
        <v>190.39999999999986</v>
      </c>
      <c r="G31">
        <v>256.40000000000009</v>
      </c>
      <c r="H31">
        <v>372.20000000000005</v>
      </c>
      <c r="I31">
        <v>240.59999999999991</v>
      </c>
      <c r="J31">
        <v>237.10000000000014</v>
      </c>
      <c r="K31">
        <v>257</v>
      </c>
      <c r="L31" s="1">
        <v>259.90000000000003</v>
      </c>
      <c r="N31"/>
      <c r="Q31"/>
      <c r="X31" s="33">
        <f t="shared" si="0"/>
        <v>-42.333333333333201</v>
      </c>
      <c r="Y31">
        <f t="shared" si="1"/>
        <v>83.133333333336225</v>
      </c>
    </row>
    <row r="32" spans="1:25">
      <c r="A32">
        <v>1989</v>
      </c>
      <c r="B32">
        <v>176.70000000000005</v>
      </c>
      <c r="C32">
        <v>199.80000000000018</v>
      </c>
      <c r="D32">
        <v>131.60000000000014</v>
      </c>
      <c r="E32">
        <v>123.30000000000018</v>
      </c>
      <c r="F32">
        <v>104.90000000000009</v>
      </c>
      <c r="G32">
        <v>139.90000000000009</v>
      </c>
      <c r="H32">
        <v>187.09999999999991</v>
      </c>
      <c r="I32">
        <v>154.09999999999991</v>
      </c>
      <c r="J32">
        <v>135.40000000000009</v>
      </c>
      <c r="K32">
        <v>166.90000000000009</v>
      </c>
      <c r="L32" s="1">
        <v>246.6</v>
      </c>
      <c r="N32"/>
      <c r="Q32"/>
      <c r="X32" s="33">
        <f t="shared" si="0"/>
        <v>-132.43333333333311</v>
      </c>
      <c r="Y32">
        <f t="shared" si="1"/>
        <v>-49.299999999996885</v>
      </c>
    </row>
    <row r="33" spans="1:25">
      <c r="A33">
        <v>1990</v>
      </c>
      <c r="B33">
        <v>250</v>
      </c>
      <c r="C33">
        <v>225.89999999999986</v>
      </c>
      <c r="D33">
        <v>255.60000000000002</v>
      </c>
      <c r="E33">
        <v>280.60000000000002</v>
      </c>
      <c r="F33">
        <v>199.10000000000002</v>
      </c>
      <c r="G33">
        <v>326.5</v>
      </c>
      <c r="H33">
        <v>359.79999999999995</v>
      </c>
      <c r="I33">
        <v>260.60000000000014</v>
      </c>
      <c r="J33">
        <v>333.99999999999989</v>
      </c>
      <c r="K33">
        <v>282.79999999999995</v>
      </c>
      <c r="L33" s="1">
        <v>147.80000000000001</v>
      </c>
      <c r="N33"/>
      <c r="Q33"/>
      <c r="X33" s="33">
        <f t="shared" si="0"/>
        <v>-16.533333333333246</v>
      </c>
      <c r="Y33">
        <f t="shared" si="1"/>
        <v>-65.833333333330131</v>
      </c>
    </row>
    <row r="34" spans="1:25">
      <c r="A34">
        <v>1991</v>
      </c>
      <c r="B34">
        <v>201.39999999999998</v>
      </c>
      <c r="C34">
        <v>121.60000000000002</v>
      </c>
      <c r="D34">
        <v>169.69999999999993</v>
      </c>
      <c r="E34">
        <v>153.40000000000009</v>
      </c>
      <c r="F34">
        <v>146</v>
      </c>
      <c r="G34">
        <v>174.79999999999995</v>
      </c>
      <c r="H34">
        <v>195.70000000000005</v>
      </c>
      <c r="I34">
        <v>164.79999999999995</v>
      </c>
      <c r="J34">
        <v>145.79999999999995</v>
      </c>
      <c r="K34">
        <v>162.69999999999982</v>
      </c>
      <c r="L34" s="1">
        <v>375.19999999999993</v>
      </c>
      <c r="N34"/>
      <c r="Q34"/>
      <c r="X34" s="33">
        <f t="shared" si="0"/>
        <v>-136.63333333333338</v>
      </c>
      <c r="Y34">
        <f t="shared" si="1"/>
        <v>-202.46666666666351</v>
      </c>
    </row>
    <row r="35" spans="1:25">
      <c r="A35">
        <v>1992</v>
      </c>
      <c r="B35">
        <v>400.70000000000005</v>
      </c>
      <c r="C35">
        <v>385.70000000000005</v>
      </c>
      <c r="D35">
        <v>428.90000000000009</v>
      </c>
      <c r="E35">
        <v>322.09999999999991</v>
      </c>
      <c r="F35">
        <v>332</v>
      </c>
      <c r="G35">
        <v>357.30000000000018</v>
      </c>
      <c r="H35">
        <v>450.60000000000014</v>
      </c>
      <c r="I35">
        <v>405.90000000000009</v>
      </c>
      <c r="J35">
        <v>379.19999999999982</v>
      </c>
      <c r="K35">
        <v>395.39999999999986</v>
      </c>
      <c r="L35" s="1">
        <v>116.50000000000003</v>
      </c>
      <c r="N35"/>
      <c r="Q35"/>
      <c r="X35" s="33">
        <f t="shared" si="0"/>
        <v>96.066666666666663</v>
      </c>
      <c r="Y35">
        <f t="shared" si="1"/>
        <v>-106.39999999999685</v>
      </c>
    </row>
    <row r="36" spans="1:25">
      <c r="A36">
        <v>1993</v>
      </c>
      <c r="B36">
        <v>272.79999999999995</v>
      </c>
      <c r="C36">
        <v>246.70000000000005</v>
      </c>
      <c r="D36">
        <v>378.59999999999991</v>
      </c>
      <c r="E36">
        <v>458.90000000000009</v>
      </c>
      <c r="F36">
        <v>344.79999999999995</v>
      </c>
      <c r="G36">
        <v>302.19999999999982</v>
      </c>
      <c r="H36">
        <v>401.39999999999964</v>
      </c>
      <c r="I36">
        <v>261.89999999999986</v>
      </c>
      <c r="J36">
        <v>277.79999999999995</v>
      </c>
      <c r="K36">
        <v>221.5</v>
      </c>
      <c r="L36" s="1">
        <v>325.60000000000002</v>
      </c>
      <c r="N36"/>
      <c r="Q36"/>
      <c r="X36" s="33">
        <f t="shared" si="0"/>
        <v>-77.833333333333201</v>
      </c>
      <c r="Y36">
        <f t="shared" si="1"/>
        <v>-184.23333333333005</v>
      </c>
    </row>
    <row r="37" spans="1:25">
      <c r="A37">
        <v>1994</v>
      </c>
      <c r="B37">
        <v>170.29999999999995</v>
      </c>
      <c r="C37">
        <v>174.70000000000005</v>
      </c>
      <c r="D37">
        <v>231.60000000000014</v>
      </c>
      <c r="E37">
        <v>234.40000000000009</v>
      </c>
      <c r="F37">
        <v>190.5</v>
      </c>
      <c r="G37">
        <v>261.40000000000009</v>
      </c>
      <c r="H37">
        <v>409.69999999999982</v>
      </c>
      <c r="I37">
        <v>280.90000000000009</v>
      </c>
      <c r="J37">
        <v>206.29999999999995</v>
      </c>
      <c r="K37">
        <v>211.5</v>
      </c>
      <c r="L37" s="1">
        <v>254.7</v>
      </c>
      <c r="N37"/>
      <c r="Q37"/>
      <c r="X37" s="33">
        <f t="shared" si="0"/>
        <v>-87.833333333333201</v>
      </c>
      <c r="Y37">
        <f t="shared" si="1"/>
        <v>-272.06666666666325</v>
      </c>
    </row>
    <row r="38" spans="1:25">
      <c r="A38">
        <v>1995</v>
      </c>
      <c r="B38">
        <v>336.29999999999995</v>
      </c>
      <c r="C38">
        <v>318.89999999999998</v>
      </c>
      <c r="D38">
        <v>448.30000000000018</v>
      </c>
      <c r="E38">
        <v>403.09999999999991</v>
      </c>
      <c r="F38">
        <v>479.59999999999991</v>
      </c>
      <c r="G38">
        <v>498.59999999999991</v>
      </c>
      <c r="H38">
        <v>553.99999999999977</v>
      </c>
      <c r="I38">
        <v>341.20000000000005</v>
      </c>
      <c r="J38">
        <v>410.29999999999995</v>
      </c>
      <c r="K38">
        <v>533.29999999999973</v>
      </c>
      <c r="L38" s="1">
        <v>613.80000000000007</v>
      </c>
      <c r="N38"/>
      <c r="Q38"/>
      <c r="X38" s="33">
        <f t="shared" si="0"/>
        <v>233.96666666666653</v>
      </c>
      <c r="Y38">
        <f t="shared" si="1"/>
        <v>-38.099999999996726</v>
      </c>
    </row>
    <row r="39" spans="1:25">
      <c r="A39">
        <v>1996</v>
      </c>
      <c r="B39">
        <v>145.59999999999991</v>
      </c>
      <c r="C39">
        <v>120.30000000000018</v>
      </c>
      <c r="D39">
        <v>145.70000000000005</v>
      </c>
      <c r="E39">
        <v>107.80000000000018</v>
      </c>
      <c r="F39">
        <v>87</v>
      </c>
      <c r="G39">
        <v>126.70000000000005</v>
      </c>
      <c r="H39">
        <v>187</v>
      </c>
      <c r="I39">
        <v>149.80000000000018</v>
      </c>
      <c r="J39">
        <v>85.199999999999818</v>
      </c>
      <c r="K39">
        <v>194.29999999999995</v>
      </c>
      <c r="L39" s="1">
        <v>202.59999999999997</v>
      </c>
      <c r="N39"/>
      <c r="Q39"/>
      <c r="X39" s="33">
        <f t="shared" si="0"/>
        <v>-105.03333333333325</v>
      </c>
      <c r="Y39">
        <f t="shared" si="1"/>
        <v>-143.13333333332997</v>
      </c>
    </row>
    <row r="40" spans="1:25">
      <c r="A40">
        <v>1997</v>
      </c>
      <c r="B40">
        <v>207.59999999999991</v>
      </c>
      <c r="C40">
        <v>323.5</v>
      </c>
      <c r="D40">
        <v>319.5</v>
      </c>
      <c r="E40">
        <v>311.79999999999973</v>
      </c>
      <c r="F40">
        <v>278.70000000000005</v>
      </c>
      <c r="G40">
        <v>243</v>
      </c>
      <c r="H40">
        <v>305.80000000000018</v>
      </c>
      <c r="I40">
        <v>298.59999999999991</v>
      </c>
      <c r="J40">
        <v>337.79999999999995</v>
      </c>
      <c r="K40">
        <v>266.5</v>
      </c>
      <c r="L40" s="1">
        <v>236.2</v>
      </c>
      <c r="N40"/>
      <c r="Q40"/>
      <c r="X40" s="33">
        <f t="shared" si="0"/>
        <v>-32.833333333333201</v>
      </c>
      <c r="Y40">
        <f t="shared" si="1"/>
        <v>-175.96666666666317</v>
      </c>
    </row>
    <row r="41" spans="1:25">
      <c r="A41">
        <v>1998</v>
      </c>
      <c r="B41">
        <v>247.90000000000009</v>
      </c>
      <c r="C41">
        <v>341.20000000000005</v>
      </c>
      <c r="D41">
        <v>316.30000000000018</v>
      </c>
      <c r="E41">
        <v>362.70000000000005</v>
      </c>
      <c r="F41">
        <v>281.5</v>
      </c>
      <c r="G41">
        <v>324</v>
      </c>
      <c r="H41">
        <v>386.10000000000014</v>
      </c>
      <c r="I41">
        <v>302.39999999999986</v>
      </c>
      <c r="J41">
        <v>401.29999999999995</v>
      </c>
      <c r="K41">
        <v>448.00000000000023</v>
      </c>
      <c r="L41" s="1">
        <v>154</v>
      </c>
      <c r="N41"/>
      <c r="Q41"/>
      <c r="X41" s="33">
        <f t="shared" si="0"/>
        <v>148.66666666666703</v>
      </c>
      <c r="Y41">
        <f t="shared" si="1"/>
        <v>-27.299999999996146</v>
      </c>
    </row>
    <row r="42" spans="1:25">
      <c r="A42">
        <v>1999</v>
      </c>
      <c r="B42">
        <v>107.5</v>
      </c>
      <c r="C42">
        <v>102.20000000000005</v>
      </c>
      <c r="D42">
        <v>103.20000000000005</v>
      </c>
      <c r="E42">
        <v>136</v>
      </c>
      <c r="F42">
        <v>96</v>
      </c>
      <c r="G42">
        <v>115.10000000000014</v>
      </c>
      <c r="H42">
        <v>135.29999999999995</v>
      </c>
      <c r="I42">
        <v>76.600000000000136</v>
      </c>
      <c r="J42">
        <v>133.69999999999982</v>
      </c>
      <c r="K42">
        <v>115</v>
      </c>
      <c r="L42" s="1">
        <v>276.89999999999998</v>
      </c>
      <c r="N42"/>
      <c r="Q42"/>
      <c r="X42" s="33">
        <f t="shared" si="0"/>
        <v>-184.3333333333332</v>
      </c>
      <c r="Y42">
        <f t="shared" si="1"/>
        <v>-211.63333333332935</v>
      </c>
    </row>
    <row r="43" spans="1:25">
      <c r="A43">
        <v>2000</v>
      </c>
      <c r="B43">
        <v>545.59999999999991</v>
      </c>
      <c r="C43">
        <v>372.20000000000005</v>
      </c>
      <c r="D43">
        <v>563.40000000000009</v>
      </c>
      <c r="E43">
        <v>529.89999999999986</v>
      </c>
      <c r="F43">
        <v>406.40000000000009</v>
      </c>
      <c r="G43">
        <v>499.20000000000027</v>
      </c>
      <c r="H43">
        <v>598</v>
      </c>
      <c r="I43">
        <v>518.20000000000005</v>
      </c>
      <c r="J43">
        <v>558.90000000000009</v>
      </c>
      <c r="K43">
        <v>404.09999999999991</v>
      </c>
      <c r="L43" s="1">
        <v>389.90000000000003</v>
      </c>
      <c r="N43"/>
      <c r="Q43"/>
      <c r="X43" s="33">
        <f t="shared" si="0"/>
        <v>104.76666666666671</v>
      </c>
      <c r="Y43">
        <f t="shared" si="1"/>
        <v>-106.86666666666264</v>
      </c>
    </row>
    <row r="44" spans="1:25">
      <c r="A44">
        <v>2001</v>
      </c>
      <c r="B44">
        <v>255</v>
      </c>
      <c r="C44">
        <v>199</v>
      </c>
      <c r="D44">
        <v>224.69999999999982</v>
      </c>
      <c r="E44">
        <v>198.90000000000009</v>
      </c>
      <c r="F44">
        <v>182.80000000000018</v>
      </c>
      <c r="G44">
        <v>191</v>
      </c>
      <c r="H44">
        <v>214.5</v>
      </c>
      <c r="I44">
        <v>173.30000000000018</v>
      </c>
      <c r="J44">
        <v>167</v>
      </c>
      <c r="K44">
        <v>174.5</v>
      </c>
      <c r="L44" s="1">
        <v>126.39999999999999</v>
      </c>
      <c r="N44"/>
      <c r="Q44"/>
      <c r="X44" s="33">
        <f t="shared" si="0"/>
        <v>-124.8333333333332</v>
      </c>
      <c r="Y44">
        <f t="shared" si="1"/>
        <v>-231.69999999999584</v>
      </c>
    </row>
    <row r="45" spans="1:25">
      <c r="A45">
        <v>2002</v>
      </c>
      <c r="B45">
        <v>300.10000000000002</v>
      </c>
      <c r="C45">
        <v>286.69999999999982</v>
      </c>
      <c r="D45">
        <v>282.09999999999991</v>
      </c>
      <c r="E45">
        <v>311.30000000000018</v>
      </c>
      <c r="F45">
        <v>270</v>
      </c>
      <c r="G45">
        <v>229.89999999999986</v>
      </c>
      <c r="H45">
        <v>248.89999999999986</v>
      </c>
      <c r="I45">
        <v>218.79999999999995</v>
      </c>
      <c r="J45">
        <v>236</v>
      </c>
      <c r="K45">
        <v>252.89999999999986</v>
      </c>
      <c r="L45" s="1">
        <v>238.29999999999995</v>
      </c>
      <c r="N45"/>
      <c r="Q45"/>
      <c r="X45" s="33">
        <f t="shared" si="0"/>
        <v>-46.433333333333337</v>
      </c>
      <c r="Y45">
        <f t="shared" si="1"/>
        <v>-278.13333333332918</v>
      </c>
    </row>
    <row r="46" spans="1:25">
      <c r="A46">
        <v>2003</v>
      </c>
      <c r="B46">
        <v>139.60000000000014</v>
      </c>
      <c r="C46">
        <v>281.79999999999995</v>
      </c>
      <c r="D46">
        <v>143.59999999999991</v>
      </c>
      <c r="E46">
        <v>196.20000000000005</v>
      </c>
      <c r="F46">
        <v>121.29999999999995</v>
      </c>
      <c r="G46">
        <v>203</v>
      </c>
      <c r="H46">
        <v>263.70000000000027</v>
      </c>
      <c r="I46">
        <v>104.19999999999982</v>
      </c>
      <c r="J46">
        <v>376</v>
      </c>
      <c r="K46">
        <v>251.20000000000027</v>
      </c>
      <c r="L46" s="1">
        <v>264.5</v>
      </c>
      <c r="N46"/>
      <c r="Q46"/>
      <c r="X46" s="33">
        <f t="shared" si="0"/>
        <v>-48.133333333332928</v>
      </c>
      <c r="Y46">
        <f>Y45+X46</f>
        <v>-326.2666666666621</v>
      </c>
    </row>
    <row r="47" spans="1:25">
      <c r="A47">
        <v>2004</v>
      </c>
      <c r="B47">
        <v>221.19999999999982</v>
      </c>
      <c r="C47">
        <v>185.09999999999991</v>
      </c>
      <c r="D47">
        <v>279.29999999999995</v>
      </c>
      <c r="E47">
        <v>309.29999999999995</v>
      </c>
      <c r="F47">
        <v>321.40000000000009</v>
      </c>
      <c r="G47">
        <v>293</v>
      </c>
      <c r="H47">
        <v>230.49999999999977</v>
      </c>
      <c r="I47">
        <v>220.10000000000014</v>
      </c>
      <c r="J47">
        <v>302.40000000000009</v>
      </c>
      <c r="K47">
        <v>305.29999999999995</v>
      </c>
      <c r="L47" s="1">
        <v>70.900000000000006</v>
      </c>
      <c r="N47"/>
      <c r="Q47"/>
      <c r="X47" s="33">
        <f t="shared" si="0"/>
        <v>5.9666666666667538</v>
      </c>
      <c r="Y47">
        <f t="shared" si="1"/>
        <v>-320.29999999999535</v>
      </c>
    </row>
    <row r="48" spans="1:25">
      <c r="A48">
        <v>2005</v>
      </c>
      <c r="B48">
        <v>462.19999999999982</v>
      </c>
      <c r="C48">
        <v>155.29999999999995</v>
      </c>
      <c r="D48">
        <v>126.89999999999986</v>
      </c>
      <c r="E48">
        <v>135</v>
      </c>
      <c r="F48">
        <v>147</v>
      </c>
      <c r="G48">
        <v>181.89999999999964</v>
      </c>
      <c r="H48">
        <v>235.70000000000005</v>
      </c>
      <c r="I48">
        <v>98</v>
      </c>
      <c r="J48">
        <v>342.79999999999995</v>
      </c>
      <c r="K48">
        <v>139.29999999999995</v>
      </c>
      <c r="L48" s="1">
        <v>166.8</v>
      </c>
      <c r="N48"/>
      <c r="Q48"/>
      <c r="X48" s="33">
        <f t="shared" si="0"/>
        <v>-160.03333333333325</v>
      </c>
      <c r="Y48">
        <f t="shared" si="1"/>
        <v>-480.3333333333286</v>
      </c>
    </row>
    <row r="49" spans="1:25">
      <c r="A49">
        <v>2006</v>
      </c>
      <c r="B49">
        <v>224.5</v>
      </c>
      <c r="C49">
        <v>472</v>
      </c>
      <c r="D49">
        <v>247</v>
      </c>
      <c r="E49">
        <v>240.20000000000005</v>
      </c>
      <c r="F49">
        <v>235</v>
      </c>
      <c r="G49">
        <v>214</v>
      </c>
      <c r="H49">
        <v>297.5</v>
      </c>
      <c r="I49">
        <v>281.5</v>
      </c>
      <c r="J49">
        <v>408.59999999999991</v>
      </c>
      <c r="K49">
        <v>171</v>
      </c>
      <c r="L49" s="1">
        <v>169.9</v>
      </c>
      <c r="N49"/>
      <c r="Q49"/>
      <c r="X49" s="33">
        <f t="shared" si="0"/>
        <v>-128.3333333333332</v>
      </c>
      <c r="Y49">
        <f t="shared" si="1"/>
        <v>-608.66666666666174</v>
      </c>
    </row>
    <row r="50" spans="1:25">
      <c r="A50">
        <v>2007</v>
      </c>
      <c r="B50">
        <v>84.5</v>
      </c>
      <c r="C50">
        <v>79</v>
      </c>
      <c r="D50">
        <v>97.5</v>
      </c>
      <c r="E50">
        <v>93.5</v>
      </c>
      <c r="F50">
        <v>102</v>
      </c>
      <c r="G50">
        <v>115</v>
      </c>
      <c r="H50">
        <v>122</v>
      </c>
      <c r="I50">
        <v>124</v>
      </c>
      <c r="J50">
        <v>150.39999999999986</v>
      </c>
      <c r="K50">
        <v>262.5</v>
      </c>
      <c r="L50" s="1">
        <v>182.6</v>
      </c>
      <c r="N50"/>
      <c r="Q50"/>
      <c r="X50" s="33">
        <f t="shared" si="0"/>
        <v>-36.833333333333201</v>
      </c>
      <c r="Y50">
        <f t="shared" si="1"/>
        <v>-645.499999999995</v>
      </c>
    </row>
    <row r="51" spans="1:25">
      <c r="A51">
        <v>2008</v>
      </c>
      <c r="B51">
        <v>366</v>
      </c>
      <c r="C51">
        <v>387</v>
      </c>
      <c r="D51">
        <v>281</v>
      </c>
      <c r="E51">
        <v>315</v>
      </c>
      <c r="F51">
        <v>290</v>
      </c>
      <c r="G51">
        <v>186.5</v>
      </c>
      <c r="H51">
        <v>257</v>
      </c>
      <c r="I51">
        <v>284</v>
      </c>
      <c r="J51">
        <v>270.5</v>
      </c>
      <c r="K51">
        <v>264.5</v>
      </c>
      <c r="L51" s="1">
        <v>347.19999999999993</v>
      </c>
      <c r="N51"/>
      <c r="Q51"/>
      <c r="X51" s="33">
        <f t="shared" si="0"/>
        <v>-34.833333333333201</v>
      </c>
      <c r="Y51">
        <f t="shared" si="1"/>
        <v>-680.33333333332826</v>
      </c>
    </row>
    <row r="52" spans="1:25">
      <c r="A52">
        <v>2009</v>
      </c>
      <c r="B52">
        <v>285.5</v>
      </c>
      <c r="C52">
        <v>189.5</v>
      </c>
      <c r="D52">
        <v>340</v>
      </c>
      <c r="E52">
        <v>258.5</v>
      </c>
      <c r="F52">
        <v>272</v>
      </c>
      <c r="G52">
        <v>231</v>
      </c>
      <c r="H52">
        <v>331</v>
      </c>
      <c r="I52">
        <v>279</v>
      </c>
      <c r="J52">
        <v>274.5</v>
      </c>
      <c r="K52">
        <v>178.5</v>
      </c>
      <c r="L52" s="1">
        <v>269.60000000000002</v>
      </c>
      <c r="N52"/>
      <c r="Q52"/>
      <c r="X52" s="33">
        <f t="shared" si="0"/>
        <v>-120.8333333333332</v>
      </c>
      <c r="Y52">
        <f t="shared" si="1"/>
        <v>-801.16666666666151</v>
      </c>
    </row>
    <row r="53" spans="1:25">
      <c r="A53">
        <v>2010</v>
      </c>
      <c r="B53">
        <v>196.5</v>
      </c>
      <c r="C53">
        <v>194</v>
      </c>
      <c r="D53">
        <v>311.5</v>
      </c>
      <c r="E53">
        <v>183.5</v>
      </c>
      <c r="F53">
        <v>211.5</v>
      </c>
      <c r="G53">
        <v>264</v>
      </c>
      <c r="H53">
        <v>308.5</v>
      </c>
      <c r="I53">
        <v>240.5</v>
      </c>
      <c r="J53">
        <v>198</v>
      </c>
      <c r="K53">
        <v>324</v>
      </c>
      <c r="L53" s="1">
        <v>128.4</v>
      </c>
      <c r="N53"/>
      <c r="Q53"/>
      <c r="X53" s="33">
        <f t="shared" si="0"/>
        <v>24.666666666666799</v>
      </c>
      <c r="Y53">
        <f t="shared" si="1"/>
        <v>-776.49999999999477</v>
      </c>
    </row>
    <row r="54" spans="1:25">
      <c r="A54">
        <v>2011</v>
      </c>
      <c r="B54">
        <v>155.5</v>
      </c>
      <c r="C54">
        <v>136</v>
      </c>
      <c r="D54">
        <v>152</v>
      </c>
      <c r="E54">
        <v>181.59999999999991</v>
      </c>
      <c r="F54">
        <v>145</v>
      </c>
      <c r="G54">
        <v>228</v>
      </c>
      <c r="H54">
        <v>243.5</v>
      </c>
      <c r="I54">
        <v>262.5</v>
      </c>
      <c r="J54">
        <v>184.5</v>
      </c>
      <c r="K54">
        <v>313.5</v>
      </c>
      <c r="L54" s="1">
        <v>273.3</v>
      </c>
      <c r="N54"/>
      <c r="Q54"/>
      <c r="X54" s="33">
        <f t="shared" si="0"/>
        <v>14.166666666666799</v>
      </c>
      <c r="Y54">
        <f t="shared" si="1"/>
        <v>-762.33333333332803</v>
      </c>
    </row>
    <row r="55" spans="1:25">
      <c r="A55">
        <v>2012</v>
      </c>
      <c r="B55">
        <v>316</v>
      </c>
      <c r="C55">
        <v>273.5</v>
      </c>
      <c r="D55">
        <v>308</v>
      </c>
      <c r="E55">
        <v>338.5</v>
      </c>
      <c r="F55">
        <v>303</v>
      </c>
      <c r="G55">
        <v>264.5</v>
      </c>
      <c r="H55">
        <v>373</v>
      </c>
      <c r="I55">
        <v>339</v>
      </c>
      <c r="J55">
        <v>376.5</v>
      </c>
      <c r="K55">
        <v>289</v>
      </c>
      <c r="L55" s="1">
        <v>332.1</v>
      </c>
      <c r="N55"/>
      <c r="Q55"/>
      <c r="X55" s="33">
        <f t="shared" si="0"/>
        <v>-10.333333333333201</v>
      </c>
      <c r="Y55">
        <f t="shared" si="1"/>
        <v>-772.66666666666129</v>
      </c>
    </row>
    <row r="56" spans="1:25">
      <c r="A56">
        <v>2013</v>
      </c>
      <c r="B56">
        <v>254</v>
      </c>
      <c r="C56">
        <v>232.5</v>
      </c>
      <c r="D56">
        <v>293</v>
      </c>
      <c r="E56">
        <v>304</v>
      </c>
      <c r="F56">
        <v>316</v>
      </c>
      <c r="G56">
        <v>285</v>
      </c>
      <c r="H56">
        <v>378</v>
      </c>
      <c r="I56">
        <v>313</v>
      </c>
      <c r="J56">
        <v>362.5</v>
      </c>
      <c r="K56">
        <v>242.5</v>
      </c>
      <c r="L56" s="1">
        <v>274.89999999999998</v>
      </c>
      <c r="N56"/>
      <c r="Q56"/>
      <c r="X56" s="33">
        <f t="shared" si="0"/>
        <v>-56.833333333333201</v>
      </c>
      <c r="Y56">
        <f t="shared" si="1"/>
        <v>-829.49999999999454</v>
      </c>
    </row>
    <row r="57" spans="1:25">
      <c r="A57">
        <v>2014</v>
      </c>
      <c r="B57">
        <v>350.5</v>
      </c>
      <c r="C57">
        <v>287</v>
      </c>
      <c r="D57">
        <v>449.5</v>
      </c>
      <c r="E57">
        <v>373.5</v>
      </c>
      <c r="F57">
        <v>392.5</v>
      </c>
      <c r="G57">
        <v>307.5</v>
      </c>
      <c r="H57">
        <v>350</v>
      </c>
      <c r="I57">
        <v>274.5</v>
      </c>
      <c r="J57">
        <v>348.5</v>
      </c>
      <c r="K57">
        <v>354</v>
      </c>
      <c r="L57" s="1">
        <v>157</v>
      </c>
      <c r="N57"/>
      <c r="Q57"/>
      <c r="X57" s="33">
        <f t="shared" si="0"/>
        <v>54.666666666666799</v>
      </c>
      <c r="Y57">
        <f t="shared" si="1"/>
        <v>-774.8333333333278</v>
      </c>
    </row>
    <row r="58" spans="1:25">
      <c r="A58">
        <v>2015</v>
      </c>
      <c r="B58">
        <v>291.5</v>
      </c>
      <c r="C58">
        <v>277.5</v>
      </c>
      <c r="D58">
        <v>319</v>
      </c>
      <c r="E58">
        <v>291</v>
      </c>
      <c r="F58">
        <v>332</v>
      </c>
      <c r="G58">
        <v>484.5</v>
      </c>
      <c r="H58">
        <v>356</v>
      </c>
      <c r="I58">
        <v>204.5</v>
      </c>
      <c r="J58">
        <v>467.5</v>
      </c>
      <c r="K58">
        <v>321.5</v>
      </c>
      <c r="L58" s="1">
        <v>662.3</v>
      </c>
      <c r="N58"/>
      <c r="Q58"/>
      <c r="X58" s="33">
        <f t="shared" si="0"/>
        <v>22.166666666666799</v>
      </c>
      <c r="Y58">
        <f t="shared" si="1"/>
        <v>-752.66666666666106</v>
      </c>
    </row>
    <row r="59" spans="1:25">
      <c r="A59">
        <v>2016</v>
      </c>
      <c r="B59">
        <v>800.5</v>
      </c>
      <c r="C59">
        <v>896.5</v>
      </c>
      <c r="D59">
        <v>825</v>
      </c>
      <c r="E59">
        <v>736.5</v>
      </c>
      <c r="F59">
        <v>789.5</v>
      </c>
      <c r="G59">
        <v>902.5</v>
      </c>
      <c r="H59">
        <v>968.5</v>
      </c>
      <c r="I59">
        <v>1027.5</v>
      </c>
      <c r="J59">
        <v>1180</v>
      </c>
      <c r="K59">
        <v>1073</v>
      </c>
      <c r="L59" s="1">
        <v>522.6</v>
      </c>
      <c r="N59"/>
      <c r="Q59"/>
      <c r="X59" s="33">
        <f t="shared" si="0"/>
        <v>773.66666666666674</v>
      </c>
      <c r="Y59">
        <f t="shared" si="1"/>
        <v>21.000000000005684</v>
      </c>
    </row>
    <row r="60" spans="1:25">
      <c r="A60">
        <v>2017</v>
      </c>
      <c r="B60">
        <v>144</v>
      </c>
      <c r="C60">
        <v>157.5</v>
      </c>
      <c r="D60">
        <v>208.5</v>
      </c>
      <c r="E60">
        <v>201.5</v>
      </c>
      <c r="F60">
        <v>170</v>
      </c>
      <c r="G60">
        <v>235.5</v>
      </c>
      <c r="H60">
        <v>263</v>
      </c>
      <c r="I60">
        <v>287</v>
      </c>
      <c r="J60">
        <v>193</v>
      </c>
      <c r="K60">
        <v>307.5</v>
      </c>
      <c r="L60" s="1">
        <v>241.2</v>
      </c>
      <c r="N60"/>
      <c r="Q60" s="8" t="s">
        <v>25</v>
      </c>
      <c r="R60" s="8" t="s">
        <v>56</v>
      </c>
      <c r="S60" s="8" t="s">
        <v>58</v>
      </c>
      <c r="X60" s="33">
        <f t="shared" si="0"/>
        <v>8.1666666666667993</v>
      </c>
      <c r="Y60">
        <f t="shared" si="1"/>
        <v>29.166666666672484</v>
      </c>
    </row>
    <row r="61" spans="1:25">
      <c r="A61">
        <v>2018</v>
      </c>
      <c r="B61">
        <v>215.5</v>
      </c>
      <c r="C61">
        <v>222</v>
      </c>
      <c r="D61">
        <v>218.5</v>
      </c>
      <c r="E61">
        <v>199.5</v>
      </c>
      <c r="F61">
        <v>182.5</v>
      </c>
      <c r="G61">
        <v>163.5</v>
      </c>
      <c r="H61">
        <v>256.5</v>
      </c>
      <c r="I61">
        <v>221.5</v>
      </c>
      <c r="J61">
        <v>285</v>
      </c>
      <c r="K61">
        <v>273.5</v>
      </c>
      <c r="L61" s="1">
        <v>195.20000000000027</v>
      </c>
      <c r="N61"/>
      <c r="Q61" s="67" t="s">
        <v>111</v>
      </c>
      <c r="R61" s="10" t="s">
        <v>23</v>
      </c>
      <c r="S61" s="11" t="s">
        <v>88</v>
      </c>
      <c r="X61" s="33">
        <f t="shared" si="0"/>
        <v>-25.833333333333201</v>
      </c>
      <c r="Y61">
        <f>Y60+X61</f>
        <v>3.3333333333392829</v>
      </c>
    </row>
    <row r="62" spans="1:25">
      <c r="A62">
        <v>2019</v>
      </c>
      <c r="B62">
        <v>204</v>
      </c>
      <c r="C62">
        <v>226.5</v>
      </c>
      <c r="D62">
        <v>245.5</v>
      </c>
      <c r="E62">
        <v>236.5</v>
      </c>
      <c r="F62">
        <v>259.5</v>
      </c>
      <c r="G62">
        <v>211</v>
      </c>
      <c r="H62">
        <v>494</v>
      </c>
      <c r="I62">
        <v>228.5</v>
      </c>
      <c r="J62">
        <v>258.5</v>
      </c>
      <c r="K62">
        <v>296</v>
      </c>
      <c r="L62" s="1">
        <v>238.59999999999991</v>
      </c>
      <c r="N62"/>
      <c r="Q62" s="72"/>
      <c r="R62" s="11" t="s">
        <v>22</v>
      </c>
      <c r="S62" s="11" t="s">
        <v>104</v>
      </c>
      <c r="X62" s="33">
        <f t="shared" si="0"/>
        <v>-3.3333333333332007</v>
      </c>
      <c r="Y62">
        <f>Y61+X62</f>
        <v>6.0822458181064576E-12</v>
      </c>
    </row>
    <row r="63" spans="1:25">
      <c r="Q63" s="72"/>
      <c r="R63" s="11" t="s">
        <v>14</v>
      </c>
      <c r="S63" s="11" t="s">
        <v>105</v>
      </c>
    </row>
    <row r="64" spans="1:25">
      <c r="Q64" s="72"/>
      <c r="R64" s="11" t="s">
        <v>48</v>
      </c>
      <c r="S64" s="11" t="s">
        <v>106</v>
      </c>
    </row>
    <row r="65" spans="14:19">
      <c r="Q65" s="72"/>
      <c r="R65" s="11" t="s">
        <v>49</v>
      </c>
      <c r="S65" s="11" t="s">
        <v>106</v>
      </c>
    </row>
    <row r="66" spans="14:19">
      <c r="Q66" s="72"/>
      <c r="R66" s="11" t="s">
        <v>50</v>
      </c>
      <c r="S66" s="11" t="s">
        <v>107</v>
      </c>
    </row>
    <row r="67" spans="14:19">
      <c r="Q67" s="72"/>
      <c r="R67" s="11" t="s">
        <v>51</v>
      </c>
      <c r="S67" s="11" t="s">
        <v>108</v>
      </c>
    </row>
    <row r="68" spans="14:19">
      <c r="Q68" s="72"/>
      <c r="R68" s="11" t="s">
        <v>52</v>
      </c>
      <c r="S68" s="11" t="s">
        <v>109</v>
      </c>
    </row>
    <row r="69" spans="14:19">
      <c r="Q69" s="72"/>
      <c r="R69" s="11" t="s">
        <v>53</v>
      </c>
      <c r="S69" s="11" t="s">
        <v>104</v>
      </c>
    </row>
    <row r="70" spans="14:19">
      <c r="Q70" s="72"/>
      <c r="R70" s="11" t="s">
        <v>54</v>
      </c>
      <c r="S70" s="11" t="s">
        <v>110</v>
      </c>
    </row>
    <row r="71" spans="14:19">
      <c r="Q71" s="68"/>
      <c r="R71" s="12" t="s">
        <v>55</v>
      </c>
      <c r="S71" s="12" t="s">
        <v>108</v>
      </c>
    </row>
    <row r="73" spans="14:19">
      <c r="N73" t="s">
        <v>157</v>
      </c>
      <c r="P73" s="7"/>
      <c r="Q73"/>
    </row>
    <row r="74" spans="14:19">
      <c r="N74" s="67" t="s">
        <v>163</v>
      </c>
      <c r="O74" s="67" t="s">
        <v>156</v>
      </c>
      <c r="P74" s="69" t="s">
        <v>158</v>
      </c>
      <c r="Q74" s="66" t="s">
        <v>159</v>
      </c>
      <c r="R74" s="66" t="s">
        <v>162</v>
      </c>
      <c r="S74" s="66"/>
    </row>
    <row r="75" spans="14:19">
      <c r="N75" s="68"/>
      <c r="O75" s="68"/>
      <c r="P75" s="70"/>
      <c r="Q75" s="71"/>
      <c r="R75" s="12" t="s">
        <v>160</v>
      </c>
      <c r="S75" s="39" t="s">
        <v>161</v>
      </c>
    </row>
    <row r="76" spans="14:19">
      <c r="N76" s="22">
        <v>1</v>
      </c>
      <c r="O76" s="35">
        <v>275589.56648668001</v>
      </c>
      <c r="P76" s="35">
        <v>0.81580907712991302</v>
      </c>
      <c r="Q76" s="38">
        <f>P76</f>
        <v>0.81580907712991302</v>
      </c>
      <c r="R76" s="34">
        <v>158077.78049649499</v>
      </c>
      <c r="S76" s="34">
        <v>393101.35247686401</v>
      </c>
    </row>
    <row r="77" spans="14:19">
      <c r="N77" s="22">
        <v>2</v>
      </c>
      <c r="O77" s="35">
        <v>25807.716443195201</v>
      </c>
      <c r="P77" s="35">
        <v>7.6396830267415894E-2</v>
      </c>
      <c r="Q77" s="38">
        <f>Q76+P77</f>
        <v>0.89220590739732897</v>
      </c>
      <c r="R77" s="34">
        <v>14803.2691768119</v>
      </c>
      <c r="S77" s="34">
        <v>36812.163709578599</v>
      </c>
    </row>
    <row r="78" spans="14:19">
      <c r="N78" s="22">
        <v>3</v>
      </c>
      <c r="O78" s="35">
        <v>10553.3055191822</v>
      </c>
      <c r="P78" s="35">
        <v>3.1240233605469899E-2</v>
      </c>
      <c r="Q78" s="38">
        <f>Q77+P78</f>
        <v>0.92344614100279887</v>
      </c>
      <c r="R78" s="34">
        <v>6053.3609259636796</v>
      </c>
      <c r="S78" s="34">
        <v>15053.250112400699</v>
      </c>
    </row>
    <row r="79" spans="14:19">
      <c r="N79" s="22">
        <v>4</v>
      </c>
      <c r="O79" s="35">
        <v>6718.9804173530601</v>
      </c>
      <c r="P79" s="35">
        <v>1.9889741412978001E-2</v>
      </c>
      <c r="Q79" s="38">
        <f t="shared" ref="Q79:Q83" si="2">Q78+P79</f>
        <v>0.94333588241577693</v>
      </c>
      <c r="R79" s="34">
        <v>3853.9975410350798</v>
      </c>
      <c r="S79" s="34">
        <v>9583.9632936710404</v>
      </c>
    </row>
    <row r="80" spans="14:19">
      <c r="N80" s="22">
        <v>5</v>
      </c>
      <c r="O80" s="35">
        <v>5378.0814892082399</v>
      </c>
      <c r="P80" s="35">
        <v>1.59203693825343E-2</v>
      </c>
      <c r="Q80" s="38">
        <f t="shared" si="2"/>
        <v>0.9592562517983112</v>
      </c>
      <c r="R80" s="34">
        <v>3084.8598369721499</v>
      </c>
      <c r="S80" s="34">
        <v>7671.3031414443303</v>
      </c>
    </row>
    <row r="81" spans="14:19">
      <c r="N81" s="22">
        <v>6</v>
      </c>
      <c r="O81" s="35">
        <v>4472.59334716577</v>
      </c>
      <c r="P81" s="35">
        <v>1.32399143314631E-2</v>
      </c>
      <c r="Q81" s="38">
        <f t="shared" si="2"/>
        <v>0.9724961661297743</v>
      </c>
      <c r="R81" s="34">
        <v>2565.4731359996099</v>
      </c>
      <c r="S81" s="34">
        <v>6379.7135583319296</v>
      </c>
    </row>
    <row r="82" spans="14:19">
      <c r="N82" s="22">
        <v>7</v>
      </c>
      <c r="O82" s="35">
        <v>3437.9452600856198</v>
      </c>
      <c r="P82" s="35">
        <v>1.0177115866935999E-2</v>
      </c>
      <c r="Q82" s="38">
        <f t="shared" si="2"/>
        <v>0.98267328199671033</v>
      </c>
      <c r="R82" s="34">
        <v>1972.00047560236</v>
      </c>
      <c r="S82" s="34">
        <v>4903.8900445688696</v>
      </c>
    </row>
    <row r="83" spans="14:19">
      <c r="N83" s="22">
        <v>8</v>
      </c>
      <c r="O83" s="35">
        <v>2326.9282950953698</v>
      </c>
      <c r="P83" s="35">
        <v>6.8882477996894302E-3</v>
      </c>
      <c r="Q83" s="38">
        <f t="shared" si="2"/>
        <v>0.98956152979639977</v>
      </c>
      <c r="R83" s="34">
        <v>1334.72273625042</v>
      </c>
      <c r="S83" s="34">
        <v>3319.13385394031</v>
      </c>
    </row>
    <row r="84" spans="14:19">
      <c r="N84" s="22">
        <v>9</v>
      </c>
      <c r="O84" s="35">
        <v>2014.8817203619999</v>
      </c>
      <c r="P84" s="35">
        <v>5.9645175170080396E-3</v>
      </c>
      <c r="Q84" s="38">
        <f>Q83+P84</f>
        <v>0.99552604731340777</v>
      </c>
      <c r="R84" s="34">
        <v>1155.73326805599</v>
      </c>
      <c r="S84" s="34">
        <v>2874.030172668</v>
      </c>
    </row>
    <row r="85" spans="14:19">
      <c r="N85" s="22">
        <v>10</v>
      </c>
      <c r="O85" s="35">
        <v>919.75238339785096</v>
      </c>
      <c r="P85" s="35">
        <v>2.7226805160060598E-3</v>
      </c>
      <c r="Q85" s="38">
        <f>Q84+P85</f>
        <v>0.99824872782941387</v>
      </c>
      <c r="R85" s="34">
        <v>527.56864937744695</v>
      </c>
      <c r="S85" s="34">
        <v>1311.93611741826</v>
      </c>
    </row>
    <row r="86" spans="14:19">
      <c r="N86" s="39">
        <v>11</v>
      </c>
      <c r="O86" s="40">
        <v>591.59961787856105</v>
      </c>
      <c r="P86" s="41">
        <v>1.75127217058577E-3</v>
      </c>
      <c r="Q86" s="42">
        <f>Q85+P86</f>
        <v>0.99999999999999967</v>
      </c>
      <c r="R86" s="43">
        <v>339.34069322373199</v>
      </c>
      <c r="S86" s="43">
        <v>843.85854253339005</v>
      </c>
    </row>
  </sheetData>
  <mergeCells count="13">
    <mergeCell ref="M29:S29"/>
    <mergeCell ref="Q61:Q71"/>
    <mergeCell ref="M2:M12"/>
    <mergeCell ref="M13:U13"/>
    <mergeCell ref="M16:M17"/>
    <mergeCell ref="N16:N17"/>
    <mergeCell ref="O16:Q16"/>
    <mergeCell ref="M18:M28"/>
    <mergeCell ref="N74:N75"/>
    <mergeCell ref="O74:O75"/>
    <mergeCell ref="P74:P75"/>
    <mergeCell ref="Q74:Q75"/>
    <mergeCell ref="R74:S74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97EC-431A-4FD4-8A6A-2E21F30CCD96}">
  <dimension ref="A1:AT190"/>
  <sheetViews>
    <sheetView topLeftCell="A69" zoomScaleNormal="100" workbookViewId="0">
      <selection activeCell="G99" sqref="G99"/>
    </sheetView>
  </sheetViews>
  <sheetFormatPr defaultRowHeight="14.25"/>
  <cols>
    <col min="2" max="4" width="16.125" bestFit="1" customWidth="1"/>
    <col min="5" max="5" width="11.625" customWidth="1"/>
    <col min="6" max="6" width="12.375" customWidth="1"/>
    <col min="7" max="7" width="11.625" bestFit="1" customWidth="1"/>
    <col min="8" max="9" width="13.875" bestFit="1" customWidth="1"/>
    <col min="10" max="10" width="11.625" bestFit="1" customWidth="1"/>
    <col min="11" max="11" width="9.5" bestFit="1" customWidth="1"/>
    <col min="12" max="12" width="13.875" bestFit="1" customWidth="1"/>
    <col min="15" max="15" width="16.875" bestFit="1" customWidth="1"/>
    <col min="16" max="16" width="18.875" customWidth="1"/>
    <col min="32" max="32" width="7.875" customWidth="1"/>
    <col min="37" max="37" width="12.625" customWidth="1"/>
    <col min="38" max="38" width="16.875" bestFit="1" customWidth="1"/>
    <col min="39" max="40" width="20.25" bestFit="1" customWidth="1"/>
    <col min="41" max="41" width="18.875" customWidth="1"/>
    <col min="42" max="42" width="18" bestFit="1" customWidth="1"/>
    <col min="43" max="43" width="19.25" bestFit="1" customWidth="1"/>
    <col min="44" max="44" width="20.25" bestFit="1" customWidth="1"/>
  </cols>
  <sheetData>
    <row r="1" spans="1:46">
      <c r="B1" s="72" t="s">
        <v>22</v>
      </c>
      <c r="C1" s="72"/>
      <c r="D1" s="72"/>
      <c r="E1" s="72" t="s">
        <v>14</v>
      </c>
      <c r="F1" s="72"/>
      <c r="G1" s="72"/>
      <c r="H1" s="72" t="s">
        <v>13</v>
      </c>
      <c r="I1" s="72"/>
      <c r="J1" s="72"/>
      <c r="K1" s="72" t="s">
        <v>15</v>
      </c>
      <c r="L1" s="72"/>
      <c r="M1" s="72"/>
      <c r="N1" s="72" t="s">
        <v>16</v>
      </c>
      <c r="O1" s="72"/>
      <c r="P1" s="72"/>
      <c r="Q1" s="72" t="s">
        <v>17</v>
      </c>
      <c r="R1" s="72"/>
      <c r="S1" s="72"/>
      <c r="T1" s="72" t="s">
        <v>18</v>
      </c>
      <c r="U1" s="72"/>
      <c r="V1" s="72"/>
      <c r="W1" s="72" t="s">
        <v>19</v>
      </c>
      <c r="X1" s="72"/>
      <c r="Y1" s="72"/>
      <c r="Z1" s="72" t="s">
        <v>20</v>
      </c>
      <c r="AA1" s="72"/>
      <c r="AB1" s="72"/>
      <c r="AC1" s="72" t="s">
        <v>21</v>
      </c>
      <c r="AD1" s="72"/>
      <c r="AE1" s="72"/>
      <c r="AF1" s="72" t="s">
        <v>23</v>
      </c>
      <c r="AG1" s="72"/>
      <c r="AH1" s="72"/>
      <c r="AI1" s="3"/>
      <c r="AJ1" s="3"/>
    </row>
    <row r="2" spans="1:46">
      <c r="A2" s="1" t="s">
        <v>0</v>
      </c>
      <c r="B2" s="2" t="s">
        <v>1</v>
      </c>
      <c r="C2" s="2" t="s">
        <v>2</v>
      </c>
      <c r="D2" s="2" t="s">
        <v>3</v>
      </c>
      <c r="E2" s="2" t="s">
        <v>1</v>
      </c>
      <c r="F2" s="2" t="s">
        <v>2</v>
      </c>
      <c r="G2" s="2" t="s">
        <v>3</v>
      </c>
      <c r="H2" s="2" t="s">
        <v>1</v>
      </c>
      <c r="I2" s="2" t="s">
        <v>2</v>
      </c>
      <c r="J2" s="2" t="s">
        <v>3</v>
      </c>
      <c r="K2" s="2" t="s">
        <v>1</v>
      </c>
      <c r="L2" s="2" t="s">
        <v>2</v>
      </c>
      <c r="M2" s="2" t="s">
        <v>3</v>
      </c>
      <c r="N2" s="2" t="s">
        <v>1</v>
      </c>
      <c r="O2" s="2" t="s">
        <v>2</v>
      </c>
      <c r="P2" s="2" t="s">
        <v>3</v>
      </c>
      <c r="Q2" s="2" t="s">
        <v>1</v>
      </c>
      <c r="R2" s="2" t="s">
        <v>2</v>
      </c>
      <c r="S2" s="2" t="s">
        <v>3</v>
      </c>
      <c r="T2" s="2" t="s">
        <v>1</v>
      </c>
      <c r="U2" s="2" t="s">
        <v>2</v>
      </c>
      <c r="V2" s="2" t="s">
        <v>3</v>
      </c>
      <c r="W2" s="2" t="s">
        <v>1</v>
      </c>
      <c r="X2" s="2" t="s">
        <v>2</v>
      </c>
      <c r="Y2" s="2" t="s">
        <v>3</v>
      </c>
      <c r="Z2" s="2" t="s">
        <v>1</v>
      </c>
      <c r="AA2" s="2" t="s">
        <v>2</v>
      </c>
      <c r="AB2" s="2" t="s">
        <v>3</v>
      </c>
      <c r="AC2" s="2" t="s">
        <v>1</v>
      </c>
      <c r="AD2" s="2" t="s">
        <v>2</v>
      </c>
      <c r="AE2" s="2" t="s">
        <v>3</v>
      </c>
      <c r="AF2" s="2" t="s">
        <v>1</v>
      </c>
      <c r="AG2" s="2" t="s">
        <v>2</v>
      </c>
      <c r="AH2" s="2" t="s">
        <v>3</v>
      </c>
      <c r="AI2" s="2"/>
      <c r="AJ2" s="2"/>
      <c r="AL2" s="67" t="s">
        <v>56</v>
      </c>
      <c r="AM2" s="67" t="s">
        <v>90</v>
      </c>
      <c r="AN2" s="67"/>
      <c r="AO2" s="67"/>
    </row>
    <row r="3" spans="1:46">
      <c r="A3">
        <v>1960</v>
      </c>
      <c r="B3">
        <v>168</v>
      </c>
      <c r="C3">
        <v>237.3</v>
      </c>
      <c r="D3">
        <v>294.5</v>
      </c>
      <c r="E3">
        <v>122.9</v>
      </c>
      <c r="F3">
        <v>242.8</v>
      </c>
      <c r="G3">
        <v>314.10000000000002</v>
      </c>
      <c r="H3">
        <v>214</v>
      </c>
      <c r="I3">
        <v>332</v>
      </c>
      <c r="J3">
        <v>344</v>
      </c>
      <c r="K3">
        <v>218</v>
      </c>
      <c r="L3">
        <v>342.1</v>
      </c>
      <c r="M3">
        <v>422.5</v>
      </c>
      <c r="N3">
        <v>169.1</v>
      </c>
      <c r="O3">
        <v>271.60000000000002</v>
      </c>
      <c r="P3">
        <v>328.2</v>
      </c>
      <c r="Q3">
        <v>199.4</v>
      </c>
      <c r="R3">
        <v>310.5</v>
      </c>
      <c r="S3">
        <v>320.3</v>
      </c>
      <c r="T3">
        <v>182.2</v>
      </c>
      <c r="U3">
        <v>281.3</v>
      </c>
      <c r="V3">
        <v>373.8</v>
      </c>
      <c r="W3">
        <v>181.6</v>
      </c>
      <c r="X3">
        <v>326</v>
      </c>
      <c r="Y3">
        <v>345</v>
      </c>
      <c r="Z3">
        <v>233</v>
      </c>
      <c r="AA3">
        <v>357</v>
      </c>
      <c r="AB3">
        <v>409</v>
      </c>
      <c r="AC3">
        <v>226.3</v>
      </c>
      <c r="AD3">
        <v>289.3</v>
      </c>
      <c r="AE3">
        <v>412.3</v>
      </c>
      <c r="AF3" s="1">
        <v>232.5</v>
      </c>
      <c r="AG3" s="1">
        <v>346.5</v>
      </c>
      <c r="AH3" s="1">
        <v>363.00000000000006</v>
      </c>
      <c r="AI3">
        <f>AVERAGEA(L3:L62)</f>
        <v>242.3666666666667</v>
      </c>
      <c r="AJ3" s="33">
        <f>L3-$AI$3</f>
        <v>99.73333333333332</v>
      </c>
      <c r="AK3" s="37">
        <f>AJ3</f>
        <v>99.73333333333332</v>
      </c>
      <c r="AL3" s="68"/>
      <c r="AM3" s="21" t="s">
        <v>91</v>
      </c>
      <c r="AN3" s="21" t="s">
        <v>2</v>
      </c>
      <c r="AO3" s="21" t="s">
        <v>3</v>
      </c>
    </row>
    <row r="4" spans="1:46">
      <c r="A4">
        <v>1961</v>
      </c>
      <c r="B4">
        <v>136</v>
      </c>
      <c r="C4">
        <v>226</v>
      </c>
      <c r="D4">
        <v>386</v>
      </c>
      <c r="E4">
        <v>121.4</v>
      </c>
      <c r="F4">
        <v>153.19999999999999</v>
      </c>
      <c r="G4">
        <v>276.2</v>
      </c>
      <c r="H4">
        <v>258</v>
      </c>
      <c r="I4">
        <v>267</v>
      </c>
      <c r="J4">
        <v>440</v>
      </c>
      <c r="K4">
        <v>132.1</v>
      </c>
      <c r="L4">
        <v>288.7</v>
      </c>
      <c r="M4">
        <v>374.2</v>
      </c>
      <c r="N4">
        <v>241.4</v>
      </c>
      <c r="O4">
        <v>253.5</v>
      </c>
      <c r="P4">
        <v>400.5</v>
      </c>
      <c r="Q4">
        <v>203.3</v>
      </c>
      <c r="R4">
        <v>224.5</v>
      </c>
      <c r="S4">
        <v>385</v>
      </c>
      <c r="T4">
        <v>205.6</v>
      </c>
      <c r="U4">
        <v>291</v>
      </c>
      <c r="V4">
        <v>387.5</v>
      </c>
      <c r="W4">
        <v>125</v>
      </c>
      <c r="X4">
        <v>176.7</v>
      </c>
      <c r="Y4">
        <v>269.8</v>
      </c>
      <c r="Z4">
        <v>128.1</v>
      </c>
      <c r="AA4">
        <v>188.6</v>
      </c>
      <c r="AB4">
        <v>261.7</v>
      </c>
      <c r="AC4">
        <v>91.5</v>
      </c>
      <c r="AD4">
        <v>123.5</v>
      </c>
      <c r="AE4">
        <v>194.4</v>
      </c>
      <c r="AF4" s="1">
        <v>209.8</v>
      </c>
      <c r="AG4" s="1">
        <v>224.70000000000002</v>
      </c>
      <c r="AH4" s="1">
        <v>398.3</v>
      </c>
      <c r="AI4" s="1"/>
      <c r="AJ4" s="33">
        <f t="shared" ref="AJ4:AJ62" si="0">L4-$AI$3</f>
        <v>46.333333333333286</v>
      </c>
      <c r="AK4" s="37">
        <f>AK3+AJ4</f>
        <v>146.06666666666661</v>
      </c>
      <c r="AL4" s="25" t="s">
        <v>23</v>
      </c>
      <c r="AM4" s="25" t="s">
        <v>89</v>
      </c>
      <c r="AN4" s="26" t="s">
        <v>92</v>
      </c>
      <c r="AO4" s="26" t="s">
        <v>93</v>
      </c>
    </row>
    <row r="5" spans="1:46">
      <c r="A5">
        <v>1962</v>
      </c>
      <c r="B5">
        <v>103.5</v>
      </c>
      <c r="C5">
        <v>178</v>
      </c>
      <c r="D5">
        <v>207</v>
      </c>
      <c r="E5">
        <v>66.2</v>
      </c>
      <c r="F5">
        <v>127.8</v>
      </c>
      <c r="G5">
        <v>190.6</v>
      </c>
      <c r="H5">
        <v>111.7</v>
      </c>
      <c r="I5">
        <v>188.3</v>
      </c>
      <c r="J5">
        <v>196.8</v>
      </c>
      <c r="K5">
        <v>293</v>
      </c>
      <c r="L5">
        <v>367.8</v>
      </c>
      <c r="M5">
        <v>431.5</v>
      </c>
      <c r="N5">
        <v>110.4</v>
      </c>
      <c r="O5">
        <v>149.30000000000001</v>
      </c>
      <c r="P5">
        <v>168.6</v>
      </c>
      <c r="Q5">
        <v>166.1</v>
      </c>
      <c r="R5">
        <v>243.6</v>
      </c>
      <c r="S5">
        <v>282.8</v>
      </c>
      <c r="T5">
        <v>218.1</v>
      </c>
      <c r="U5">
        <v>419</v>
      </c>
      <c r="V5">
        <v>515.4</v>
      </c>
      <c r="W5">
        <v>198.6</v>
      </c>
      <c r="X5">
        <v>308.7</v>
      </c>
      <c r="Y5">
        <v>347.1</v>
      </c>
      <c r="Z5">
        <v>116.2</v>
      </c>
      <c r="AA5">
        <v>116.2</v>
      </c>
      <c r="AB5">
        <v>169.4</v>
      </c>
      <c r="AC5">
        <v>198.4</v>
      </c>
      <c r="AD5">
        <v>343.2</v>
      </c>
      <c r="AE5">
        <v>428.8</v>
      </c>
      <c r="AF5" s="1">
        <v>157.5</v>
      </c>
      <c r="AG5" s="1">
        <v>190.9</v>
      </c>
      <c r="AH5" s="1">
        <v>210.60000000000002</v>
      </c>
      <c r="AI5" s="1"/>
      <c r="AJ5" s="33">
        <f t="shared" si="0"/>
        <v>125.43333333333331</v>
      </c>
      <c r="AK5">
        <f t="shared" ref="AK5:AK60" si="1">AK4+AJ5</f>
        <v>271.49999999999989</v>
      </c>
      <c r="AL5" s="27" t="s">
        <v>22</v>
      </c>
      <c r="AM5" s="27" t="s">
        <v>112</v>
      </c>
      <c r="AN5" s="28" t="s">
        <v>113</v>
      </c>
      <c r="AO5" s="28" t="s">
        <v>140</v>
      </c>
    </row>
    <row r="6" spans="1:46">
      <c r="A6">
        <v>1963</v>
      </c>
      <c r="B6">
        <v>74</v>
      </c>
      <c r="C6">
        <v>99.6</v>
      </c>
      <c r="D6">
        <v>125.9</v>
      </c>
      <c r="E6">
        <v>95.6</v>
      </c>
      <c r="F6">
        <v>141.69999999999999</v>
      </c>
      <c r="G6">
        <v>167.2</v>
      </c>
      <c r="H6">
        <v>113.9</v>
      </c>
      <c r="I6">
        <v>134.6</v>
      </c>
      <c r="J6">
        <v>136.69999999999999</v>
      </c>
      <c r="K6">
        <v>144.30000000000001</v>
      </c>
      <c r="L6">
        <v>277.89999999999998</v>
      </c>
      <c r="M6">
        <v>352.1</v>
      </c>
      <c r="N6">
        <v>90.3</v>
      </c>
      <c r="O6">
        <v>107.4</v>
      </c>
      <c r="P6">
        <v>107.4</v>
      </c>
      <c r="Q6">
        <v>50.4</v>
      </c>
      <c r="R6">
        <v>77.5</v>
      </c>
      <c r="S6">
        <v>149.9</v>
      </c>
      <c r="T6">
        <v>88.9</v>
      </c>
      <c r="U6">
        <v>145.6</v>
      </c>
      <c r="V6">
        <v>177.6</v>
      </c>
      <c r="W6">
        <v>75.599999999999994</v>
      </c>
      <c r="X6">
        <v>102.4</v>
      </c>
      <c r="Y6">
        <v>195</v>
      </c>
      <c r="Z6">
        <v>102.8</v>
      </c>
      <c r="AA6">
        <v>105.3</v>
      </c>
      <c r="AB6">
        <v>131.1</v>
      </c>
      <c r="AC6">
        <v>98.2</v>
      </c>
      <c r="AD6">
        <v>110.9</v>
      </c>
      <c r="AE6">
        <v>164.5</v>
      </c>
      <c r="AF6" s="1">
        <v>60.9</v>
      </c>
      <c r="AG6" s="1">
        <v>109.6</v>
      </c>
      <c r="AH6" s="1">
        <v>193.29999999999998</v>
      </c>
      <c r="AI6" s="1"/>
      <c r="AJ6" s="33">
        <f t="shared" si="0"/>
        <v>35.533333333333275</v>
      </c>
      <c r="AK6">
        <f t="shared" si="1"/>
        <v>307.03333333333319</v>
      </c>
      <c r="AL6" s="27" t="s">
        <v>14</v>
      </c>
      <c r="AM6" s="27" t="s">
        <v>114</v>
      </c>
      <c r="AN6" s="28" t="s">
        <v>115</v>
      </c>
      <c r="AO6" s="28" t="s">
        <v>136</v>
      </c>
    </row>
    <row r="7" spans="1:46">
      <c r="A7">
        <v>1964</v>
      </c>
      <c r="B7">
        <v>110.3</v>
      </c>
      <c r="C7">
        <v>163.19999999999999</v>
      </c>
      <c r="D7">
        <v>279.5</v>
      </c>
      <c r="E7">
        <v>138</v>
      </c>
      <c r="F7">
        <v>193.3</v>
      </c>
      <c r="G7">
        <v>340.8</v>
      </c>
      <c r="H7">
        <v>129</v>
      </c>
      <c r="I7">
        <v>221.7</v>
      </c>
      <c r="J7">
        <v>350.7</v>
      </c>
      <c r="K7">
        <v>278.60000000000002</v>
      </c>
      <c r="L7">
        <v>396.5</v>
      </c>
      <c r="M7">
        <v>510.2</v>
      </c>
      <c r="N7">
        <v>151</v>
      </c>
      <c r="O7">
        <v>232.1</v>
      </c>
      <c r="P7">
        <v>383.1</v>
      </c>
      <c r="Q7">
        <v>280.7</v>
      </c>
      <c r="R7">
        <v>376</v>
      </c>
      <c r="S7">
        <v>419</v>
      </c>
      <c r="T7">
        <v>245.4</v>
      </c>
      <c r="U7">
        <v>337.5</v>
      </c>
      <c r="V7">
        <v>388.2</v>
      </c>
      <c r="W7">
        <v>244.2</v>
      </c>
      <c r="X7">
        <v>432.1</v>
      </c>
      <c r="Y7">
        <v>477.9</v>
      </c>
      <c r="Z7">
        <v>192.4</v>
      </c>
      <c r="AA7">
        <v>232.9</v>
      </c>
      <c r="AB7">
        <v>414.7</v>
      </c>
      <c r="AC7">
        <v>273</v>
      </c>
      <c r="AD7">
        <v>461.9</v>
      </c>
      <c r="AE7">
        <v>471.8</v>
      </c>
      <c r="AF7" s="1">
        <v>234.5</v>
      </c>
      <c r="AG7" s="1">
        <v>326.39999999999998</v>
      </c>
      <c r="AH7" s="1">
        <v>425.1</v>
      </c>
      <c r="AI7" s="1"/>
      <c r="AJ7" s="33">
        <f t="shared" si="0"/>
        <v>154.1333333333333</v>
      </c>
      <c r="AK7">
        <f>AK6+AJ7</f>
        <v>461.16666666666652</v>
      </c>
      <c r="AL7" s="27" t="s">
        <v>48</v>
      </c>
      <c r="AM7" s="27" t="s">
        <v>137</v>
      </c>
      <c r="AN7" s="28" t="s">
        <v>138</v>
      </c>
      <c r="AO7" s="28" t="s">
        <v>139</v>
      </c>
    </row>
    <row r="8" spans="1:46">
      <c r="A8">
        <v>1965</v>
      </c>
      <c r="B8">
        <v>114.1</v>
      </c>
      <c r="C8">
        <v>207.2</v>
      </c>
      <c r="D8">
        <v>272</v>
      </c>
      <c r="E8">
        <v>81.7</v>
      </c>
      <c r="F8">
        <v>181.8</v>
      </c>
      <c r="G8">
        <v>216.9</v>
      </c>
      <c r="H8">
        <v>125.9</v>
      </c>
      <c r="I8">
        <v>246.5</v>
      </c>
      <c r="J8">
        <v>274.60000000000002</v>
      </c>
      <c r="K8">
        <v>130.30000000000001</v>
      </c>
      <c r="L8">
        <v>291.60000000000002</v>
      </c>
      <c r="M8">
        <v>332.9</v>
      </c>
      <c r="N8">
        <v>141.19999999999999</v>
      </c>
      <c r="O8">
        <v>295.2</v>
      </c>
      <c r="P8">
        <v>332.8</v>
      </c>
      <c r="Q8">
        <v>119.8</v>
      </c>
      <c r="R8">
        <v>205.7</v>
      </c>
      <c r="S8">
        <v>280.60000000000002</v>
      </c>
      <c r="T8">
        <v>81.599999999999994</v>
      </c>
      <c r="U8">
        <v>176.8</v>
      </c>
      <c r="V8">
        <v>275.8</v>
      </c>
      <c r="W8">
        <v>74.400000000000006</v>
      </c>
      <c r="X8">
        <v>114.9</v>
      </c>
      <c r="Y8">
        <v>188.3</v>
      </c>
      <c r="Z8">
        <v>109.5</v>
      </c>
      <c r="AA8">
        <v>203.5</v>
      </c>
      <c r="AB8">
        <v>242.7</v>
      </c>
      <c r="AC8">
        <v>92.5</v>
      </c>
      <c r="AD8">
        <v>184.7</v>
      </c>
      <c r="AE8">
        <v>280.5</v>
      </c>
      <c r="AF8" s="1">
        <v>121.8</v>
      </c>
      <c r="AG8" s="1">
        <v>261.5</v>
      </c>
      <c r="AH8" s="1">
        <v>280.19999999999993</v>
      </c>
      <c r="AI8" s="1"/>
      <c r="AJ8" s="33">
        <f t="shared" si="0"/>
        <v>49.23333333333332</v>
      </c>
      <c r="AK8">
        <f t="shared" si="1"/>
        <v>510.39999999999986</v>
      </c>
      <c r="AL8" s="27" t="s">
        <v>49</v>
      </c>
      <c r="AM8" s="27" t="s">
        <v>116</v>
      </c>
      <c r="AN8" s="28" t="s">
        <v>117</v>
      </c>
      <c r="AO8" s="28" t="s">
        <v>118</v>
      </c>
    </row>
    <row r="9" spans="1:46">
      <c r="A9">
        <v>1966</v>
      </c>
      <c r="B9">
        <v>190</v>
      </c>
      <c r="C9">
        <v>319.3</v>
      </c>
      <c r="D9">
        <v>376.3</v>
      </c>
      <c r="E9">
        <v>168.7</v>
      </c>
      <c r="F9">
        <v>273.39999999999998</v>
      </c>
      <c r="G9">
        <v>328.9</v>
      </c>
      <c r="H9">
        <v>124.8</v>
      </c>
      <c r="I9">
        <v>217.8</v>
      </c>
      <c r="J9">
        <v>293.10000000000002</v>
      </c>
      <c r="K9">
        <v>283.5</v>
      </c>
      <c r="L9">
        <v>453.6</v>
      </c>
      <c r="M9">
        <v>509.3</v>
      </c>
      <c r="N9">
        <v>180.2</v>
      </c>
      <c r="O9">
        <v>288.2</v>
      </c>
      <c r="P9">
        <v>378.8</v>
      </c>
      <c r="Q9">
        <v>275.2</v>
      </c>
      <c r="R9">
        <v>400.9</v>
      </c>
      <c r="S9">
        <v>470.2</v>
      </c>
      <c r="T9">
        <v>217.4</v>
      </c>
      <c r="U9">
        <v>331</v>
      </c>
      <c r="V9">
        <v>429.8</v>
      </c>
      <c r="W9">
        <v>153.19999999999999</v>
      </c>
      <c r="X9">
        <v>254.2</v>
      </c>
      <c r="Y9">
        <v>356</v>
      </c>
      <c r="Z9">
        <v>152.1</v>
      </c>
      <c r="AA9">
        <v>234.3</v>
      </c>
      <c r="AB9">
        <v>297.60000000000002</v>
      </c>
      <c r="AC9">
        <v>148.6</v>
      </c>
      <c r="AD9">
        <v>323.7</v>
      </c>
      <c r="AE9">
        <v>435.6</v>
      </c>
      <c r="AF9" s="1">
        <v>341.8</v>
      </c>
      <c r="AG9" s="1">
        <v>480.20000000000005</v>
      </c>
      <c r="AH9" s="1">
        <v>543.6</v>
      </c>
      <c r="AI9" s="1"/>
      <c r="AJ9" s="33">
        <f t="shared" si="0"/>
        <v>211.23333333333332</v>
      </c>
      <c r="AK9">
        <f t="shared" si="1"/>
        <v>721.63333333333321</v>
      </c>
      <c r="AL9" s="27" t="s">
        <v>50</v>
      </c>
      <c r="AM9" s="27" t="s">
        <v>119</v>
      </c>
      <c r="AN9" s="28" t="s">
        <v>120</v>
      </c>
      <c r="AO9" s="28" t="s">
        <v>121</v>
      </c>
    </row>
    <row r="10" spans="1:46">
      <c r="A10">
        <v>1967</v>
      </c>
      <c r="B10">
        <v>134.19999999999999</v>
      </c>
      <c r="C10">
        <v>187.2</v>
      </c>
      <c r="D10">
        <v>361.9</v>
      </c>
      <c r="E10">
        <v>107.2</v>
      </c>
      <c r="F10">
        <v>160.19999999999999</v>
      </c>
      <c r="G10">
        <v>320</v>
      </c>
      <c r="H10">
        <v>129.1</v>
      </c>
      <c r="I10">
        <v>210.3</v>
      </c>
      <c r="J10">
        <v>366.4</v>
      </c>
      <c r="K10">
        <v>135</v>
      </c>
      <c r="L10">
        <v>187</v>
      </c>
      <c r="M10">
        <v>354</v>
      </c>
      <c r="N10">
        <v>210.1</v>
      </c>
      <c r="O10">
        <v>215.3</v>
      </c>
      <c r="P10">
        <v>428.9</v>
      </c>
      <c r="Q10">
        <v>166.7</v>
      </c>
      <c r="R10">
        <v>250.8</v>
      </c>
      <c r="S10">
        <v>428.9</v>
      </c>
      <c r="T10">
        <v>222.5</v>
      </c>
      <c r="U10">
        <v>269.5</v>
      </c>
      <c r="V10">
        <v>504.8</v>
      </c>
      <c r="W10">
        <v>147.4</v>
      </c>
      <c r="X10">
        <v>178.1</v>
      </c>
      <c r="Y10">
        <v>330.3</v>
      </c>
      <c r="Z10">
        <v>210.5</v>
      </c>
      <c r="AA10">
        <v>233.9</v>
      </c>
      <c r="AB10">
        <v>445.4</v>
      </c>
      <c r="AC10">
        <v>140.19999999999999</v>
      </c>
      <c r="AD10">
        <v>175.8</v>
      </c>
      <c r="AE10">
        <v>319.8</v>
      </c>
      <c r="AF10" s="1">
        <v>173.1</v>
      </c>
      <c r="AG10" s="1">
        <v>289.60000000000002</v>
      </c>
      <c r="AH10" s="1">
        <v>445.7</v>
      </c>
      <c r="AI10" s="1"/>
      <c r="AJ10" s="33">
        <f t="shared" si="0"/>
        <v>-55.366666666666703</v>
      </c>
      <c r="AK10">
        <f t="shared" si="1"/>
        <v>666.26666666666654</v>
      </c>
      <c r="AL10" s="27" t="s">
        <v>51</v>
      </c>
      <c r="AM10" s="27" t="s">
        <v>122</v>
      </c>
      <c r="AN10" s="28" t="s">
        <v>123</v>
      </c>
      <c r="AO10" s="28" t="s">
        <v>124</v>
      </c>
    </row>
    <row r="11" spans="1:46">
      <c r="A11">
        <v>1968</v>
      </c>
      <c r="B11">
        <v>220.5</v>
      </c>
      <c r="C11">
        <v>265.7</v>
      </c>
      <c r="D11">
        <v>290.39999999999998</v>
      </c>
      <c r="E11">
        <v>104.5</v>
      </c>
      <c r="F11">
        <v>123.7</v>
      </c>
      <c r="G11">
        <v>194.5</v>
      </c>
      <c r="H11">
        <v>155</v>
      </c>
      <c r="I11">
        <v>210</v>
      </c>
      <c r="J11">
        <v>247</v>
      </c>
      <c r="K11">
        <v>79</v>
      </c>
      <c r="L11">
        <v>142</v>
      </c>
      <c r="M11">
        <v>172</v>
      </c>
      <c r="N11">
        <v>134</v>
      </c>
      <c r="O11">
        <v>209.8</v>
      </c>
      <c r="P11">
        <v>317.3</v>
      </c>
      <c r="Q11">
        <v>218</v>
      </c>
      <c r="R11">
        <v>314.8</v>
      </c>
      <c r="S11">
        <v>338</v>
      </c>
      <c r="T11">
        <v>152.69999999999999</v>
      </c>
      <c r="U11">
        <v>279.10000000000002</v>
      </c>
      <c r="V11">
        <v>301.10000000000002</v>
      </c>
      <c r="W11">
        <v>134.4</v>
      </c>
      <c r="X11">
        <v>218.8</v>
      </c>
      <c r="Y11">
        <v>272.60000000000002</v>
      </c>
      <c r="Z11">
        <v>123.3</v>
      </c>
      <c r="AA11">
        <v>271.7</v>
      </c>
      <c r="AB11">
        <v>283</v>
      </c>
      <c r="AC11">
        <v>142.19999999999999</v>
      </c>
      <c r="AD11">
        <v>236.7</v>
      </c>
      <c r="AE11">
        <v>345</v>
      </c>
      <c r="AF11" s="1">
        <v>194.2</v>
      </c>
      <c r="AG11" s="1">
        <v>295.2</v>
      </c>
      <c r="AH11" s="1">
        <v>330.8</v>
      </c>
      <c r="AI11" s="1"/>
      <c r="AJ11" s="33">
        <f t="shared" si="0"/>
        <v>-100.3666666666667</v>
      </c>
      <c r="AK11">
        <f t="shared" si="1"/>
        <v>565.89999999999986</v>
      </c>
      <c r="AL11" s="27" t="s">
        <v>52</v>
      </c>
      <c r="AM11" s="27" t="s">
        <v>125</v>
      </c>
      <c r="AN11" s="28" t="s">
        <v>126</v>
      </c>
      <c r="AO11" s="28" t="s">
        <v>100</v>
      </c>
    </row>
    <row r="12" spans="1:46">
      <c r="A12">
        <v>1969</v>
      </c>
      <c r="B12">
        <v>155</v>
      </c>
      <c r="C12">
        <v>251</v>
      </c>
      <c r="D12">
        <v>298</v>
      </c>
      <c r="E12">
        <v>98.2</v>
      </c>
      <c r="F12">
        <v>174.7</v>
      </c>
      <c r="G12">
        <v>345.1</v>
      </c>
      <c r="H12">
        <v>90</v>
      </c>
      <c r="I12">
        <v>162</v>
      </c>
      <c r="J12">
        <v>236</v>
      </c>
      <c r="K12">
        <v>99</v>
      </c>
      <c r="L12">
        <v>190</v>
      </c>
      <c r="M12">
        <v>212</v>
      </c>
      <c r="N12">
        <v>136</v>
      </c>
      <c r="O12">
        <v>202.2</v>
      </c>
      <c r="P12">
        <v>224.1</v>
      </c>
      <c r="Q12">
        <v>158.30000000000001</v>
      </c>
      <c r="R12">
        <v>255.2</v>
      </c>
      <c r="S12">
        <v>282</v>
      </c>
      <c r="T12">
        <v>146.69999999999999</v>
      </c>
      <c r="U12">
        <v>258.7</v>
      </c>
      <c r="V12">
        <v>281.39999999999998</v>
      </c>
      <c r="W12">
        <v>170</v>
      </c>
      <c r="X12">
        <v>273</v>
      </c>
      <c r="Y12">
        <v>297</v>
      </c>
      <c r="Z12">
        <v>179</v>
      </c>
      <c r="AA12">
        <v>223</v>
      </c>
      <c r="AB12">
        <v>290</v>
      </c>
      <c r="AC12">
        <v>173</v>
      </c>
      <c r="AD12">
        <v>343</v>
      </c>
      <c r="AE12">
        <v>344</v>
      </c>
      <c r="AF12" s="1">
        <v>203.7</v>
      </c>
      <c r="AG12" s="1">
        <v>259.8</v>
      </c>
      <c r="AH12" s="1">
        <v>272.60000000000002</v>
      </c>
      <c r="AI12" s="1"/>
      <c r="AJ12" s="33">
        <f t="shared" si="0"/>
        <v>-52.366666666666703</v>
      </c>
      <c r="AK12">
        <f t="shared" si="1"/>
        <v>513.53333333333319</v>
      </c>
      <c r="AL12" s="27" t="s">
        <v>53</v>
      </c>
      <c r="AM12" s="27" t="s">
        <v>127</v>
      </c>
      <c r="AN12" s="28" t="s">
        <v>128</v>
      </c>
      <c r="AO12" s="28" t="s">
        <v>129</v>
      </c>
    </row>
    <row r="13" spans="1:46">
      <c r="A13">
        <v>1970</v>
      </c>
      <c r="B13">
        <v>166</v>
      </c>
      <c r="C13">
        <v>268</v>
      </c>
      <c r="D13">
        <v>296</v>
      </c>
      <c r="E13">
        <v>144.19999999999999</v>
      </c>
      <c r="F13">
        <v>277.39999999999998</v>
      </c>
      <c r="G13">
        <v>288.39999999999998</v>
      </c>
      <c r="H13">
        <v>151.9</v>
      </c>
      <c r="I13">
        <v>307.5</v>
      </c>
      <c r="J13">
        <v>332.2</v>
      </c>
      <c r="K13">
        <v>164</v>
      </c>
      <c r="L13">
        <v>277</v>
      </c>
      <c r="M13">
        <v>299</v>
      </c>
      <c r="N13">
        <v>173.9</v>
      </c>
      <c r="O13">
        <v>344.1</v>
      </c>
      <c r="P13">
        <v>368</v>
      </c>
      <c r="Q13">
        <v>111.1</v>
      </c>
      <c r="R13">
        <v>242.2</v>
      </c>
      <c r="S13">
        <v>325.5</v>
      </c>
      <c r="T13">
        <v>129.80000000000001</v>
      </c>
      <c r="U13">
        <v>251.4</v>
      </c>
      <c r="V13">
        <v>442.3</v>
      </c>
      <c r="W13">
        <v>172</v>
      </c>
      <c r="X13">
        <v>249</v>
      </c>
      <c r="Y13">
        <v>341</v>
      </c>
      <c r="Z13">
        <v>207</v>
      </c>
      <c r="AA13">
        <v>336</v>
      </c>
      <c r="AB13">
        <v>408</v>
      </c>
      <c r="AC13">
        <v>180</v>
      </c>
      <c r="AD13">
        <v>297</v>
      </c>
      <c r="AE13">
        <v>362</v>
      </c>
      <c r="AF13" s="1">
        <v>113</v>
      </c>
      <c r="AG13" s="1">
        <v>271.5</v>
      </c>
      <c r="AH13" s="1">
        <v>335</v>
      </c>
      <c r="AI13" s="1"/>
      <c r="AJ13" s="33">
        <f t="shared" si="0"/>
        <v>34.633333333333297</v>
      </c>
      <c r="AK13">
        <f t="shared" si="1"/>
        <v>548.16666666666652</v>
      </c>
      <c r="AL13" s="27" t="s">
        <v>54</v>
      </c>
      <c r="AM13" s="27" t="s">
        <v>130</v>
      </c>
      <c r="AN13" s="28" t="s">
        <v>131</v>
      </c>
      <c r="AO13" s="28" t="s">
        <v>132</v>
      </c>
    </row>
    <row r="14" spans="1:46">
      <c r="A14">
        <v>1971</v>
      </c>
      <c r="B14">
        <v>134</v>
      </c>
      <c r="C14">
        <v>203.4</v>
      </c>
      <c r="D14">
        <v>317.8</v>
      </c>
      <c r="E14">
        <v>88</v>
      </c>
      <c r="F14">
        <v>168.8</v>
      </c>
      <c r="G14">
        <v>251.5</v>
      </c>
      <c r="H14">
        <v>142</v>
      </c>
      <c r="I14">
        <v>168.8</v>
      </c>
      <c r="J14">
        <v>190.2</v>
      </c>
      <c r="K14">
        <v>103</v>
      </c>
      <c r="L14">
        <v>113</v>
      </c>
      <c r="M14">
        <v>170</v>
      </c>
      <c r="N14">
        <v>156</v>
      </c>
      <c r="O14">
        <v>185.1</v>
      </c>
      <c r="P14">
        <v>222.6</v>
      </c>
      <c r="Q14">
        <v>181.6</v>
      </c>
      <c r="R14">
        <v>218.7</v>
      </c>
      <c r="S14">
        <v>277.39999999999998</v>
      </c>
      <c r="T14">
        <v>157</v>
      </c>
      <c r="U14">
        <v>210</v>
      </c>
      <c r="V14">
        <v>214</v>
      </c>
      <c r="W14">
        <v>90</v>
      </c>
      <c r="X14">
        <v>118</v>
      </c>
      <c r="Y14">
        <v>165</v>
      </c>
      <c r="Z14">
        <v>147</v>
      </c>
      <c r="AA14">
        <v>205</v>
      </c>
      <c r="AB14">
        <v>226</v>
      </c>
      <c r="AC14">
        <v>154</v>
      </c>
      <c r="AD14">
        <v>308</v>
      </c>
      <c r="AE14">
        <v>311</v>
      </c>
      <c r="AF14" s="1">
        <v>218.9</v>
      </c>
      <c r="AG14" s="1">
        <v>253.29999999999998</v>
      </c>
      <c r="AH14" s="1">
        <v>286</v>
      </c>
      <c r="AI14" s="1"/>
      <c r="AJ14" s="33">
        <f t="shared" si="0"/>
        <v>-129.3666666666667</v>
      </c>
      <c r="AK14">
        <f t="shared" si="1"/>
        <v>418.79999999999984</v>
      </c>
      <c r="AL14" s="29" t="s">
        <v>55</v>
      </c>
      <c r="AM14" s="29" t="s">
        <v>133</v>
      </c>
      <c r="AN14" s="30" t="s">
        <v>134</v>
      </c>
      <c r="AO14" s="30" t="s">
        <v>135</v>
      </c>
    </row>
    <row r="15" spans="1:46">
      <c r="A15">
        <v>1972</v>
      </c>
      <c r="B15">
        <v>227</v>
      </c>
      <c r="C15">
        <v>258.7</v>
      </c>
      <c r="D15">
        <v>313.39999999999998</v>
      </c>
      <c r="E15">
        <v>233</v>
      </c>
      <c r="F15">
        <v>371.4</v>
      </c>
      <c r="G15">
        <v>436.1</v>
      </c>
      <c r="H15">
        <v>153.9</v>
      </c>
      <c r="I15">
        <v>312.39999999999998</v>
      </c>
      <c r="J15">
        <v>362.6</v>
      </c>
      <c r="K15">
        <v>123</v>
      </c>
      <c r="L15">
        <v>155</v>
      </c>
      <c r="M15">
        <v>304</v>
      </c>
      <c r="N15">
        <v>139.6</v>
      </c>
      <c r="O15">
        <v>263.2</v>
      </c>
      <c r="P15">
        <v>331.6</v>
      </c>
      <c r="Q15">
        <v>113.5</v>
      </c>
      <c r="R15">
        <v>202</v>
      </c>
      <c r="S15">
        <v>281.5</v>
      </c>
      <c r="T15">
        <v>166</v>
      </c>
      <c r="U15">
        <v>262</v>
      </c>
      <c r="V15">
        <v>360</v>
      </c>
      <c r="W15">
        <v>162</v>
      </c>
      <c r="X15">
        <v>297</v>
      </c>
      <c r="Y15">
        <v>387</v>
      </c>
      <c r="Z15">
        <v>143</v>
      </c>
      <c r="AA15">
        <v>320</v>
      </c>
      <c r="AB15">
        <v>365</v>
      </c>
      <c r="AC15">
        <v>167</v>
      </c>
      <c r="AD15">
        <v>409</v>
      </c>
      <c r="AE15">
        <v>540</v>
      </c>
      <c r="AF15" s="1">
        <v>146.5</v>
      </c>
      <c r="AG15" s="1">
        <v>216.29999999999998</v>
      </c>
      <c r="AH15" s="1">
        <v>292</v>
      </c>
      <c r="AI15" s="1"/>
      <c r="AJ15" s="33">
        <f t="shared" si="0"/>
        <v>-87.366666666666703</v>
      </c>
      <c r="AK15">
        <f t="shared" si="1"/>
        <v>331.43333333333317</v>
      </c>
    </row>
    <row r="16" spans="1:46">
      <c r="A16">
        <v>1973</v>
      </c>
      <c r="B16">
        <v>146</v>
      </c>
      <c r="C16">
        <v>263.5</v>
      </c>
      <c r="D16">
        <v>292.2</v>
      </c>
      <c r="E16">
        <v>154.5</v>
      </c>
      <c r="F16">
        <v>227.1</v>
      </c>
      <c r="G16">
        <v>303.2</v>
      </c>
      <c r="H16">
        <v>133.19999999999999</v>
      </c>
      <c r="I16">
        <v>272.10000000000002</v>
      </c>
      <c r="J16">
        <v>306.89999999999998</v>
      </c>
      <c r="K16">
        <v>139.1</v>
      </c>
      <c r="L16">
        <v>209.2</v>
      </c>
      <c r="M16">
        <v>287.60000000000002</v>
      </c>
      <c r="N16">
        <v>142.5</v>
      </c>
      <c r="O16">
        <v>270.39999999999998</v>
      </c>
      <c r="P16">
        <v>315.3</v>
      </c>
      <c r="Q16">
        <v>150.69999999999999</v>
      </c>
      <c r="R16">
        <v>267.3</v>
      </c>
      <c r="S16">
        <v>382.7</v>
      </c>
      <c r="T16">
        <v>153.4</v>
      </c>
      <c r="U16">
        <v>303</v>
      </c>
      <c r="V16">
        <v>473.3</v>
      </c>
      <c r="W16">
        <v>104.4</v>
      </c>
      <c r="X16">
        <v>260.2</v>
      </c>
      <c r="Y16">
        <v>368.9</v>
      </c>
      <c r="Z16">
        <v>150.30000000000001</v>
      </c>
      <c r="AA16">
        <v>307.60000000000002</v>
      </c>
      <c r="AB16">
        <v>363.2</v>
      </c>
      <c r="AC16">
        <v>172.2</v>
      </c>
      <c r="AD16">
        <v>291.3</v>
      </c>
      <c r="AE16">
        <v>404.1</v>
      </c>
      <c r="AF16" s="1">
        <v>142.69999999999999</v>
      </c>
      <c r="AG16" s="1">
        <v>259.29999999999995</v>
      </c>
      <c r="AH16" s="1">
        <v>353.3</v>
      </c>
      <c r="AI16" s="1"/>
      <c r="AJ16" s="33">
        <f t="shared" si="0"/>
        <v>-33.166666666666714</v>
      </c>
      <c r="AK16">
        <f t="shared" si="1"/>
        <v>298.26666666666642</v>
      </c>
      <c r="AL16" s="8" t="s">
        <v>143</v>
      </c>
      <c r="AM16" s="8" t="s">
        <v>56</v>
      </c>
      <c r="AN16" s="8" t="s">
        <v>26</v>
      </c>
      <c r="AO16" s="8" t="s">
        <v>27</v>
      </c>
      <c r="AP16" s="8" t="s">
        <v>28</v>
      </c>
      <c r="AQ16" s="8" t="s">
        <v>29</v>
      </c>
      <c r="AR16" s="8" t="s">
        <v>30</v>
      </c>
      <c r="AS16" s="8" t="s">
        <v>31</v>
      </c>
      <c r="AT16" s="8" t="s">
        <v>32</v>
      </c>
    </row>
    <row r="17" spans="1:46">
      <c r="A17">
        <v>1974</v>
      </c>
      <c r="B17">
        <v>133.6</v>
      </c>
      <c r="C17">
        <v>242.2</v>
      </c>
      <c r="D17">
        <v>247.3</v>
      </c>
      <c r="E17">
        <v>74.400000000000006</v>
      </c>
      <c r="F17">
        <v>133.5</v>
      </c>
      <c r="G17">
        <v>197</v>
      </c>
      <c r="H17">
        <v>105.1</v>
      </c>
      <c r="I17">
        <v>169.8</v>
      </c>
      <c r="J17">
        <v>180.6</v>
      </c>
      <c r="K17">
        <v>130.4</v>
      </c>
      <c r="L17">
        <v>239.9</v>
      </c>
      <c r="M17">
        <v>249.1</v>
      </c>
      <c r="N17">
        <v>97.5</v>
      </c>
      <c r="O17">
        <v>194.8</v>
      </c>
      <c r="P17">
        <v>198.2</v>
      </c>
      <c r="Q17">
        <v>224</v>
      </c>
      <c r="R17">
        <v>421</v>
      </c>
      <c r="S17">
        <v>428</v>
      </c>
      <c r="T17">
        <v>363.5</v>
      </c>
      <c r="U17">
        <v>610</v>
      </c>
      <c r="V17">
        <v>613.9</v>
      </c>
      <c r="W17">
        <v>121.3</v>
      </c>
      <c r="X17">
        <v>232</v>
      </c>
      <c r="Y17">
        <v>252.7</v>
      </c>
      <c r="Z17">
        <v>142.19999999999999</v>
      </c>
      <c r="AA17">
        <v>289.60000000000002</v>
      </c>
      <c r="AB17">
        <v>300</v>
      </c>
      <c r="AC17">
        <v>326</v>
      </c>
      <c r="AD17">
        <v>503.7</v>
      </c>
      <c r="AE17">
        <v>517.9</v>
      </c>
      <c r="AF17" s="1">
        <v>206</v>
      </c>
      <c r="AG17" s="1">
        <v>390.59999999999997</v>
      </c>
      <c r="AH17" s="1">
        <v>399.8</v>
      </c>
      <c r="AI17" s="1"/>
      <c r="AJ17" s="33">
        <f t="shared" si="0"/>
        <v>-2.466666666666697</v>
      </c>
      <c r="AK17">
        <f t="shared" si="1"/>
        <v>295.79999999999973</v>
      </c>
      <c r="AL17" s="67" t="s">
        <v>167</v>
      </c>
      <c r="AM17" s="11" t="s">
        <v>23</v>
      </c>
      <c r="AN17" s="11">
        <v>-0.88536589697549894</v>
      </c>
      <c r="AO17" s="24">
        <v>2.23</v>
      </c>
      <c r="AP17" s="11">
        <v>-0.90940662063292699</v>
      </c>
      <c r="AQ17" s="11">
        <v>-1.77586056085108</v>
      </c>
      <c r="AR17" s="24">
        <v>1.96</v>
      </c>
      <c r="AS17" s="11" t="s">
        <v>170</v>
      </c>
      <c r="AT17" s="24" t="s">
        <v>34</v>
      </c>
    </row>
    <row r="18" spans="1:46">
      <c r="A18">
        <v>1975</v>
      </c>
      <c r="B18">
        <v>142</v>
      </c>
      <c r="C18">
        <v>220.8</v>
      </c>
      <c r="D18">
        <v>258.2</v>
      </c>
      <c r="E18">
        <v>92.4</v>
      </c>
      <c r="F18">
        <v>221.8</v>
      </c>
      <c r="G18">
        <v>246.3</v>
      </c>
      <c r="H18">
        <v>114</v>
      </c>
      <c r="I18">
        <v>228.8</v>
      </c>
      <c r="J18">
        <v>251.4</v>
      </c>
      <c r="K18">
        <v>103.1</v>
      </c>
      <c r="L18">
        <v>215.7</v>
      </c>
      <c r="M18">
        <v>245.1</v>
      </c>
      <c r="N18">
        <v>105</v>
      </c>
      <c r="O18">
        <v>262.10000000000002</v>
      </c>
      <c r="P18">
        <v>309.7</v>
      </c>
      <c r="Q18">
        <v>200.5</v>
      </c>
      <c r="R18">
        <v>231.1</v>
      </c>
      <c r="S18">
        <v>308.5</v>
      </c>
      <c r="T18">
        <v>219.2</v>
      </c>
      <c r="U18">
        <v>246.5</v>
      </c>
      <c r="V18">
        <v>305.3</v>
      </c>
      <c r="W18">
        <v>193.4</v>
      </c>
      <c r="X18">
        <v>232.9</v>
      </c>
      <c r="Y18">
        <v>238.6</v>
      </c>
      <c r="Z18">
        <v>137.69999999999999</v>
      </c>
      <c r="AA18">
        <v>249</v>
      </c>
      <c r="AB18">
        <v>301.8</v>
      </c>
      <c r="AC18">
        <v>180</v>
      </c>
      <c r="AD18">
        <v>355.6</v>
      </c>
      <c r="AE18">
        <v>488.6</v>
      </c>
      <c r="AF18" s="1">
        <v>169.5</v>
      </c>
      <c r="AG18" s="1">
        <v>252.4</v>
      </c>
      <c r="AH18" s="1">
        <v>352.8</v>
      </c>
      <c r="AI18" s="1"/>
      <c r="AJ18" s="33">
        <f t="shared" si="0"/>
        <v>-26.666666666666714</v>
      </c>
      <c r="AK18">
        <f t="shared" si="1"/>
        <v>269.13333333333298</v>
      </c>
      <c r="AL18" s="72"/>
      <c r="AM18" s="11" t="s">
        <v>22</v>
      </c>
      <c r="AN18" s="11">
        <v>-1.5860976133303799</v>
      </c>
      <c r="AO18" s="11">
        <v>2.23</v>
      </c>
      <c r="AP18" s="11">
        <v>-0.30281608522093401</v>
      </c>
      <c r="AQ18" s="11">
        <v>-1.49408473031694</v>
      </c>
      <c r="AR18" s="11">
        <v>1.96</v>
      </c>
      <c r="AS18" s="11" t="s">
        <v>170</v>
      </c>
      <c r="AT18" s="11" t="s">
        <v>34</v>
      </c>
    </row>
    <row r="19" spans="1:46">
      <c r="A19">
        <v>1976</v>
      </c>
      <c r="B19">
        <v>141.9</v>
      </c>
      <c r="C19">
        <v>247.5</v>
      </c>
      <c r="D19">
        <v>311</v>
      </c>
      <c r="E19">
        <v>143</v>
      </c>
      <c r="F19">
        <v>231</v>
      </c>
      <c r="G19">
        <v>273.5</v>
      </c>
      <c r="H19">
        <v>154</v>
      </c>
      <c r="I19">
        <v>311.3</v>
      </c>
      <c r="J19">
        <v>455.1</v>
      </c>
      <c r="K19">
        <v>189.9</v>
      </c>
      <c r="L19">
        <v>308.3</v>
      </c>
      <c r="M19">
        <v>312.5</v>
      </c>
      <c r="N19">
        <v>148.6</v>
      </c>
      <c r="O19">
        <v>271.60000000000002</v>
      </c>
      <c r="P19">
        <v>343.7</v>
      </c>
      <c r="Q19">
        <v>251.1</v>
      </c>
      <c r="R19">
        <v>375.8</v>
      </c>
      <c r="S19">
        <v>511.1</v>
      </c>
      <c r="T19">
        <v>227.7</v>
      </c>
      <c r="U19">
        <v>375.6</v>
      </c>
      <c r="V19">
        <v>455.2</v>
      </c>
      <c r="W19">
        <v>171.3</v>
      </c>
      <c r="X19">
        <v>276.89999999999998</v>
      </c>
      <c r="Y19">
        <v>381.8</v>
      </c>
      <c r="Z19">
        <v>227.6</v>
      </c>
      <c r="AA19">
        <v>304.10000000000002</v>
      </c>
      <c r="AB19">
        <v>391</v>
      </c>
      <c r="AC19">
        <v>265.8</v>
      </c>
      <c r="AD19">
        <v>416</v>
      </c>
      <c r="AE19">
        <v>424.4</v>
      </c>
      <c r="AF19" s="1">
        <v>256.89999999999998</v>
      </c>
      <c r="AG19" s="1">
        <v>355.59999999999997</v>
      </c>
      <c r="AH19" s="1">
        <v>477.1</v>
      </c>
      <c r="AI19" s="1"/>
      <c r="AJ19" s="33">
        <f t="shared" si="0"/>
        <v>65.933333333333309</v>
      </c>
      <c r="AK19">
        <f t="shared" si="1"/>
        <v>335.06666666666626</v>
      </c>
      <c r="AL19" s="72"/>
      <c r="AM19" s="11" t="s">
        <v>14</v>
      </c>
      <c r="AN19" s="11">
        <v>1.6839060380543101</v>
      </c>
      <c r="AO19" s="11">
        <v>2.23</v>
      </c>
      <c r="AP19" s="11">
        <v>0.91615955202335497</v>
      </c>
      <c r="AQ19" s="11">
        <v>1.83248012800788</v>
      </c>
      <c r="AR19" s="11">
        <v>1.96</v>
      </c>
      <c r="AS19" s="11" t="s">
        <v>42</v>
      </c>
      <c r="AT19" s="11" t="s">
        <v>34</v>
      </c>
    </row>
    <row r="20" spans="1:46">
      <c r="A20">
        <v>1977</v>
      </c>
      <c r="B20">
        <v>105.8</v>
      </c>
      <c r="C20">
        <v>163</v>
      </c>
      <c r="D20">
        <v>212.3</v>
      </c>
      <c r="E20">
        <v>137</v>
      </c>
      <c r="F20">
        <v>217.6</v>
      </c>
      <c r="G20">
        <v>221.2</v>
      </c>
      <c r="H20">
        <v>110</v>
      </c>
      <c r="I20">
        <v>160.4</v>
      </c>
      <c r="J20">
        <v>186.1</v>
      </c>
      <c r="K20">
        <v>99.6</v>
      </c>
      <c r="L20">
        <v>171.7</v>
      </c>
      <c r="M20">
        <v>204.2</v>
      </c>
      <c r="N20">
        <v>103.6</v>
      </c>
      <c r="O20">
        <v>170.1</v>
      </c>
      <c r="P20">
        <v>176.7</v>
      </c>
      <c r="Q20">
        <v>205</v>
      </c>
      <c r="R20">
        <v>355.5</v>
      </c>
      <c r="S20">
        <v>363</v>
      </c>
      <c r="T20">
        <v>190.4</v>
      </c>
      <c r="U20">
        <v>440.9</v>
      </c>
      <c r="V20">
        <v>440.9</v>
      </c>
      <c r="W20">
        <v>145.9</v>
      </c>
      <c r="X20">
        <v>334</v>
      </c>
      <c r="Y20">
        <v>335.7</v>
      </c>
      <c r="Z20">
        <v>117.3</v>
      </c>
      <c r="AA20">
        <v>217.3</v>
      </c>
      <c r="AB20">
        <v>236</v>
      </c>
      <c r="AC20">
        <v>87.3</v>
      </c>
      <c r="AD20">
        <v>143.5</v>
      </c>
      <c r="AE20">
        <v>150.19999999999999</v>
      </c>
      <c r="AF20" s="1">
        <v>140.30000000000001</v>
      </c>
      <c r="AG20" s="1">
        <v>249.5</v>
      </c>
      <c r="AH20" s="1">
        <v>261.10000000000002</v>
      </c>
      <c r="AI20" s="1"/>
      <c r="AJ20" s="33">
        <f t="shared" si="0"/>
        <v>-70.666666666666714</v>
      </c>
      <c r="AK20">
        <f t="shared" si="1"/>
        <v>264.39999999999952</v>
      </c>
      <c r="AL20" s="72"/>
      <c r="AM20" s="11" t="s">
        <v>48</v>
      </c>
      <c r="AN20" s="11">
        <v>-0.40559174174790202</v>
      </c>
      <c r="AO20" s="11">
        <v>2.23</v>
      </c>
      <c r="AP20" s="11">
        <v>-0.22082647820012</v>
      </c>
      <c r="AQ20" s="11">
        <v>-0.31666458174337803</v>
      </c>
      <c r="AR20" s="11">
        <v>1.96</v>
      </c>
      <c r="AS20" s="11" t="s">
        <v>170</v>
      </c>
      <c r="AT20" s="11" t="s">
        <v>34</v>
      </c>
    </row>
    <row r="21" spans="1:46">
      <c r="A21">
        <v>1978</v>
      </c>
      <c r="B21">
        <v>121.9</v>
      </c>
      <c r="C21">
        <v>218.3</v>
      </c>
      <c r="D21">
        <v>262.8</v>
      </c>
      <c r="E21">
        <v>94.4</v>
      </c>
      <c r="F21">
        <v>171.6</v>
      </c>
      <c r="G21">
        <v>226.5</v>
      </c>
      <c r="H21">
        <v>124.9</v>
      </c>
      <c r="I21">
        <v>170.8</v>
      </c>
      <c r="J21">
        <v>204.5</v>
      </c>
      <c r="K21">
        <v>122</v>
      </c>
      <c r="L21">
        <v>178.9</v>
      </c>
      <c r="M21">
        <v>235.8</v>
      </c>
      <c r="N21">
        <v>77.8</v>
      </c>
      <c r="O21">
        <v>128</v>
      </c>
      <c r="P21">
        <v>189.6</v>
      </c>
      <c r="Q21">
        <v>278.10000000000002</v>
      </c>
      <c r="R21">
        <v>423</v>
      </c>
      <c r="S21">
        <v>595.20000000000005</v>
      </c>
      <c r="T21">
        <v>385.8</v>
      </c>
      <c r="U21">
        <v>548.29999999999995</v>
      </c>
      <c r="V21">
        <v>741.5</v>
      </c>
      <c r="W21">
        <v>71.900000000000006</v>
      </c>
      <c r="X21">
        <v>166</v>
      </c>
      <c r="Y21">
        <v>267.60000000000002</v>
      </c>
      <c r="Z21">
        <v>152.30000000000001</v>
      </c>
      <c r="AA21">
        <v>292.5</v>
      </c>
      <c r="AB21">
        <v>357.5</v>
      </c>
      <c r="AC21">
        <v>194</v>
      </c>
      <c r="AD21">
        <v>441.4</v>
      </c>
      <c r="AE21">
        <v>658.1</v>
      </c>
      <c r="AF21" s="1">
        <v>226.2</v>
      </c>
      <c r="AG21" s="1">
        <v>336.69999999999993</v>
      </c>
      <c r="AH21" s="1">
        <v>487</v>
      </c>
      <c r="AI21" s="1"/>
      <c r="AJ21" s="33">
        <f t="shared" si="0"/>
        <v>-63.466666666666697</v>
      </c>
      <c r="AK21">
        <f t="shared" si="1"/>
        <v>200.93333333333283</v>
      </c>
      <c r="AL21" s="72"/>
      <c r="AM21" s="11" t="s">
        <v>49</v>
      </c>
      <c r="AN21" s="11">
        <v>3.38572886177553E-3</v>
      </c>
      <c r="AO21" s="11">
        <v>2.23</v>
      </c>
      <c r="AP21" s="11">
        <v>-0.62259230475363703</v>
      </c>
      <c r="AQ21" s="11">
        <v>-1.0548632714272799E-2</v>
      </c>
      <c r="AR21" s="11">
        <v>1.96</v>
      </c>
      <c r="AS21" s="11" t="s">
        <v>170</v>
      </c>
      <c r="AT21" s="11" t="s">
        <v>34</v>
      </c>
    </row>
    <row r="22" spans="1:46">
      <c r="A22">
        <v>1979</v>
      </c>
      <c r="B22">
        <v>149.19999999999999</v>
      </c>
      <c r="C22">
        <v>173.9</v>
      </c>
      <c r="D22">
        <v>215.8</v>
      </c>
      <c r="E22">
        <v>72.5</v>
      </c>
      <c r="F22">
        <v>134</v>
      </c>
      <c r="G22">
        <v>195.7</v>
      </c>
      <c r="H22">
        <v>177.4</v>
      </c>
      <c r="I22">
        <v>201.5</v>
      </c>
      <c r="J22">
        <v>317.8</v>
      </c>
      <c r="K22">
        <v>104.8</v>
      </c>
      <c r="L22">
        <v>167</v>
      </c>
      <c r="M22">
        <v>194</v>
      </c>
      <c r="N22">
        <v>109</v>
      </c>
      <c r="O22">
        <v>156.80000000000001</v>
      </c>
      <c r="P22">
        <v>239.5</v>
      </c>
      <c r="Q22">
        <v>132.69999999999999</v>
      </c>
      <c r="R22">
        <v>184.9</v>
      </c>
      <c r="S22">
        <v>311.39999999999998</v>
      </c>
      <c r="T22">
        <v>198.2</v>
      </c>
      <c r="U22">
        <v>223.1</v>
      </c>
      <c r="V22">
        <v>349.2</v>
      </c>
      <c r="W22">
        <v>151.19999999999999</v>
      </c>
      <c r="X22">
        <v>177.8</v>
      </c>
      <c r="Y22">
        <v>270.39999999999998</v>
      </c>
      <c r="Z22">
        <v>126.4</v>
      </c>
      <c r="AA22">
        <v>156.6</v>
      </c>
      <c r="AB22">
        <v>289.39999999999998</v>
      </c>
      <c r="AC22">
        <v>265.39999999999998</v>
      </c>
      <c r="AD22">
        <v>452.5</v>
      </c>
      <c r="AE22">
        <v>491.9</v>
      </c>
      <c r="AF22" s="1">
        <v>134</v>
      </c>
      <c r="AG22" s="1">
        <v>178.2</v>
      </c>
      <c r="AH22" s="1">
        <v>301.60000000000008</v>
      </c>
      <c r="AI22" s="1"/>
      <c r="AJ22" s="33">
        <f t="shared" si="0"/>
        <v>-75.366666666666703</v>
      </c>
      <c r="AK22">
        <f t="shared" si="1"/>
        <v>125.56666666666612</v>
      </c>
      <c r="AL22" s="72"/>
      <c r="AM22" s="11" t="s">
        <v>50</v>
      </c>
      <c r="AN22" s="11">
        <v>-1.2202649017584899</v>
      </c>
      <c r="AO22" s="11">
        <v>2.23</v>
      </c>
      <c r="AP22" s="11">
        <v>-0.83469025715937895</v>
      </c>
      <c r="AQ22" s="11">
        <v>-1.6468727846562301</v>
      </c>
      <c r="AR22" s="11">
        <v>1.96</v>
      </c>
      <c r="AS22" s="11" t="s">
        <v>170</v>
      </c>
      <c r="AT22" s="11" t="s">
        <v>34</v>
      </c>
    </row>
    <row r="23" spans="1:46">
      <c r="A23">
        <v>1980</v>
      </c>
      <c r="B23">
        <v>156.4</v>
      </c>
      <c r="C23">
        <v>202.9</v>
      </c>
      <c r="D23">
        <v>222.1</v>
      </c>
      <c r="E23">
        <v>127.4</v>
      </c>
      <c r="F23">
        <v>188.3</v>
      </c>
      <c r="G23">
        <v>223.5</v>
      </c>
      <c r="H23">
        <v>138.19999999999999</v>
      </c>
      <c r="I23">
        <v>232.5</v>
      </c>
      <c r="J23">
        <v>246.7</v>
      </c>
      <c r="K23">
        <v>110</v>
      </c>
      <c r="L23">
        <v>168.4</v>
      </c>
      <c r="M23">
        <v>195.2</v>
      </c>
      <c r="N23">
        <v>200.6</v>
      </c>
      <c r="O23">
        <v>242.3</v>
      </c>
      <c r="P23">
        <v>257</v>
      </c>
      <c r="Q23">
        <v>158</v>
      </c>
      <c r="R23">
        <v>198.7</v>
      </c>
      <c r="S23">
        <v>236.1</v>
      </c>
      <c r="T23">
        <v>98.5</v>
      </c>
      <c r="U23">
        <v>185.3</v>
      </c>
      <c r="V23">
        <v>210.4</v>
      </c>
      <c r="W23">
        <v>194.2</v>
      </c>
      <c r="X23">
        <v>350.4</v>
      </c>
      <c r="Y23">
        <v>378.6</v>
      </c>
      <c r="Z23">
        <v>148.6</v>
      </c>
      <c r="AA23">
        <v>251.1</v>
      </c>
      <c r="AB23">
        <v>263.39999999999998</v>
      </c>
      <c r="AC23">
        <v>144.6</v>
      </c>
      <c r="AD23">
        <v>289.89999999999998</v>
      </c>
      <c r="AE23">
        <v>359.7</v>
      </c>
      <c r="AF23" s="1">
        <v>179.7</v>
      </c>
      <c r="AG23" s="1">
        <v>220.29999999999998</v>
      </c>
      <c r="AH23" s="1">
        <v>248.29999999999998</v>
      </c>
      <c r="AI23" s="1"/>
      <c r="AJ23" s="33">
        <f t="shared" si="0"/>
        <v>-73.966666666666697</v>
      </c>
      <c r="AK23">
        <f t="shared" si="1"/>
        <v>51.599999999999426</v>
      </c>
      <c r="AL23" s="72"/>
      <c r="AM23" s="11" t="s">
        <v>51</v>
      </c>
      <c r="AN23" s="11">
        <v>-0.57551728139154601</v>
      </c>
      <c r="AO23" s="11">
        <v>2.23</v>
      </c>
      <c r="AP23" s="11">
        <v>-0.32938860260453001</v>
      </c>
      <c r="AQ23" s="11">
        <v>-1.10557127368099</v>
      </c>
      <c r="AR23" s="11">
        <v>1.96</v>
      </c>
      <c r="AS23" s="11" t="s">
        <v>170</v>
      </c>
      <c r="AT23" s="11" t="s">
        <v>34</v>
      </c>
    </row>
    <row r="24" spans="1:46">
      <c r="A24">
        <v>1981</v>
      </c>
      <c r="B24">
        <v>208.8</v>
      </c>
      <c r="C24">
        <v>295.5</v>
      </c>
      <c r="D24">
        <v>355.8</v>
      </c>
      <c r="E24">
        <v>352.4</v>
      </c>
      <c r="F24">
        <v>460.5</v>
      </c>
      <c r="G24">
        <v>549.29999999999995</v>
      </c>
      <c r="H24">
        <v>182.8</v>
      </c>
      <c r="I24">
        <v>246</v>
      </c>
      <c r="J24">
        <v>282.89999999999998</v>
      </c>
      <c r="K24">
        <v>82.8</v>
      </c>
      <c r="L24">
        <v>135.80000000000001</v>
      </c>
      <c r="M24">
        <v>194</v>
      </c>
      <c r="N24">
        <v>112.3</v>
      </c>
      <c r="O24">
        <v>216.5</v>
      </c>
      <c r="P24">
        <v>295.10000000000002</v>
      </c>
      <c r="Q24">
        <v>121.5</v>
      </c>
      <c r="R24">
        <v>177.6</v>
      </c>
      <c r="S24">
        <v>300</v>
      </c>
      <c r="T24">
        <v>119.6</v>
      </c>
      <c r="U24">
        <v>174.2</v>
      </c>
      <c r="V24">
        <v>252.2</v>
      </c>
      <c r="W24">
        <v>122.7</v>
      </c>
      <c r="X24">
        <v>244.3</v>
      </c>
      <c r="Y24">
        <v>446.9</v>
      </c>
      <c r="Z24">
        <v>79.900000000000006</v>
      </c>
      <c r="AA24">
        <v>201</v>
      </c>
      <c r="AB24">
        <v>303.60000000000002</v>
      </c>
      <c r="AC24">
        <v>189.3</v>
      </c>
      <c r="AD24">
        <v>205.6</v>
      </c>
      <c r="AE24">
        <v>239.5</v>
      </c>
      <c r="AF24" s="1">
        <v>114.6</v>
      </c>
      <c r="AG24" s="1">
        <v>159.69999999999999</v>
      </c>
      <c r="AH24" s="1">
        <v>277.2</v>
      </c>
      <c r="AI24" s="1"/>
      <c r="AJ24" s="33">
        <f t="shared" si="0"/>
        <v>-106.56666666666669</v>
      </c>
      <c r="AK24">
        <f t="shared" si="1"/>
        <v>-54.966666666667265</v>
      </c>
      <c r="AL24" s="72"/>
      <c r="AM24" s="11" t="s">
        <v>52</v>
      </c>
      <c r="AN24" s="11">
        <v>-0.860765444875633</v>
      </c>
      <c r="AO24" s="11">
        <v>2.23</v>
      </c>
      <c r="AP24" s="11">
        <v>8.5060649222052503E-2</v>
      </c>
      <c r="AQ24" s="11">
        <v>-0.74670269339585604</v>
      </c>
      <c r="AR24" s="11">
        <v>1.96</v>
      </c>
      <c r="AS24" s="11" t="s">
        <v>170</v>
      </c>
      <c r="AT24" s="11" t="s">
        <v>34</v>
      </c>
    </row>
    <row r="25" spans="1:46">
      <c r="A25">
        <v>1982</v>
      </c>
      <c r="B25">
        <v>84.9</v>
      </c>
      <c r="C25">
        <v>121.9</v>
      </c>
      <c r="D25">
        <v>172.7</v>
      </c>
      <c r="E25">
        <v>82</v>
      </c>
      <c r="F25">
        <v>124.1</v>
      </c>
      <c r="G25">
        <v>153.69999999999999</v>
      </c>
      <c r="H25">
        <v>106.8</v>
      </c>
      <c r="I25">
        <v>189.6</v>
      </c>
      <c r="J25">
        <v>282.10000000000002</v>
      </c>
      <c r="K25">
        <v>216.7</v>
      </c>
      <c r="L25">
        <v>272.8</v>
      </c>
      <c r="M25">
        <v>475.3</v>
      </c>
      <c r="N25">
        <v>106</v>
      </c>
      <c r="O25">
        <v>181.2</v>
      </c>
      <c r="P25">
        <v>290.3</v>
      </c>
      <c r="Q25">
        <v>193.7</v>
      </c>
      <c r="R25">
        <v>313.2</v>
      </c>
      <c r="S25">
        <v>342.4</v>
      </c>
      <c r="T25">
        <v>142.6</v>
      </c>
      <c r="U25">
        <v>221.1</v>
      </c>
      <c r="V25">
        <v>357.9</v>
      </c>
      <c r="W25">
        <v>104.8</v>
      </c>
      <c r="X25">
        <v>174.9</v>
      </c>
      <c r="Y25">
        <v>253.6</v>
      </c>
      <c r="Z25">
        <v>57.5</v>
      </c>
      <c r="AA25">
        <v>135</v>
      </c>
      <c r="AB25">
        <v>162.4</v>
      </c>
      <c r="AC25">
        <v>239.4</v>
      </c>
      <c r="AD25">
        <v>424.2</v>
      </c>
      <c r="AE25">
        <v>485.4</v>
      </c>
      <c r="AF25" s="1">
        <v>213.8</v>
      </c>
      <c r="AG25" s="1">
        <v>405.7</v>
      </c>
      <c r="AH25" s="1">
        <v>422.7</v>
      </c>
      <c r="AI25" s="1"/>
      <c r="AJ25" s="33">
        <f t="shared" si="0"/>
        <v>30.433333333333309</v>
      </c>
      <c r="AK25">
        <f t="shared" si="1"/>
        <v>-24.533333333333957</v>
      </c>
      <c r="AL25" s="72"/>
      <c r="AM25" s="11" t="s">
        <v>53</v>
      </c>
      <c r="AN25" s="11">
        <v>0.375424757919466</v>
      </c>
      <c r="AO25" s="11">
        <v>2.23</v>
      </c>
      <c r="AP25" s="11">
        <v>-9.4110603558449496E-3</v>
      </c>
      <c r="AQ25" s="11">
        <v>0.67862519801462995</v>
      </c>
      <c r="AR25" s="11">
        <v>1.96</v>
      </c>
      <c r="AS25" s="11" t="s">
        <v>42</v>
      </c>
      <c r="AT25" s="11" t="s">
        <v>34</v>
      </c>
    </row>
    <row r="26" spans="1:46">
      <c r="A26">
        <v>1983</v>
      </c>
      <c r="B26">
        <v>129.30000000000001</v>
      </c>
      <c r="C26">
        <v>186.5</v>
      </c>
      <c r="D26">
        <v>199.2</v>
      </c>
      <c r="E26">
        <v>107.8</v>
      </c>
      <c r="F26">
        <v>143.6</v>
      </c>
      <c r="G26">
        <v>152.9</v>
      </c>
      <c r="H26">
        <v>84.6</v>
      </c>
      <c r="I26">
        <v>123.8</v>
      </c>
      <c r="J26">
        <v>132.6</v>
      </c>
      <c r="K26">
        <v>114.9</v>
      </c>
      <c r="L26">
        <v>155.9</v>
      </c>
      <c r="M26">
        <v>162.19999999999999</v>
      </c>
      <c r="N26">
        <v>79.5</v>
      </c>
      <c r="O26">
        <v>155.1</v>
      </c>
      <c r="P26">
        <v>163.6</v>
      </c>
      <c r="Q26">
        <v>115.7</v>
      </c>
      <c r="R26">
        <v>174</v>
      </c>
      <c r="S26">
        <v>193.3</v>
      </c>
      <c r="T26">
        <v>205.3</v>
      </c>
      <c r="U26">
        <v>323.39999999999998</v>
      </c>
      <c r="V26">
        <v>326.8</v>
      </c>
      <c r="W26">
        <v>229.5</v>
      </c>
      <c r="X26">
        <v>295</v>
      </c>
      <c r="Y26">
        <v>295.5</v>
      </c>
      <c r="Z26">
        <v>75.099999999999994</v>
      </c>
      <c r="AA26">
        <v>147.5</v>
      </c>
      <c r="AB26">
        <v>175.6</v>
      </c>
      <c r="AC26">
        <v>175.1</v>
      </c>
      <c r="AD26">
        <v>231.4</v>
      </c>
      <c r="AE26">
        <v>317.39999999999998</v>
      </c>
      <c r="AF26" s="1">
        <v>114.9</v>
      </c>
      <c r="AG26" s="1">
        <v>165.9</v>
      </c>
      <c r="AH26" s="1">
        <v>205.3</v>
      </c>
      <c r="AI26" s="1"/>
      <c r="AJ26" s="33">
        <f t="shared" si="0"/>
        <v>-86.466666666666697</v>
      </c>
      <c r="AK26">
        <f t="shared" si="1"/>
        <v>-111.00000000000065</v>
      </c>
      <c r="AL26" s="72"/>
      <c r="AM26" s="11" t="s">
        <v>54</v>
      </c>
      <c r="AN26" s="11">
        <v>-0.28629614294859201</v>
      </c>
      <c r="AO26" s="11">
        <v>2.23</v>
      </c>
      <c r="AP26" s="11">
        <v>-0.58145560585034195</v>
      </c>
      <c r="AQ26" s="11">
        <v>-0.86002321453083597</v>
      </c>
      <c r="AR26" s="11">
        <v>1.96</v>
      </c>
      <c r="AS26" s="11" t="s">
        <v>170</v>
      </c>
      <c r="AT26" s="11" t="s">
        <v>34</v>
      </c>
    </row>
    <row r="27" spans="1:46">
      <c r="A27">
        <v>1984</v>
      </c>
      <c r="B27">
        <v>104.3</v>
      </c>
      <c r="C27">
        <v>142.5</v>
      </c>
      <c r="D27">
        <v>151.9</v>
      </c>
      <c r="E27">
        <v>123.1</v>
      </c>
      <c r="F27">
        <v>135.80000000000001</v>
      </c>
      <c r="G27">
        <v>147</v>
      </c>
      <c r="H27">
        <v>110</v>
      </c>
      <c r="I27">
        <v>151</v>
      </c>
      <c r="J27">
        <v>185</v>
      </c>
      <c r="K27">
        <v>177.8</v>
      </c>
      <c r="L27">
        <v>244.3</v>
      </c>
      <c r="M27">
        <v>268.10000000000002</v>
      </c>
      <c r="N27">
        <v>71.8</v>
      </c>
      <c r="O27">
        <v>128.69999999999999</v>
      </c>
      <c r="P27">
        <v>140.6</v>
      </c>
      <c r="Q27">
        <v>145.1</v>
      </c>
      <c r="R27">
        <v>274.8</v>
      </c>
      <c r="S27">
        <v>328.2</v>
      </c>
      <c r="T27">
        <v>211</v>
      </c>
      <c r="U27">
        <v>267.60000000000002</v>
      </c>
      <c r="V27">
        <v>299.39999999999998</v>
      </c>
      <c r="W27">
        <v>164.6</v>
      </c>
      <c r="X27">
        <v>209</v>
      </c>
      <c r="Y27">
        <v>238.9</v>
      </c>
      <c r="Z27">
        <v>63.2</v>
      </c>
      <c r="AA27">
        <v>85.9</v>
      </c>
      <c r="AB27">
        <v>142.1</v>
      </c>
      <c r="AC27">
        <v>112.9</v>
      </c>
      <c r="AD27">
        <v>201.7</v>
      </c>
      <c r="AE27">
        <v>223.6</v>
      </c>
      <c r="AF27" s="1">
        <v>120.9</v>
      </c>
      <c r="AG27" s="1">
        <v>205.20000000000002</v>
      </c>
      <c r="AH27" s="1">
        <v>243.9</v>
      </c>
      <c r="AI27" s="1"/>
      <c r="AJ27" s="33">
        <f t="shared" si="0"/>
        <v>1.9333333333333087</v>
      </c>
      <c r="AK27">
        <f t="shared" si="1"/>
        <v>-109.06666666666734</v>
      </c>
      <c r="AL27" s="72"/>
      <c r="AM27" s="11" t="s">
        <v>55</v>
      </c>
      <c r="AN27" s="11">
        <v>1.1570808514578299</v>
      </c>
      <c r="AO27" s="11">
        <v>2.23</v>
      </c>
      <c r="AP27" s="11">
        <v>0.74529931745662703</v>
      </c>
      <c r="AQ27" s="11">
        <v>1.55000150512114</v>
      </c>
      <c r="AR27" s="11">
        <v>1.96</v>
      </c>
      <c r="AS27" s="11" t="s">
        <v>42</v>
      </c>
      <c r="AT27" s="11" t="s">
        <v>34</v>
      </c>
    </row>
    <row r="28" spans="1:46">
      <c r="A28">
        <v>1985</v>
      </c>
      <c r="B28">
        <v>135.1</v>
      </c>
      <c r="C28">
        <v>232.6</v>
      </c>
      <c r="D28">
        <v>295</v>
      </c>
      <c r="E28">
        <v>181.5</v>
      </c>
      <c r="F28">
        <v>252.5</v>
      </c>
      <c r="G28">
        <v>317.5</v>
      </c>
      <c r="H28">
        <v>87.8</v>
      </c>
      <c r="I28">
        <v>168.7</v>
      </c>
      <c r="J28">
        <v>219.8</v>
      </c>
      <c r="K28">
        <v>96.9</v>
      </c>
      <c r="L28">
        <v>212.1</v>
      </c>
      <c r="M28">
        <v>319.2</v>
      </c>
      <c r="N28">
        <v>139.5</v>
      </c>
      <c r="O28">
        <v>204.6</v>
      </c>
      <c r="P28">
        <v>242.8</v>
      </c>
      <c r="Q28">
        <v>120.9</v>
      </c>
      <c r="R28">
        <v>199.9</v>
      </c>
      <c r="S28">
        <v>248</v>
      </c>
      <c r="T28">
        <v>113.4</v>
      </c>
      <c r="U28">
        <v>191.1</v>
      </c>
      <c r="V28">
        <v>257</v>
      </c>
      <c r="W28">
        <v>156.5</v>
      </c>
      <c r="X28">
        <v>197.9</v>
      </c>
      <c r="Y28">
        <v>330.1</v>
      </c>
      <c r="Z28">
        <v>72.400000000000006</v>
      </c>
      <c r="AA28">
        <v>136.1</v>
      </c>
      <c r="AB28">
        <v>166.3</v>
      </c>
      <c r="AC28">
        <v>177.2</v>
      </c>
      <c r="AD28">
        <v>239.3</v>
      </c>
      <c r="AE28">
        <v>345.5</v>
      </c>
      <c r="AF28" s="1">
        <v>113.7</v>
      </c>
      <c r="AG28" s="1">
        <v>184.8</v>
      </c>
      <c r="AH28" s="1">
        <v>247.2</v>
      </c>
      <c r="AI28" s="1"/>
      <c r="AJ28" s="33">
        <f t="shared" si="0"/>
        <v>-30.266666666666708</v>
      </c>
      <c r="AK28">
        <f t="shared" si="1"/>
        <v>-139.33333333333405</v>
      </c>
      <c r="AL28" s="67" t="s">
        <v>169</v>
      </c>
      <c r="AM28" s="10" t="s">
        <v>23</v>
      </c>
      <c r="AN28" s="24">
        <v>-1.1974207241919099</v>
      </c>
      <c r="AO28" s="24">
        <v>2.23</v>
      </c>
      <c r="AP28" s="24">
        <v>-0.76371958635750403</v>
      </c>
      <c r="AQ28" s="10">
        <v>-1.81030414072413</v>
      </c>
      <c r="AR28" s="24">
        <v>1.96</v>
      </c>
      <c r="AS28" s="10" t="s">
        <v>170</v>
      </c>
      <c r="AT28" s="24" t="s">
        <v>34</v>
      </c>
    </row>
    <row r="29" spans="1:46">
      <c r="A29">
        <v>1986</v>
      </c>
      <c r="B29">
        <v>145.80000000000001</v>
      </c>
      <c r="C29">
        <v>185.1</v>
      </c>
      <c r="D29">
        <v>205</v>
      </c>
      <c r="E29">
        <v>132.19999999999999</v>
      </c>
      <c r="F29">
        <v>225.5</v>
      </c>
      <c r="G29">
        <v>265.5</v>
      </c>
      <c r="H29">
        <v>107.1</v>
      </c>
      <c r="I29">
        <v>175.5</v>
      </c>
      <c r="J29">
        <v>182.3</v>
      </c>
      <c r="K29">
        <v>166.5</v>
      </c>
      <c r="L29">
        <v>235.7</v>
      </c>
      <c r="M29">
        <v>246.3</v>
      </c>
      <c r="N29">
        <v>117.5</v>
      </c>
      <c r="O29">
        <v>215.3</v>
      </c>
      <c r="P29">
        <v>225.4</v>
      </c>
      <c r="Q29">
        <v>125</v>
      </c>
      <c r="R29">
        <v>272.10000000000002</v>
      </c>
      <c r="S29">
        <v>320.60000000000002</v>
      </c>
      <c r="T29">
        <v>189</v>
      </c>
      <c r="U29">
        <v>370.9</v>
      </c>
      <c r="V29">
        <v>371.9</v>
      </c>
      <c r="W29">
        <v>182.8</v>
      </c>
      <c r="X29">
        <v>334.8</v>
      </c>
      <c r="Y29">
        <v>342.8</v>
      </c>
      <c r="Z29">
        <v>147.69999999999999</v>
      </c>
      <c r="AA29">
        <v>212.2</v>
      </c>
      <c r="AB29">
        <v>272.3</v>
      </c>
      <c r="AC29">
        <v>174.3</v>
      </c>
      <c r="AD29">
        <v>224.9</v>
      </c>
      <c r="AE29">
        <v>236.2</v>
      </c>
      <c r="AF29" s="1">
        <v>144.80000000000001</v>
      </c>
      <c r="AG29" s="1">
        <v>280.60000000000002</v>
      </c>
      <c r="AH29" s="1">
        <v>300.10000000000002</v>
      </c>
      <c r="AI29" s="1"/>
      <c r="AJ29" s="33">
        <f t="shared" si="0"/>
        <v>-6.666666666666714</v>
      </c>
      <c r="AK29">
        <f t="shared" si="1"/>
        <v>-146.00000000000077</v>
      </c>
      <c r="AL29" s="72"/>
      <c r="AM29" s="11" t="s">
        <v>22</v>
      </c>
      <c r="AN29" s="11">
        <v>-1.8206318230504599</v>
      </c>
      <c r="AO29" s="11">
        <v>2.23</v>
      </c>
      <c r="AP29" s="11">
        <v>-0.61119092704632905</v>
      </c>
      <c r="AQ29" s="11">
        <v>-1.5969522288412299</v>
      </c>
      <c r="AR29" s="11">
        <v>1.96</v>
      </c>
      <c r="AS29" s="11" t="s">
        <v>170</v>
      </c>
      <c r="AT29" s="11" t="s">
        <v>34</v>
      </c>
    </row>
    <row r="30" spans="1:46">
      <c r="A30">
        <v>1987</v>
      </c>
      <c r="B30">
        <v>312</v>
      </c>
      <c r="C30">
        <v>356.9</v>
      </c>
      <c r="D30">
        <v>465</v>
      </c>
      <c r="E30">
        <v>156.1</v>
      </c>
      <c r="F30">
        <v>222.9</v>
      </c>
      <c r="G30">
        <v>339.9</v>
      </c>
      <c r="H30">
        <v>127.5</v>
      </c>
      <c r="I30">
        <v>247.6</v>
      </c>
      <c r="J30">
        <v>287.7</v>
      </c>
      <c r="K30">
        <v>126.8</v>
      </c>
      <c r="L30">
        <v>278.2</v>
      </c>
      <c r="M30">
        <v>309.2</v>
      </c>
      <c r="N30">
        <v>113.6</v>
      </c>
      <c r="O30">
        <v>243.4</v>
      </c>
      <c r="P30">
        <v>280.7</v>
      </c>
      <c r="Q30">
        <v>109.1</v>
      </c>
      <c r="R30">
        <v>198</v>
      </c>
      <c r="S30">
        <v>241.3</v>
      </c>
      <c r="T30">
        <v>220</v>
      </c>
      <c r="U30">
        <v>371.9</v>
      </c>
      <c r="V30">
        <v>433.9</v>
      </c>
      <c r="W30">
        <v>101</v>
      </c>
      <c r="X30">
        <v>228.5</v>
      </c>
      <c r="Y30">
        <v>258</v>
      </c>
      <c r="Z30">
        <v>131.5</v>
      </c>
      <c r="AA30">
        <v>248.9</v>
      </c>
      <c r="AB30">
        <v>274.89999999999998</v>
      </c>
      <c r="AC30">
        <v>129.5</v>
      </c>
      <c r="AD30">
        <v>314</v>
      </c>
      <c r="AE30">
        <v>447</v>
      </c>
      <c r="AF30" s="1">
        <v>105.7</v>
      </c>
      <c r="AG30" s="1">
        <v>205</v>
      </c>
      <c r="AH30" s="1">
        <v>248.3</v>
      </c>
      <c r="AI30" s="1"/>
      <c r="AJ30" s="33">
        <f t="shared" si="0"/>
        <v>35.833333333333286</v>
      </c>
      <c r="AK30">
        <f t="shared" si="1"/>
        <v>-110.16666666666748</v>
      </c>
      <c r="AL30" s="72"/>
      <c r="AM30" s="11" t="s">
        <v>14</v>
      </c>
      <c r="AN30" s="11">
        <v>1.25459167369778</v>
      </c>
      <c r="AO30" s="11">
        <v>2.23</v>
      </c>
      <c r="AP30" s="11">
        <v>0.64536018639209902</v>
      </c>
      <c r="AQ30" s="11">
        <v>1.7515022345287301</v>
      </c>
      <c r="AR30" s="11">
        <v>1.96</v>
      </c>
      <c r="AS30" s="11" t="s">
        <v>42</v>
      </c>
      <c r="AT30" s="11" t="s">
        <v>34</v>
      </c>
    </row>
    <row r="31" spans="1:46">
      <c r="A31">
        <v>1988</v>
      </c>
      <c r="B31">
        <v>79.3</v>
      </c>
      <c r="C31">
        <v>195.4</v>
      </c>
      <c r="D31">
        <v>272.3</v>
      </c>
      <c r="E31">
        <v>121.7</v>
      </c>
      <c r="F31">
        <v>196.7</v>
      </c>
      <c r="G31">
        <v>196.7</v>
      </c>
      <c r="H31">
        <v>100.3</v>
      </c>
      <c r="I31">
        <v>146.69999999999999</v>
      </c>
      <c r="J31">
        <v>222.6</v>
      </c>
      <c r="K31">
        <v>201.3</v>
      </c>
      <c r="L31">
        <v>216.5</v>
      </c>
      <c r="M31">
        <v>217.8</v>
      </c>
      <c r="N31">
        <v>149.69999999999999</v>
      </c>
      <c r="O31">
        <v>163.6</v>
      </c>
      <c r="P31">
        <v>216.9</v>
      </c>
      <c r="Q31">
        <v>202.2</v>
      </c>
      <c r="R31">
        <v>253.8</v>
      </c>
      <c r="S31">
        <v>281</v>
      </c>
      <c r="T31">
        <v>134.1</v>
      </c>
      <c r="U31">
        <v>204.3</v>
      </c>
      <c r="V31">
        <v>288.10000000000002</v>
      </c>
      <c r="W31">
        <v>113</v>
      </c>
      <c r="X31">
        <v>120.8</v>
      </c>
      <c r="Y31">
        <v>193.4</v>
      </c>
      <c r="Z31">
        <v>251.7</v>
      </c>
      <c r="AA31">
        <v>298.89999999999998</v>
      </c>
      <c r="AB31">
        <v>351.8</v>
      </c>
      <c r="AC31">
        <v>76.400000000000006</v>
      </c>
      <c r="AD31">
        <v>142.4</v>
      </c>
      <c r="AE31">
        <v>278.39999999999998</v>
      </c>
      <c r="AF31" s="1">
        <v>165.7</v>
      </c>
      <c r="AG31" s="1">
        <v>221.29999999999998</v>
      </c>
      <c r="AH31" s="1">
        <v>265.60000000000002</v>
      </c>
      <c r="AI31" s="1"/>
      <c r="AJ31" s="33">
        <f t="shared" si="0"/>
        <v>-25.866666666666703</v>
      </c>
      <c r="AK31">
        <f t="shared" si="1"/>
        <v>-136.03333333333418</v>
      </c>
      <c r="AL31" s="72"/>
      <c r="AM31" s="11" t="s">
        <v>48</v>
      </c>
      <c r="AN31" s="11">
        <v>-1.3553676106042201</v>
      </c>
      <c r="AO31" s="11">
        <v>2.23</v>
      </c>
      <c r="AP31" s="11">
        <v>-0.87269925148028205</v>
      </c>
      <c r="AQ31" s="11">
        <v>-1.10834607082596</v>
      </c>
      <c r="AR31" s="11">
        <v>1.96</v>
      </c>
      <c r="AS31" s="11" t="s">
        <v>170</v>
      </c>
      <c r="AT31" s="11" t="s">
        <v>34</v>
      </c>
    </row>
    <row r="32" spans="1:46">
      <c r="A32">
        <v>1989</v>
      </c>
      <c r="B32">
        <v>334.8</v>
      </c>
      <c r="C32">
        <v>366.7</v>
      </c>
      <c r="D32">
        <v>390.5</v>
      </c>
      <c r="E32">
        <v>235.9</v>
      </c>
      <c r="F32">
        <v>261.8</v>
      </c>
      <c r="G32">
        <v>284.8</v>
      </c>
      <c r="H32">
        <v>420.1</v>
      </c>
      <c r="I32">
        <v>455.2</v>
      </c>
      <c r="J32">
        <v>488.8</v>
      </c>
      <c r="K32">
        <v>258.8</v>
      </c>
      <c r="L32">
        <v>292</v>
      </c>
      <c r="M32">
        <v>309.5</v>
      </c>
      <c r="N32">
        <v>379.3</v>
      </c>
      <c r="O32">
        <v>419</v>
      </c>
      <c r="P32">
        <v>450.9</v>
      </c>
      <c r="Q32">
        <v>234.1</v>
      </c>
      <c r="R32">
        <v>307.39999999999998</v>
      </c>
      <c r="S32">
        <v>346.1</v>
      </c>
      <c r="T32">
        <v>217.9</v>
      </c>
      <c r="U32">
        <v>300.39999999999998</v>
      </c>
      <c r="V32">
        <v>377.6</v>
      </c>
      <c r="W32">
        <v>154.4</v>
      </c>
      <c r="X32">
        <v>230.3</v>
      </c>
      <c r="Y32">
        <v>302.10000000000002</v>
      </c>
      <c r="Z32">
        <v>319</v>
      </c>
      <c r="AA32">
        <v>357.8</v>
      </c>
      <c r="AB32">
        <v>387.3</v>
      </c>
      <c r="AC32">
        <v>212</v>
      </c>
      <c r="AD32">
        <v>408.3</v>
      </c>
      <c r="AE32">
        <v>447.2</v>
      </c>
      <c r="AF32" s="1">
        <v>279.3</v>
      </c>
      <c r="AG32" s="1">
        <v>344.2</v>
      </c>
      <c r="AH32" s="1">
        <v>366.70000000000005</v>
      </c>
      <c r="AI32" s="1"/>
      <c r="AJ32" s="33">
        <f t="shared" si="0"/>
        <v>49.633333333333297</v>
      </c>
      <c r="AK32">
        <f t="shared" si="1"/>
        <v>-86.400000000000887</v>
      </c>
      <c r="AL32" s="72"/>
      <c r="AM32" s="11" t="s">
        <v>49</v>
      </c>
      <c r="AN32" s="11">
        <v>-1.4885879732420799</v>
      </c>
      <c r="AO32" s="11">
        <v>2.23</v>
      </c>
      <c r="AP32" s="11">
        <v>-1.0196705750177699</v>
      </c>
      <c r="AQ32" s="11">
        <v>-1.4832444871589601</v>
      </c>
      <c r="AR32" s="11">
        <v>1.96</v>
      </c>
      <c r="AS32" s="11" t="s">
        <v>170</v>
      </c>
      <c r="AT32" s="11" t="s">
        <v>34</v>
      </c>
    </row>
    <row r="33" spans="1:46">
      <c r="A33">
        <v>1990</v>
      </c>
      <c r="B33">
        <v>96.1</v>
      </c>
      <c r="C33">
        <v>190.8</v>
      </c>
      <c r="D33">
        <v>195.2</v>
      </c>
      <c r="E33">
        <v>72.2</v>
      </c>
      <c r="F33">
        <v>120.8</v>
      </c>
      <c r="G33">
        <v>146.80000000000001</v>
      </c>
      <c r="H33">
        <v>49.7</v>
      </c>
      <c r="I33">
        <v>105.5</v>
      </c>
      <c r="J33">
        <v>108.3</v>
      </c>
      <c r="K33">
        <v>80.099999999999994</v>
      </c>
      <c r="L33">
        <v>113.5</v>
      </c>
      <c r="M33">
        <v>119.9</v>
      </c>
      <c r="N33">
        <v>52.3</v>
      </c>
      <c r="O33">
        <v>103.2</v>
      </c>
      <c r="P33">
        <v>105.6</v>
      </c>
      <c r="Q33">
        <v>147.19999999999999</v>
      </c>
      <c r="R33">
        <v>173.5</v>
      </c>
      <c r="S33">
        <v>192.2</v>
      </c>
      <c r="T33">
        <v>146.9</v>
      </c>
      <c r="U33">
        <v>182.4</v>
      </c>
      <c r="V33">
        <v>224.8</v>
      </c>
      <c r="W33">
        <v>112.4</v>
      </c>
      <c r="X33">
        <v>148.1</v>
      </c>
      <c r="Y33">
        <v>205.3</v>
      </c>
      <c r="Z33">
        <v>95.6</v>
      </c>
      <c r="AA33">
        <v>145.9</v>
      </c>
      <c r="AB33">
        <v>179.1</v>
      </c>
      <c r="AC33">
        <v>148.30000000000001</v>
      </c>
      <c r="AD33">
        <v>175.7</v>
      </c>
      <c r="AE33">
        <v>200.1</v>
      </c>
      <c r="AF33" s="1">
        <v>119.6</v>
      </c>
      <c r="AG33" s="1">
        <v>163.5</v>
      </c>
      <c r="AH33" s="1">
        <v>186.39999999999998</v>
      </c>
      <c r="AI33" s="1"/>
      <c r="AJ33" s="33">
        <f t="shared" si="0"/>
        <v>-128.8666666666667</v>
      </c>
      <c r="AK33">
        <f t="shared" si="1"/>
        <v>-215.26666666666759</v>
      </c>
      <c r="AL33" s="72"/>
      <c r="AM33" s="11" t="s">
        <v>50</v>
      </c>
      <c r="AN33" s="11">
        <v>-1.7221558881832899</v>
      </c>
      <c r="AO33" s="11">
        <v>2.23</v>
      </c>
      <c r="AP33" s="11">
        <v>-1.0212727607729799</v>
      </c>
      <c r="AQ33" s="11">
        <v>-1.6168568440600599</v>
      </c>
      <c r="AR33" s="11">
        <v>1.96</v>
      </c>
      <c r="AS33" s="11" t="s">
        <v>170</v>
      </c>
      <c r="AT33" s="11" t="s">
        <v>34</v>
      </c>
    </row>
    <row r="34" spans="1:46">
      <c r="A34">
        <v>1991</v>
      </c>
      <c r="B34">
        <v>52.8</v>
      </c>
      <c r="C34">
        <v>128.6</v>
      </c>
      <c r="D34">
        <v>139.69999999999999</v>
      </c>
      <c r="E34">
        <v>46.9</v>
      </c>
      <c r="F34">
        <v>102.9</v>
      </c>
      <c r="G34">
        <v>162</v>
      </c>
      <c r="H34">
        <v>64.3</v>
      </c>
      <c r="I34">
        <v>155.4</v>
      </c>
      <c r="J34">
        <v>168.6</v>
      </c>
      <c r="K34">
        <v>121.2</v>
      </c>
      <c r="L34">
        <v>202.8</v>
      </c>
      <c r="M34">
        <v>217.2</v>
      </c>
      <c r="N34">
        <v>100.2</v>
      </c>
      <c r="O34">
        <v>176.8</v>
      </c>
      <c r="P34">
        <v>184.1</v>
      </c>
      <c r="Q34">
        <v>111.4</v>
      </c>
      <c r="R34">
        <v>215</v>
      </c>
      <c r="S34">
        <v>226.8</v>
      </c>
      <c r="T34">
        <v>140.5</v>
      </c>
      <c r="U34">
        <v>398.9</v>
      </c>
      <c r="V34">
        <v>438.1</v>
      </c>
      <c r="W34">
        <v>100</v>
      </c>
      <c r="X34">
        <v>275</v>
      </c>
      <c r="Y34">
        <v>292.10000000000002</v>
      </c>
      <c r="Z34">
        <v>64.400000000000006</v>
      </c>
      <c r="AA34">
        <v>162.30000000000001</v>
      </c>
      <c r="AB34">
        <v>191.5</v>
      </c>
      <c r="AC34">
        <v>170.5</v>
      </c>
      <c r="AD34">
        <v>343.2</v>
      </c>
      <c r="AE34">
        <v>384.4</v>
      </c>
      <c r="AF34" s="1">
        <v>117.1</v>
      </c>
      <c r="AG34" s="1">
        <v>210.20000000000002</v>
      </c>
      <c r="AH34" s="1">
        <v>221.09999999999997</v>
      </c>
      <c r="AI34" s="1"/>
      <c r="AJ34" s="33">
        <f t="shared" si="0"/>
        <v>-39.566666666666691</v>
      </c>
      <c r="AK34">
        <f t="shared" si="1"/>
        <v>-254.83333333333428</v>
      </c>
      <c r="AL34" s="72"/>
      <c r="AM34" s="11" t="s">
        <v>51</v>
      </c>
      <c r="AN34" s="11">
        <v>8.5918328490182494E-2</v>
      </c>
      <c r="AO34" s="11">
        <v>2.23</v>
      </c>
      <c r="AP34" s="11">
        <v>-0.210048145901578</v>
      </c>
      <c r="AQ34" s="11">
        <v>0.19756596884118</v>
      </c>
      <c r="AR34" s="11">
        <v>1.96</v>
      </c>
      <c r="AS34" s="11" t="s">
        <v>42</v>
      </c>
      <c r="AT34" s="11" t="s">
        <v>34</v>
      </c>
    </row>
    <row r="35" spans="1:46">
      <c r="A35">
        <v>1992</v>
      </c>
      <c r="B35">
        <v>133.69999999999999</v>
      </c>
      <c r="C35">
        <v>174.9</v>
      </c>
      <c r="D35">
        <v>286.7</v>
      </c>
      <c r="E35">
        <v>119.8</v>
      </c>
      <c r="F35">
        <v>155.5</v>
      </c>
      <c r="G35">
        <v>219.7</v>
      </c>
      <c r="H35">
        <v>143</v>
      </c>
      <c r="I35">
        <v>252.1</v>
      </c>
      <c r="J35">
        <v>371.8</v>
      </c>
      <c r="K35">
        <v>225.9</v>
      </c>
      <c r="L35">
        <v>258.2</v>
      </c>
      <c r="M35">
        <v>425.2</v>
      </c>
      <c r="N35">
        <v>153.5</v>
      </c>
      <c r="O35">
        <v>170.8</v>
      </c>
      <c r="P35">
        <v>324.2</v>
      </c>
      <c r="Q35">
        <v>123.9</v>
      </c>
      <c r="R35">
        <v>199.4</v>
      </c>
      <c r="S35">
        <v>325.7</v>
      </c>
      <c r="T35">
        <v>95</v>
      </c>
      <c r="U35">
        <v>149.5</v>
      </c>
      <c r="V35">
        <v>285.8</v>
      </c>
      <c r="W35">
        <v>159.1</v>
      </c>
      <c r="X35">
        <v>312.5</v>
      </c>
      <c r="Y35">
        <v>363.6</v>
      </c>
      <c r="Z35">
        <v>384.4</v>
      </c>
      <c r="AA35">
        <v>396.9</v>
      </c>
      <c r="AB35">
        <v>427.8</v>
      </c>
      <c r="AC35">
        <v>107.6</v>
      </c>
      <c r="AD35">
        <v>181.4</v>
      </c>
      <c r="AE35">
        <v>313.39999999999998</v>
      </c>
      <c r="AF35" s="1">
        <v>140.30000000000001</v>
      </c>
      <c r="AG35" s="1">
        <v>204.29999999999998</v>
      </c>
      <c r="AH35" s="1">
        <v>363.5</v>
      </c>
      <c r="AI35" s="1"/>
      <c r="AJ35" s="33">
        <f t="shared" si="0"/>
        <v>15.833333333333286</v>
      </c>
      <c r="AK35">
        <f t="shared" si="1"/>
        <v>-239.00000000000099</v>
      </c>
      <c r="AL35" s="72"/>
      <c r="AM35" s="11" t="s">
        <v>52</v>
      </c>
      <c r="AN35" s="11">
        <v>-0.29265814713614102</v>
      </c>
      <c r="AO35" s="11">
        <v>2.23</v>
      </c>
      <c r="AP35" s="11">
        <v>-3.3638421030338997E-2</v>
      </c>
      <c r="AQ35" s="11">
        <v>-0.75108523461031695</v>
      </c>
      <c r="AR35" s="11">
        <v>1.96</v>
      </c>
      <c r="AS35" s="11" t="s">
        <v>170</v>
      </c>
      <c r="AT35" s="11" t="s">
        <v>34</v>
      </c>
    </row>
    <row r="36" spans="1:46">
      <c r="A36">
        <v>1993</v>
      </c>
      <c r="B36">
        <v>159.19999999999999</v>
      </c>
      <c r="C36">
        <v>256.60000000000002</v>
      </c>
      <c r="D36">
        <v>324.3</v>
      </c>
      <c r="E36">
        <v>168.5</v>
      </c>
      <c r="F36">
        <v>253.5</v>
      </c>
      <c r="G36">
        <v>287</v>
      </c>
      <c r="H36">
        <v>184.6</v>
      </c>
      <c r="I36">
        <v>245.6</v>
      </c>
      <c r="J36">
        <v>341.7</v>
      </c>
      <c r="K36">
        <v>297.2</v>
      </c>
      <c r="L36">
        <v>348.1</v>
      </c>
      <c r="M36">
        <v>386.2</v>
      </c>
      <c r="N36">
        <v>176.7</v>
      </c>
      <c r="O36">
        <v>287.2</v>
      </c>
      <c r="P36">
        <v>319.89999999999998</v>
      </c>
      <c r="Q36">
        <v>338.5</v>
      </c>
      <c r="R36">
        <v>478.8</v>
      </c>
      <c r="S36">
        <v>512.1</v>
      </c>
      <c r="T36">
        <v>187.3</v>
      </c>
      <c r="U36">
        <v>359.5</v>
      </c>
      <c r="V36">
        <v>446.4</v>
      </c>
      <c r="W36">
        <v>251</v>
      </c>
      <c r="X36">
        <v>351.9</v>
      </c>
      <c r="Y36">
        <v>381.1</v>
      </c>
      <c r="Z36">
        <v>278.5</v>
      </c>
      <c r="AA36">
        <v>380.4</v>
      </c>
      <c r="AB36">
        <v>411.1</v>
      </c>
      <c r="AC36">
        <v>171.1</v>
      </c>
      <c r="AD36">
        <v>381.7</v>
      </c>
      <c r="AE36">
        <v>457.3</v>
      </c>
      <c r="AF36" s="1">
        <v>331.7</v>
      </c>
      <c r="AG36" s="1">
        <v>476.1</v>
      </c>
      <c r="AH36" s="1">
        <v>518.69999999999993</v>
      </c>
      <c r="AI36" s="1"/>
      <c r="AJ36" s="33">
        <f t="shared" si="0"/>
        <v>105.73333333333332</v>
      </c>
      <c r="AK36">
        <f t="shared" si="1"/>
        <v>-133.26666666666767</v>
      </c>
      <c r="AL36" s="72"/>
      <c r="AM36" s="11" t="s">
        <v>53</v>
      </c>
      <c r="AN36" s="11">
        <v>0.190506805434764</v>
      </c>
      <c r="AO36" s="11">
        <v>2.23</v>
      </c>
      <c r="AP36" s="11">
        <v>0.117964195006378</v>
      </c>
      <c r="AQ36" s="11">
        <v>0.37781666811431303</v>
      </c>
      <c r="AR36" s="11">
        <v>1.96</v>
      </c>
      <c r="AS36" s="11" t="s">
        <v>42</v>
      </c>
      <c r="AT36" s="11" t="s">
        <v>34</v>
      </c>
    </row>
    <row r="37" spans="1:46">
      <c r="A37">
        <v>1994</v>
      </c>
      <c r="B37">
        <v>136.69999999999999</v>
      </c>
      <c r="C37">
        <v>210.8</v>
      </c>
      <c r="D37">
        <v>247.4</v>
      </c>
      <c r="E37">
        <v>228.5</v>
      </c>
      <c r="F37">
        <v>333.4</v>
      </c>
      <c r="G37">
        <v>370.6</v>
      </c>
      <c r="H37">
        <v>183.1</v>
      </c>
      <c r="I37">
        <v>334.6</v>
      </c>
      <c r="J37">
        <v>387.2</v>
      </c>
      <c r="K37">
        <v>263.2</v>
      </c>
      <c r="L37">
        <v>476.8</v>
      </c>
      <c r="M37">
        <v>532.4</v>
      </c>
      <c r="N37">
        <v>167.8</v>
      </c>
      <c r="O37">
        <v>306.10000000000002</v>
      </c>
      <c r="P37">
        <v>350.2</v>
      </c>
      <c r="Q37">
        <v>308.5</v>
      </c>
      <c r="R37">
        <v>450</v>
      </c>
      <c r="S37">
        <v>545.79999999999995</v>
      </c>
      <c r="T37">
        <v>278</v>
      </c>
      <c r="U37">
        <v>443.7</v>
      </c>
      <c r="V37">
        <v>594.29999999999995</v>
      </c>
      <c r="W37">
        <v>123.7</v>
      </c>
      <c r="X37">
        <v>238.2</v>
      </c>
      <c r="Y37">
        <v>310.3</v>
      </c>
      <c r="Z37">
        <v>124.9</v>
      </c>
      <c r="AA37">
        <v>230.6</v>
      </c>
      <c r="AB37">
        <v>269.5</v>
      </c>
      <c r="AC37">
        <v>306.2</v>
      </c>
      <c r="AD37">
        <v>386.2</v>
      </c>
      <c r="AE37">
        <v>588.5</v>
      </c>
      <c r="AF37" s="1">
        <v>273.2</v>
      </c>
      <c r="AG37" s="1">
        <v>420.2</v>
      </c>
      <c r="AH37" s="1">
        <v>533.6</v>
      </c>
      <c r="AI37" s="1"/>
      <c r="AJ37" s="33">
        <f t="shared" si="0"/>
        <v>234.43333333333331</v>
      </c>
      <c r="AK37">
        <f t="shared" si="1"/>
        <v>101.16666666666563</v>
      </c>
      <c r="AL37" s="72"/>
      <c r="AM37" s="11" t="s">
        <v>54</v>
      </c>
      <c r="AN37" s="11">
        <v>0.122325219375561</v>
      </c>
      <c r="AO37" s="11">
        <v>2.23</v>
      </c>
      <c r="AP37" s="11">
        <v>0.120447884807223</v>
      </c>
      <c r="AQ37" s="11">
        <v>0.16520384955656101</v>
      </c>
      <c r="AR37" s="11">
        <v>1.96</v>
      </c>
      <c r="AS37" s="11" t="s">
        <v>42</v>
      </c>
      <c r="AT37" s="11" t="s">
        <v>34</v>
      </c>
    </row>
    <row r="38" spans="1:46">
      <c r="A38">
        <v>1995</v>
      </c>
      <c r="B38">
        <v>111.1</v>
      </c>
      <c r="C38">
        <v>153.1</v>
      </c>
      <c r="D38">
        <v>209.5</v>
      </c>
      <c r="E38">
        <v>130</v>
      </c>
      <c r="F38">
        <v>159</v>
      </c>
      <c r="G38">
        <v>217.4</v>
      </c>
      <c r="H38">
        <v>172.3</v>
      </c>
      <c r="I38">
        <v>265.60000000000002</v>
      </c>
      <c r="J38">
        <v>316.60000000000002</v>
      </c>
      <c r="K38">
        <v>172</v>
      </c>
      <c r="L38">
        <v>358.6</v>
      </c>
      <c r="M38">
        <v>366.1</v>
      </c>
      <c r="N38">
        <v>218.2</v>
      </c>
      <c r="O38">
        <v>284.10000000000002</v>
      </c>
      <c r="P38">
        <v>385.1</v>
      </c>
      <c r="Q38">
        <v>152.80000000000001</v>
      </c>
      <c r="R38">
        <v>216.4</v>
      </c>
      <c r="S38">
        <v>366.6</v>
      </c>
      <c r="T38">
        <v>149.1</v>
      </c>
      <c r="U38">
        <v>276.8</v>
      </c>
      <c r="V38">
        <v>357.3</v>
      </c>
      <c r="W38">
        <v>173.4</v>
      </c>
      <c r="X38">
        <v>233.4</v>
      </c>
      <c r="Y38">
        <v>260.89999999999998</v>
      </c>
      <c r="Z38">
        <v>195.4</v>
      </c>
      <c r="AA38">
        <v>249.4</v>
      </c>
      <c r="AB38">
        <v>274.89999999999998</v>
      </c>
      <c r="AC38">
        <v>380.2</v>
      </c>
      <c r="AD38">
        <v>737.1</v>
      </c>
      <c r="AE38">
        <v>776</v>
      </c>
      <c r="AF38" s="1">
        <v>264.89999999999998</v>
      </c>
      <c r="AG38" s="1">
        <v>311.79999999999995</v>
      </c>
      <c r="AH38" s="1">
        <v>480.1</v>
      </c>
      <c r="AI38" s="1"/>
      <c r="AJ38" s="33">
        <f t="shared" si="0"/>
        <v>116.23333333333332</v>
      </c>
      <c r="AK38">
        <f t="shared" si="1"/>
        <v>217.39999999999895</v>
      </c>
      <c r="AL38" s="68"/>
      <c r="AM38" s="12" t="s">
        <v>55</v>
      </c>
      <c r="AN38" s="11">
        <v>0.15323522472974599</v>
      </c>
      <c r="AO38" s="12">
        <v>2.23</v>
      </c>
      <c r="AP38" s="11">
        <v>0.82432015974599504</v>
      </c>
      <c r="AQ38" s="11">
        <v>0.410500683858949</v>
      </c>
      <c r="AR38" s="12">
        <v>1.96</v>
      </c>
      <c r="AS38" s="12" t="s">
        <v>42</v>
      </c>
      <c r="AT38" s="12" t="s">
        <v>34</v>
      </c>
    </row>
    <row r="39" spans="1:46">
      <c r="A39">
        <v>1996</v>
      </c>
      <c r="B39">
        <v>206.2</v>
      </c>
      <c r="C39">
        <v>344.6</v>
      </c>
      <c r="D39">
        <v>442.7</v>
      </c>
      <c r="E39">
        <v>162</v>
      </c>
      <c r="F39">
        <v>255.3</v>
      </c>
      <c r="G39">
        <v>329.1</v>
      </c>
      <c r="H39">
        <v>213.7</v>
      </c>
      <c r="I39">
        <v>310.10000000000002</v>
      </c>
      <c r="J39">
        <v>366.4</v>
      </c>
      <c r="K39">
        <v>100.8</v>
      </c>
      <c r="L39">
        <v>205.2</v>
      </c>
      <c r="M39">
        <v>216.1</v>
      </c>
      <c r="N39">
        <v>82.5</v>
      </c>
      <c r="O39">
        <v>184.5</v>
      </c>
      <c r="P39">
        <v>224.7</v>
      </c>
      <c r="Q39">
        <v>139.6</v>
      </c>
      <c r="R39">
        <v>199.8</v>
      </c>
      <c r="S39">
        <v>246.4</v>
      </c>
      <c r="T39">
        <v>276.60000000000002</v>
      </c>
      <c r="U39">
        <v>430.8</v>
      </c>
      <c r="V39">
        <v>468.4</v>
      </c>
      <c r="W39">
        <v>143.4</v>
      </c>
      <c r="X39">
        <v>169.1</v>
      </c>
      <c r="Y39">
        <v>272</v>
      </c>
      <c r="Z39">
        <v>80</v>
      </c>
      <c r="AA39">
        <v>177</v>
      </c>
      <c r="AB39">
        <v>277.60000000000002</v>
      </c>
      <c r="AC39">
        <v>169.1</v>
      </c>
      <c r="AD39">
        <v>446.3</v>
      </c>
      <c r="AE39">
        <v>542.29999999999995</v>
      </c>
      <c r="AF39" s="1">
        <v>103.4</v>
      </c>
      <c r="AG39" s="1">
        <v>187.20000000000002</v>
      </c>
      <c r="AH39" s="1">
        <v>269.2</v>
      </c>
      <c r="AI39" s="1"/>
      <c r="AJ39" s="33">
        <f t="shared" si="0"/>
        <v>-37.166666666666714</v>
      </c>
      <c r="AK39">
        <f t="shared" si="1"/>
        <v>180.23333333333224</v>
      </c>
      <c r="AL39" s="67" t="s">
        <v>168</v>
      </c>
      <c r="AM39" s="10" t="s">
        <v>23</v>
      </c>
      <c r="AN39" s="24">
        <v>-0.46726109911985297</v>
      </c>
      <c r="AO39" s="24">
        <v>2.23</v>
      </c>
      <c r="AP39" s="24">
        <v>-0.225287946206817</v>
      </c>
      <c r="AQ39" s="10">
        <v>-0.94106999959933602</v>
      </c>
      <c r="AR39" s="24">
        <v>1.96</v>
      </c>
      <c r="AS39" s="10" t="s">
        <v>170</v>
      </c>
      <c r="AT39" s="24" t="s">
        <v>34</v>
      </c>
    </row>
    <row r="40" spans="1:46">
      <c r="A40">
        <v>1997</v>
      </c>
      <c r="B40">
        <v>143.4</v>
      </c>
      <c r="C40">
        <v>175.5</v>
      </c>
      <c r="D40">
        <v>234.3</v>
      </c>
      <c r="E40">
        <v>167.8</v>
      </c>
      <c r="F40">
        <v>239.8</v>
      </c>
      <c r="G40">
        <v>365.8</v>
      </c>
      <c r="H40">
        <v>139.19999999999999</v>
      </c>
      <c r="I40">
        <v>182.7</v>
      </c>
      <c r="J40">
        <v>217.9</v>
      </c>
      <c r="K40">
        <v>214.4</v>
      </c>
      <c r="L40">
        <v>302.7</v>
      </c>
      <c r="M40">
        <v>339.6</v>
      </c>
      <c r="N40">
        <v>136.69999999999999</v>
      </c>
      <c r="O40">
        <v>175.3</v>
      </c>
      <c r="P40">
        <v>230.9</v>
      </c>
      <c r="Q40">
        <v>226.6</v>
      </c>
      <c r="R40">
        <v>310.7</v>
      </c>
      <c r="S40">
        <v>351</v>
      </c>
      <c r="T40">
        <v>442.2</v>
      </c>
      <c r="U40">
        <v>621.70000000000005</v>
      </c>
      <c r="V40">
        <v>745.7</v>
      </c>
      <c r="W40">
        <v>144.69999999999999</v>
      </c>
      <c r="X40">
        <v>181.9</v>
      </c>
      <c r="Y40">
        <v>251.4</v>
      </c>
      <c r="Z40">
        <v>192.6</v>
      </c>
      <c r="AA40">
        <v>231.8</v>
      </c>
      <c r="AB40">
        <v>284.8</v>
      </c>
      <c r="AC40">
        <v>205.4</v>
      </c>
      <c r="AD40">
        <v>360.3</v>
      </c>
      <c r="AE40">
        <v>552.20000000000005</v>
      </c>
      <c r="AF40" s="1">
        <v>208.7</v>
      </c>
      <c r="AG40" s="1">
        <v>267.3</v>
      </c>
      <c r="AH40" s="1">
        <v>313.2</v>
      </c>
      <c r="AI40" s="1"/>
      <c r="AJ40" s="33">
        <f t="shared" si="0"/>
        <v>60.333333333333286</v>
      </c>
      <c r="AK40">
        <f t="shared" si="1"/>
        <v>240.56666666666553</v>
      </c>
      <c r="AL40" s="72"/>
      <c r="AM40" s="11" t="s">
        <v>22</v>
      </c>
      <c r="AN40" s="11">
        <v>-1.57662913428786</v>
      </c>
      <c r="AO40" s="11">
        <v>2.23</v>
      </c>
      <c r="AP40" s="11">
        <v>-0.90183750187868605</v>
      </c>
      <c r="AQ40" s="11">
        <v>-1.36442012174063</v>
      </c>
      <c r="AR40" s="11">
        <v>1.96</v>
      </c>
      <c r="AS40" s="11" t="s">
        <v>170</v>
      </c>
      <c r="AT40" s="11" t="s">
        <v>34</v>
      </c>
    </row>
    <row r="41" spans="1:46">
      <c r="A41">
        <v>1998</v>
      </c>
      <c r="B41">
        <v>100.9</v>
      </c>
      <c r="C41">
        <v>178.4</v>
      </c>
      <c r="D41">
        <v>207.2</v>
      </c>
      <c r="E41">
        <v>156.4</v>
      </c>
      <c r="F41">
        <v>173.2</v>
      </c>
      <c r="G41">
        <v>221.8</v>
      </c>
      <c r="H41">
        <v>147.30000000000001</v>
      </c>
      <c r="I41">
        <v>148.9</v>
      </c>
      <c r="J41">
        <v>214.3</v>
      </c>
      <c r="K41">
        <v>155.19999999999999</v>
      </c>
      <c r="L41">
        <v>165.6</v>
      </c>
      <c r="M41">
        <v>237.7</v>
      </c>
      <c r="N41">
        <v>176</v>
      </c>
      <c r="O41">
        <v>176.8</v>
      </c>
      <c r="P41">
        <v>266.3</v>
      </c>
      <c r="Q41">
        <v>157.5</v>
      </c>
      <c r="R41">
        <v>281</v>
      </c>
      <c r="S41">
        <v>338.1</v>
      </c>
      <c r="T41">
        <v>98.9</v>
      </c>
      <c r="U41">
        <v>162.1</v>
      </c>
      <c r="V41">
        <v>247.6</v>
      </c>
      <c r="W41">
        <v>123.9</v>
      </c>
      <c r="X41">
        <v>137.6</v>
      </c>
      <c r="Y41">
        <v>170</v>
      </c>
      <c r="Z41">
        <v>145</v>
      </c>
      <c r="AA41">
        <v>181</v>
      </c>
      <c r="AB41">
        <v>286.60000000000002</v>
      </c>
      <c r="AC41">
        <v>156.19999999999999</v>
      </c>
      <c r="AD41">
        <v>320.5</v>
      </c>
      <c r="AE41">
        <v>361.1</v>
      </c>
      <c r="AF41" s="1">
        <v>110.1</v>
      </c>
      <c r="AG41" s="1">
        <v>196.3</v>
      </c>
      <c r="AH41" s="1">
        <v>244.3</v>
      </c>
      <c r="AI41" s="1"/>
      <c r="AJ41" s="33">
        <f t="shared" si="0"/>
        <v>-76.766666666666708</v>
      </c>
      <c r="AK41">
        <f t="shared" si="1"/>
        <v>163.79999999999882</v>
      </c>
      <c r="AL41" s="72"/>
      <c r="AM41" s="11" t="s">
        <v>14</v>
      </c>
      <c r="AN41" s="11">
        <v>0.95716819294452604</v>
      </c>
      <c r="AO41" s="11">
        <v>2.23</v>
      </c>
      <c r="AP41" s="11">
        <v>-0.101565000495211</v>
      </c>
      <c r="AQ41" s="11">
        <v>1.2421310442039599</v>
      </c>
      <c r="AR41" s="11">
        <v>1.96</v>
      </c>
      <c r="AS41" s="11" t="s">
        <v>42</v>
      </c>
      <c r="AT41" s="11" t="s">
        <v>34</v>
      </c>
    </row>
    <row r="42" spans="1:46">
      <c r="A42">
        <v>1999</v>
      </c>
      <c r="B42">
        <v>121.6</v>
      </c>
      <c r="C42">
        <v>182.4</v>
      </c>
      <c r="D42">
        <v>222.4</v>
      </c>
      <c r="E42">
        <v>284.8</v>
      </c>
      <c r="F42">
        <v>438.9</v>
      </c>
      <c r="G42">
        <v>443.9</v>
      </c>
      <c r="H42">
        <v>206.8</v>
      </c>
      <c r="I42">
        <v>272.2</v>
      </c>
      <c r="J42">
        <v>278.2</v>
      </c>
      <c r="K42">
        <v>149.1</v>
      </c>
      <c r="L42">
        <v>251.1</v>
      </c>
      <c r="M42">
        <v>260.5</v>
      </c>
      <c r="N42">
        <v>174.1</v>
      </c>
      <c r="O42">
        <v>249.3</v>
      </c>
      <c r="P42">
        <v>252</v>
      </c>
      <c r="Q42">
        <v>319.2</v>
      </c>
      <c r="R42">
        <v>492.7</v>
      </c>
      <c r="S42">
        <v>535.29999999999995</v>
      </c>
      <c r="T42">
        <v>174.9</v>
      </c>
      <c r="U42">
        <v>358.8</v>
      </c>
      <c r="V42">
        <v>420.3</v>
      </c>
      <c r="W42">
        <v>166.7</v>
      </c>
      <c r="X42">
        <v>328.4</v>
      </c>
      <c r="Y42">
        <v>349.5</v>
      </c>
      <c r="Z42">
        <v>176.5</v>
      </c>
      <c r="AA42">
        <v>356</v>
      </c>
      <c r="AB42">
        <v>377</v>
      </c>
      <c r="AC42">
        <v>428</v>
      </c>
      <c r="AD42">
        <v>643.79999999999995</v>
      </c>
      <c r="AE42">
        <v>715.4</v>
      </c>
      <c r="AF42" s="1">
        <v>277.60000000000002</v>
      </c>
      <c r="AG42" s="1">
        <v>472.3</v>
      </c>
      <c r="AH42" s="1">
        <v>523.9</v>
      </c>
      <c r="AI42" s="1"/>
      <c r="AJ42" s="33">
        <f t="shared" si="0"/>
        <v>8.7333333333332916</v>
      </c>
      <c r="AK42">
        <f t="shared" si="1"/>
        <v>172.53333333333211</v>
      </c>
      <c r="AL42" s="72"/>
      <c r="AM42" s="11" t="s">
        <v>48</v>
      </c>
      <c r="AN42" s="11">
        <v>-0.55204876612210296</v>
      </c>
      <c r="AO42" s="11">
        <v>2.23</v>
      </c>
      <c r="AP42" s="11">
        <v>-0.62597725408321603</v>
      </c>
      <c r="AQ42" s="11">
        <v>-0.92950819228648496</v>
      </c>
      <c r="AR42" s="11">
        <v>1.96</v>
      </c>
      <c r="AS42" s="11" t="s">
        <v>170</v>
      </c>
      <c r="AT42" s="11" t="s">
        <v>34</v>
      </c>
    </row>
    <row r="43" spans="1:46">
      <c r="A43">
        <v>2000</v>
      </c>
      <c r="B43">
        <v>192.2</v>
      </c>
      <c r="C43">
        <v>250.7</v>
      </c>
      <c r="D43">
        <v>250.7</v>
      </c>
      <c r="E43">
        <v>130</v>
      </c>
      <c r="F43">
        <v>155</v>
      </c>
      <c r="G43">
        <v>234</v>
      </c>
      <c r="H43">
        <v>260.10000000000002</v>
      </c>
      <c r="I43">
        <v>320</v>
      </c>
      <c r="J43">
        <v>320.8</v>
      </c>
      <c r="K43">
        <v>433.7</v>
      </c>
      <c r="L43">
        <v>514.79999999999995</v>
      </c>
      <c r="M43">
        <v>514.79999999999995</v>
      </c>
      <c r="N43">
        <v>283.2</v>
      </c>
      <c r="O43">
        <v>339.3</v>
      </c>
      <c r="P43">
        <v>339.3</v>
      </c>
      <c r="Q43">
        <v>228</v>
      </c>
      <c r="R43">
        <v>309.39999999999998</v>
      </c>
      <c r="S43">
        <v>309.39999999999998</v>
      </c>
      <c r="T43">
        <v>260.3</v>
      </c>
      <c r="U43">
        <v>340.5</v>
      </c>
      <c r="V43">
        <v>340.5</v>
      </c>
      <c r="W43">
        <v>171.7</v>
      </c>
      <c r="X43">
        <v>258.8</v>
      </c>
      <c r="Y43">
        <v>279.8</v>
      </c>
      <c r="Z43">
        <v>228</v>
      </c>
      <c r="AA43">
        <v>306.5</v>
      </c>
      <c r="AB43">
        <v>306.5</v>
      </c>
      <c r="AC43">
        <v>249</v>
      </c>
      <c r="AD43">
        <v>386.4</v>
      </c>
      <c r="AE43">
        <v>446</v>
      </c>
      <c r="AF43" s="1">
        <v>274.39999999999998</v>
      </c>
      <c r="AG43" s="1">
        <v>374</v>
      </c>
      <c r="AH43" s="1">
        <v>374.09999999999997</v>
      </c>
      <c r="AI43" s="1"/>
      <c r="AJ43" s="33">
        <f t="shared" si="0"/>
        <v>272.43333333333328</v>
      </c>
      <c r="AK43">
        <f t="shared" si="1"/>
        <v>444.96666666666539</v>
      </c>
      <c r="AL43" s="72"/>
      <c r="AM43" s="11" t="s">
        <v>49</v>
      </c>
      <c r="AN43" s="11">
        <v>-0.913884883730542</v>
      </c>
      <c r="AO43" s="11">
        <v>2.23</v>
      </c>
      <c r="AP43" s="11">
        <v>-1.4569630128861899</v>
      </c>
      <c r="AQ43" s="11">
        <v>-1.36378002605821</v>
      </c>
      <c r="AR43" s="11">
        <v>1.96</v>
      </c>
      <c r="AS43" s="11" t="s">
        <v>170</v>
      </c>
      <c r="AT43" s="11" t="s">
        <v>34</v>
      </c>
    </row>
    <row r="44" spans="1:46">
      <c r="A44">
        <v>2001</v>
      </c>
      <c r="B44">
        <v>129</v>
      </c>
      <c r="C44">
        <v>169.9</v>
      </c>
      <c r="D44">
        <v>288.5</v>
      </c>
      <c r="E44">
        <v>99.9</v>
      </c>
      <c r="F44">
        <v>169.4</v>
      </c>
      <c r="G44">
        <v>195.3</v>
      </c>
      <c r="H44">
        <v>165.8</v>
      </c>
      <c r="I44">
        <v>216.7</v>
      </c>
      <c r="J44">
        <v>321</v>
      </c>
      <c r="K44">
        <v>164.9</v>
      </c>
      <c r="L44">
        <v>259.8</v>
      </c>
      <c r="M44">
        <v>418.7</v>
      </c>
      <c r="N44">
        <v>147.5</v>
      </c>
      <c r="O44">
        <v>208.1</v>
      </c>
      <c r="P44">
        <v>335.3</v>
      </c>
      <c r="Q44">
        <v>202.4</v>
      </c>
      <c r="R44">
        <v>321.8</v>
      </c>
      <c r="S44">
        <v>475.3</v>
      </c>
      <c r="T44">
        <v>334.2</v>
      </c>
      <c r="U44">
        <v>408.9</v>
      </c>
      <c r="V44">
        <v>525.9</v>
      </c>
      <c r="W44">
        <v>288.89999999999998</v>
      </c>
      <c r="X44">
        <v>398.3</v>
      </c>
      <c r="Y44">
        <v>485.4</v>
      </c>
      <c r="Z44">
        <v>148</v>
      </c>
      <c r="AA44">
        <v>222</v>
      </c>
      <c r="AB44">
        <v>355</v>
      </c>
      <c r="AC44">
        <v>474</v>
      </c>
      <c r="AD44">
        <v>799.1</v>
      </c>
      <c r="AE44">
        <v>1006.9</v>
      </c>
      <c r="AF44" s="1">
        <v>198.3</v>
      </c>
      <c r="AG44" s="1">
        <v>326.39999999999998</v>
      </c>
      <c r="AH44" s="1">
        <v>488</v>
      </c>
      <c r="AI44" s="1"/>
      <c r="AJ44" s="33">
        <f t="shared" si="0"/>
        <v>17.433333333333309</v>
      </c>
      <c r="AK44">
        <f t="shared" si="1"/>
        <v>462.39999999999873</v>
      </c>
      <c r="AL44" s="72"/>
      <c r="AM44" s="11" t="s">
        <v>50</v>
      </c>
      <c r="AN44" s="11">
        <v>-0.99706954922430502</v>
      </c>
      <c r="AO44" s="11">
        <v>2.23</v>
      </c>
      <c r="AP44" s="11">
        <v>-0.999813670301261</v>
      </c>
      <c r="AQ44" s="11">
        <v>-1.0579268008238001</v>
      </c>
      <c r="AR44" s="11">
        <v>1.96</v>
      </c>
      <c r="AS44" s="11" t="s">
        <v>170</v>
      </c>
      <c r="AT44" s="11" t="s">
        <v>34</v>
      </c>
    </row>
    <row r="45" spans="1:46">
      <c r="A45">
        <v>2002</v>
      </c>
      <c r="B45">
        <v>63.3</v>
      </c>
      <c r="C45">
        <v>131.9</v>
      </c>
      <c r="D45">
        <v>216.5</v>
      </c>
      <c r="E45">
        <v>85</v>
      </c>
      <c r="F45">
        <v>177.4</v>
      </c>
      <c r="G45">
        <v>222</v>
      </c>
      <c r="H45">
        <v>84.3</v>
      </c>
      <c r="I45">
        <v>129.30000000000001</v>
      </c>
      <c r="J45">
        <v>203.1</v>
      </c>
      <c r="K45">
        <v>83.8</v>
      </c>
      <c r="L45">
        <v>211.4</v>
      </c>
      <c r="M45">
        <v>297.2</v>
      </c>
      <c r="N45">
        <v>82.9</v>
      </c>
      <c r="O45">
        <v>135.5</v>
      </c>
      <c r="P45">
        <v>192.9</v>
      </c>
      <c r="Q45">
        <v>95.5</v>
      </c>
      <c r="R45">
        <v>231</v>
      </c>
      <c r="S45">
        <v>351.4</v>
      </c>
      <c r="T45">
        <v>182.5</v>
      </c>
      <c r="U45">
        <v>350.8</v>
      </c>
      <c r="V45">
        <v>494.1</v>
      </c>
      <c r="W45">
        <v>127.8</v>
      </c>
      <c r="X45">
        <v>232</v>
      </c>
      <c r="Y45">
        <v>338.6</v>
      </c>
      <c r="Z45">
        <v>129</v>
      </c>
      <c r="AA45">
        <v>177</v>
      </c>
      <c r="AB45">
        <v>280</v>
      </c>
      <c r="AC45">
        <v>137</v>
      </c>
      <c r="AD45">
        <v>181.2</v>
      </c>
      <c r="AE45">
        <v>350.8</v>
      </c>
      <c r="AF45" s="1">
        <v>92.1</v>
      </c>
      <c r="AG45" s="1">
        <v>220.3</v>
      </c>
      <c r="AH45" s="1">
        <v>346.8</v>
      </c>
      <c r="AI45" s="1"/>
      <c r="AJ45" s="33">
        <f t="shared" si="0"/>
        <v>-30.966666666666697</v>
      </c>
      <c r="AK45">
        <f t="shared" si="1"/>
        <v>431.43333333333203</v>
      </c>
      <c r="AL45" s="72"/>
      <c r="AM45" s="11" t="s">
        <v>51</v>
      </c>
      <c r="AN45" s="11">
        <v>0.25915815235940098</v>
      </c>
      <c r="AO45" s="11">
        <v>2.23</v>
      </c>
      <c r="AP45" s="11">
        <v>-7.8447063947631901E-2</v>
      </c>
      <c r="AQ45" s="11">
        <v>0.352982594629483</v>
      </c>
      <c r="AR45" s="11">
        <v>1.96</v>
      </c>
      <c r="AS45" s="11" t="s">
        <v>42</v>
      </c>
      <c r="AT45" s="11" t="s">
        <v>34</v>
      </c>
    </row>
    <row r="46" spans="1:46">
      <c r="A46">
        <v>2003</v>
      </c>
      <c r="B46">
        <v>132.19999999999999</v>
      </c>
      <c r="C46">
        <v>241.3</v>
      </c>
      <c r="D46">
        <v>339.6</v>
      </c>
      <c r="E46">
        <v>124.5</v>
      </c>
      <c r="F46">
        <v>218.7</v>
      </c>
      <c r="G46">
        <v>302.39999999999998</v>
      </c>
      <c r="H46">
        <v>156.4</v>
      </c>
      <c r="I46">
        <v>278.60000000000002</v>
      </c>
      <c r="J46">
        <v>351.3</v>
      </c>
      <c r="K46">
        <v>187.9</v>
      </c>
      <c r="L46">
        <v>256.10000000000002</v>
      </c>
      <c r="M46">
        <v>324.60000000000002</v>
      </c>
      <c r="N46">
        <v>153.4</v>
      </c>
      <c r="O46">
        <v>198.7</v>
      </c>
      <c r="P46">
        <v>344.7</v>
      </c>
      <c r="Q46">
        <v>195.8</v>
      </c>
      <c r="R46">
        <v>240</v>
      </c>
      <c r="S46">
        <v>310.10000000000002</v>
      </c>
      <c r="T46">
        <v>291.2</v>
      </c>
      <c r="U46">
        <v>398.9</v>
      </c>
      <c r="V46">
        <v>502.2</v>
      </c>
      <c r="W46">
        <v>218.5</v>
      </c>
      <c r="X46">
        <v>368.6</v>
      </c>
      <c r="Y46">
        <v>412.7</v>
      </c>
      <c r="Z46">
        <v>121</v>
      </c>
      <c r="AA46">
        <v>193</v>
      </c>
      <c r="AB46">
        <v>271</v>
      </c>
      <c r="AC46">
        <v>345</v>
      </c>
      <c r="AD46">
        <v>586.29999999999995</v>
      </c>
      <c r="AE46">
        <v>701.2</v>
      </c>
      <c r="AF46" s="1">
        <v>147.5</v>
      </c>
      <c r="AG46" s="1">
        <v>246.4</v>
      </c>
      <c r="AH46" s="1">
        <v>254.1</v>
      </c>
      <c r="AI46" s="1"/>
      <c r="AJ46" s="33">
        <f t="shared" si="0"/>
        <v>13.73333333333332</v>
      </c>
      <c r="AK46">
        <f>AK45+AJ46</f>
        <v>445.16666666666538</v>
      </c>
      <c r="AL46" s="72"/>
      <c r="AM46" s="11" t="s">
        <v>52</v>
      </c>
      <c r="AN46" s="11">
        <v>3.6820228055535503E-2</v>
      </c>
      <c r="AO46" s="11">
        <v>2.23</v>
      </c>
      <c r="AP46" s="11">
        <v>0.24342374221152099</v>
      </c>
      <c r="AQ46" s="11">
        <v>0.15752737216992599</v>
      </c>
      <c r="AR46" s="11">
        <v>1.96</v>
      </c>
      <c r="AS46" s="11" t="s">
        <v>42</v>
      </c>
      <c r="AT46" s="11" t="s">
        <v>34</v>
      </c>
    </row>
    <row r="47" spans="1:46">
      <c r="A47">
        <v>2004</v>
      </c>
      <c r="B47">
        <v>78.5</v>
      </c>
      <c r="C47">
        <v>156.9</v>
      </c>
      <c r="D47">
        <v>231.4</v>
      </c>
      <c r="E47">
        <v>231</v>
      </c>
      <c r="F47">
        <v>269.8</v>
      </c>
      <c r="G47">
        <v>322.10000000000002</v>
      </c>
      <c r="H47">
        <v>92.5</v>
      </c>
      <c r="I47">
        <v>118.9</v>
      </c>
      <c r="J47">
        <v>201.7</v>
      </c>
      <c r="K47">
        <v>89.7</v>
      </c>
      <c r="L47">
        <v>193.4</v>
      </c>
      <c r="M47">
        <v>274.10000000000002</v>
      </c>
      <c r="N47">
        <v>83.2</v>
      </c>
      <c r="O47">
        <v>166.4</v>
      </c>
      <c r="P47">
        <v>235.8</v>
      </c>
      <c r="Q47">
        <v>101.2</v>
      </c>
      <c r="R47">
        <v>188.1</v>
      </c>
      <c r="S47">
        <v>265.3</v>
      </c>
      <c r="T47">
        <v>143.5</v>
      </c>
      <c r="U47">
        <v>289.8</v>
      </c>
      <c r="V47">
        <v>376.4</v>
      </c>
      <c r="W47">
        <v>116.9</v>
      </c>
      <c r="X47">
        <v>244.1</v>
      </c>
      <c r="Y47">
        <v>291.8</v>
      </c>
      <c r="Z47">
        <v>136.6</v>
      </c>
      <c r="AA47">
        <v>201.9</v>
      </c>
      <c r="AB47">
        <v>289.3</v>
      </c>
      <c r="AC47">
        <v>101</v>
      </c>
      <c r="AD47">
        <v>173.4</v>
      </c>
      <c r="AE47">
        <v>261.5</v>
      </c>
      <c r="AF47" s="1">
        <v>90</v>
      </c>
      <c r="AG47" s="1">
        <v>154.50000000000003</v>
      </c>
      <c r="AH47" s="1">
        <v>181.60000000000002</v>
      </c>
      <c r="AI47" s="1"/>
      <c r="AJ47" s="33">
        <f t="shared" si="0"/>
        <v>-48.966666666666697</v>
      </c>
      <c r="AK47">
        <f t="shared" si="1"/>
        <v>396.19999999999868</v>
      </c>
      <c r="AL47" s="72"/>
      <c r="AM47" s="11" t="s">
        <v>53</v>
      </c>
      <c r="AN47" s="11">
        <v>0.220164295553058</v>
      </c>
      <c r="AO47" s="11">
        <v>2.23</v>
      </c>
      <c r="AP47" s="11">
        <v>-0.13263224363013801</v>
      </c>
      <c r="AQ47" s="11">
        <v>0.58379853114310498</v>
      </c>
      <c r="AR47" s="11">
        <v>1.96</v>
      </c>
      <c r="AS47" s="11" t="s">
        <v>42</v>
      </c>
      <c r="AT47" s="11" t="s">
        <v>34</v>
      </c>
    </row>
    <row r="48" spans="1:46">
      <c r="A48">
        <v>2005</v>
      </c>
      <c r="B48">
        <v>160.19999999999999</v>
      </c>
      <c r="C48">
        <v>254.1</v>
      </c>
      <c r="D48">
        <v>312.60000000000002</v>
      </c>
      <c r="E48">
        <v>308</v>
      </c>
      <c r="F48">
        <v>349.9</v>
      </c>
      <c r="G48">
        <v>407.6</v>
      </c>
      <c r="H48">
        <v>187.3</v>
      </c>
      <c r="I48">
        <v>254.2</v>
      </c>
      <c r="J48">
        <v>361.2</v>
      </c>
      <c r="K48">
        <v>324.3</v>
      </c>
      <c r="L48">
        <v>480.7</v>
      </c>
      <c r="M48">
        <v>529.4</v>
      </c>
      <c r="N48">
        <v>144</v>
      </c>
      <c r="O48">
        <v>231</v>
      </c>
      <c r="P48">
        <v>341</v>
      </c>
      <c r="Q48">
        <v>253.4</v>
      </c>
      <c r="R48">
        <v>311.10000000000002</v>
      </c>
      <c r="S48">
        <v>450</v>
      </c>
      <c r="T48">
        <v>201.3</v>
      </c>
      <c r="U48">
        <v>331.1</v>
      </c>
      <c r="V48">
        <v>453.3</v>
      </c>
      <c r="W48">
        <v>223.2</v>
      </c>
      <c r="X48">
        <v>278.5</v>
      </c>
      <c r="Y48">
        <v>343.5</v>
      </c>
      <c r="Z48">
        <v>128.19999999999999</v>
      </c>
      <c r="AA48">
        <v>243.5</v>
      </c>
      <c r="AB48">
        <v>344.3</v>
      </c>
      <c r="AC48">
        <v>196</v>
      </c>
      <c r="AD48">
        <v>250.1</v>
      </c>
      <c r="AE48">
        <v>355.7</v>
      </c>
      <c r="AF48" s="1">
        <v>173.1</v>
      </c>
      <c r="AG48" s="1">
        <v>320.5</v>
      </c>
      <c r="AH48" s="1">
        <v>464.80000000000007</v>
      </c>
      <c r="AI48" s="1"/>
      <c r="AJ48" s="33">
        <f t="shared" si="0"/>
        <v>238.33333333333329</v>
      </c>
      <c r="AK48">
        <f t="shared" si="1"/>
        <v>634.53333333333194</v>
      </c>
      <c r="AL48" s="72"/>
      <c r="AM48" s="11" t="s">
        <v>54</v>
      </c>
      <c r="AN48" s="11">
        <v>0.585336186108945</v>
      </c>
      <c r="AO48" s="11">
        <v>2.23</v>
      </c>
      <c r="AP48" s="11">
        <v>-7.6364064351528094E-2</v>
      </c>
      <c r="AQ48" s="11">
        <v>0.88917282973894196</v>
      </c>
      <c r="AR48" s="11">
        <v>1.96</v>
      </c>
      <c r="AS48" s="11" t="s">
        <v>42</v>
      </c>
      <c r="AT48" s="11" t="s">
        <v>34</v>
      </c>
    </row>
    <row r="49" spans="1:46">
      <c r="A49">
        <v>2006</v>
      </c>
      <c r="B49">
        <v>142.5</v>
      </c>
      <c r="C49">
        <v>219.5</v>
      </c>
      <c r="D49">
        <v>238.5</v>
      </c>
      <c r="E49">
        <v>355</v>
      </c>
      <c r="F49">
        <v>432.5</v>
      </c>
      <c r="G49">
        <v>437</v>
      </c>
      <c r="H49">
        <v>102</v>
      </c>
      <c r="I49">
        <v>151.5</v>
      </c>
      <c r="J49">
        <v>200</v>
      </c>
      <c r="K49">
        <v>111.8</v>
      </c>
      <c r="L49">
        <v>154.5</v>
      </c>
      <c r="M49">
        <v>268</v>
      </c>
      <c r="N49">
        <v>163.5</v>
      </c>
      <c r="O49">
        <v>171</v>
      </c>
      <c r="P49">
        <v>237.5</v>
      </c>
      <c r="Q49">
        <v>140</v>
      </c>
      <c r="R49">
        <v>216</v>
      </c>
      <c r="S49">
        <v>279.5</v>
      </c>
      <c r="T49">
        <v>135</v>
      </c>
      <c r="U49">
        <v>221.5</v>
      </c>
      <c r="V49">
        <v>305.5</v>
      </c>
      <c r="W49">
        <v>125</v>
      </c>
      <c r="X49">
        <v>193.5</v>
      </c>
      <c r="Y49">
        <v>265.5</v>
      </c>
      <c r="Z49">
        <v>126.3</v>
      </c>
      <c r="AA49">
        <v>199</v>
      </c>
      <c r="AB49">
        <v>272.8</v>
      </c>
      <c r="AC49">
        <v>99.5</v>
      </c>
      <c r="AD49">
        <v>213.5</v>
      </c>
      <c r="AE49">
        <v>321.5</v>
      </c>
      <c r="AF49" s="1">
        <v>207.8</v>
      </c>
      <c r="AG49" s="1">
        <v>222</v>
      </c>
      <c r="AH49" s="1">
        <v>329.5</v>
      </c>
      <c r="AI49" s="1"/>
      <c r="AJ49" s="33">
        <f t="shared" si="0"/>
        <v>-87.866666666666703</v>
      </c>
      <c r="AK49">
        <f t="shared" si="1"/>
        <v>546.66666666666526</v>
      </c>
      <c r="AL49" s="68"/>
      <c r="AM49" s="12" t="s">
        <v>55</v>
      </c>
      <c r="AN49" s="11">
        <v>0.502175991266678</v>
      </c>
      <c r="AO49" s="12">
        <v>2.23</v>
      </c>
      <c r="AP49" s="11">
        <v>0.84058628612076303</v>
      </c>
      <c r="AQ49" s="12">
        <v>0.75883810123349305</v>
      </c>
      <c r="AR49" s="12">
        <v>1.96</v>
      </c>
      <c r="AS49" s="12" t="s">
        <v>42</v>
      </c>
      <c r="AT49" s="12" t="s">
        <v>34</v>
      </c>
    </row>
    <row r="50" spans="1:46">
      <c r="A50">
        <v>2007</v>
      </c>
      <c r="B50">
        <v>107</v>
      </c>
      <c r="C50">
        <v>136</v>
      </c>
      <c r="D50">
        <v>278.5</v>
      </c>
      <c r="E50">
        <v>111</v>
      </c>
      <c r="F50">
        <v>168</v>
      </c>
      <c r="G50">
        <v>302</v>
      </c>
      <c r="H50">
        <v>90.5</v>
      </c>
      <c r="I50">
        <v>148</v>
      </c>
      <c r="J50">
        <v>268.5</v>
      </c>
      <c r="K50">
        <v>88.6</v>
      </c>
      <c r="L50">
        <v>158.1</v>
      </c>
      <c r="M50">
        <v>254.3</v>
      </c>
      <c r="N50">
        <v>85.5</v>
      </c>
      <c r="O50">
        <v>164.5</v>
      </c>
      <c r="P50">
        <v>273</v>
      </c>
      <c r="Q50">
        <v>118.5</v>
      </c>
      <c r="R50">
        <v>198</v>
      </c>
      <c r="S50">
        <v>277</v>
      </c>
      <c r="T50">
        <v>125.5</v>
      </c>
      <c r="U50">
        <v>190</v>
      </c>
      <c r="V50">
        <v>292</v>
      </c>
      <c r="W50">
        <v>87</v>
      </c>
      <c r="X50">
        <v>151</v>
      </c>
      <c r="Y50">
        <v>285</v>
      </c>
      <c r="Z50">
        <v>81.3</v>
      </c>
      <c r="AA50">
        <v>183.3</v>
      </c>
      <c r="AB50">
        <v>347</v>
      </c>
      <c r="AC50">
        <v>191.5</v>
      </c>
      <c r="AD50">
        <v>244.9</v>
      </c>
      <c r="AE50">
        <v>314.39999999999998</v>
      </c>
      <c r="AF50" s="1">
        <v>130</v>
      </c>
      <c r="AG50" s="1">
        <v>195</v>
      </c>
      <c r="AH50" s="1">
        <v>326.39999999999998</v>
      </c>
      <c r="AI50" s="1"/>
      <c r="AJ50" s="33">
        <f t="shared" si="0"/>
        <v>-84.266666666666708</v>
      </c>
      <c r="AK50">
        <f t="shared" si="1"/>
        <v>462.39999999999856</v>
      </c>
      <c r="AL50" s="73" t="s">
        <v>35</v>
      </c>
      <c r="AM50" s="73"/>
      <c r="AN50" s="73"/>
      <c r="AO50" s="73"/>
      <c r="AP50" s="73"/>
      <c r="AQ50" s="73"/>
      <c r="AR50" s="73"/>
      <c r="AS50" s="73"/>
      <c r="AT50" s="73"/>
    </row>
    <row r="51" spans="1:46">
      <c r="A51">
        <v>2008</v>
      </c>
      <c r="B51">
        <v>415.5</v>
      </c>
      <c r="C51">
        <v>497</v>
      </c>
      <c r="D51">
        <v>556.5</v>
      </c>
      <c r="E51">
        <v>366.5</v>
      </c>
      <c r="F51">
        <v>459</v>
      </c>
      <c r="G51">
        <v>523</v>
      </c>
      <c r="H51">
        <v>176</v>
      </c>
      <c r="I51">
        <v>176</v>
      </c>
      <c r="J51">
        <v>209</v>
      </c>
      <c r="K51">
        <v>248.5</v>
      </c>
      <c r="L51">
        <v>430.5</v>
      </c>
      <c r="M51">
        <v>550</v>
      </c>
      <c r="N51">
        <v>283.8</v>
      </c>
      <c r="O51">
        <v>333.8</v>
      </c>
      <c r="P51">
        <v>481.3</v>
      </c>
      <c r="Q51">
        <v>270.5</v>
      </c>
      <c r="R51">
        <v>384</v>
      </c>
      <c r="S51">
        <v>545.5</v>
      </c>
      <c r="T51">
        <v>244</v>
      </c>
      <c r="U51">
        <v>331</v>
      </c>
      <c r="V51">
        <v>471</v>
      </c>
      <c r="W51">
        <v>246.5</v>
      </c>
      <c r="X51">
        <v>343</v>
      </c>
      <c r="Y51">
        <v>449</v>
      </c>
      <c r="Z51">
        <v>291</v>
      </c>
      <c r="AA51">
        <v>480</v>
      </c>
      <c r="AB51">
        <v>622</v>
      </c>
      <c r="AC51">
        <v>209.5</v>
      </c>
      <c r="AD51">
        <v>341</v>
      </c>
      <c r="AE51">
        <v>492.5</v>
      </c>
      <c r="AF51" s="1">
        <v>249.8</v>
      </c>
      <c r="AG51" s="1">
        <v>361.70000000000005</v>
      </c>
      <c r="AH51" s="1">
        <v>507.3</v>
      </c>
      <c r="AI51" s="1"/>
      <c r="AJ51" s="33">
        <f t="shared" si="0"/>
        <v>188.1333333333333</v>
      </c>
      <c r="AK51">
        <f t="shared" si="1"/>
        <v>650.53333333333183</v>
      </c>
    </row>
    <row r="52" spans="1:46">
      <c r="A52">
        <v>2009</v>
      </c>
      <c r="B52">
        <v>100</v>
      </c>
      <c r="C52">
        <v>249</v>
      </c>
      <c r="D52">
        <v>296.5</v>
      </c>
      <c r="E52">
        <v>160.5</v>
      </c>
      <c r="F52">
        <v>222.5</v>
      </c>
      <c r="G52">
        <v>325.5</v>
      </c>
      <c r="H52">
        <v>388</v>
      </c>
      <c r="I52">
        <v>462</v>
      </c>
      <c r="J52">
        <v>549.5</v>
      </c>
      <c r="K52">
        <v>130</v>
      </c>
      <c r="L52">
        <v>188</v>
      </c>
      <c r="M52">
        <v>220</v>
      </c>
      <c r="N52">
        <v>147</v>
      </c>
      <c r="O52">
        <v>194</v>
      </c>
      <c r="P52">
        <v>222.5</v>
      </c>
      <c r="Q52">
        <v>145</v>
      </c>
      <c r="R52">
        <v>211.5</v>
      </c>
      <c r="S52">
        <v>276</v>
      </c>
      <c r="T52">
        <v>104.5</v>
      </c>
      <c r="U52">
        <v>169</v>
      </c>
      <c r="V52">
        <v>191.5</v>
      </c>
      <c r="W52">
        <v>89.5</v>
      </c>
      <c r="X52">
        <v>202.5</v>
      </c>
      <c r="Y52">
        <v>279</v>
      </c>
      <c r="Z52">
        <v>114</v>
      </c>
      <c r="AA52">
        <v>280</v>
      </c>
      <c r="AB52">
        <v>343</v>
      </c>
      <c r="AC52">
        <v>142.5</v>
      </c>
      <c r="AD52">
        <v>205.5</v>
      </c>
      <c r="AE52">
        <v>302.5</v>
      </c>
      <c r="AF52" s="1">
        <v>120.6</v>
      </c>
      <c r="AG52" s="1">
        <v>236.39999999999998</v>
      </c>
      <c r="AH52" s="1">
        <v>260.59999999999997</v>
      </c>
      <c r="AI52" s="1"/>
      <c r="AJ52" s="33">
        <f t="shared" si="0"/>
        <v>-54.366666666666703</v>
      </c>
      <c r="AK52" s="37">
        <f>AK51+AJ52</f>
        <v>596.16666666666515</v>
      </c>
    </row>
    <row r="53" spans="1:46">
      <c r="A53">
        <v>2010</v>
      </c>
      <c r="B53">
        <v>100</v>
      </c>
      <c r="C53">
        <v>135</v>
      </c>
      <c r="D53">
        <v>189.5</v>
      </c>
      <c r="E53">
        <v>88.5</v>
      </c>
      <c r="F53">
        <v>196.5</v>
      </c>
      <c r="G53">
        <v>237.5</v>
      </c>
      <c r="H53">
        <v>145.69999999999999</v>
      </c>
      <c r="I53">
        <v>227.4</v>
      </c>
      <c r="J53">
        <v>249.8</v>
      </c>
      <c r="K53">
        <v>127</v>
      </c>
      <c r="L53">
        <v>131</v>
      </c>
      <c r="M53">
        <v>183</v>
      </c>
      <c r="N53">
        <v>98.5</v>
      </c>
      <c r="O53">
        <v>113</v>
      </c>
      <c r="P53">
        <v>155.5</v>
      </c>
      <c r="Q53">
        <v>180.5</v>
      </c>
      <c r="R53">
        <v>227</v>
      </c>
      <c r="S53">
        <v>339</v>
      </c>
      <c r="T53">
        <v>107</v>
      </c>
      <c r="U53">
        <v>180.5</v>
      </c>
      <c r="V53">
        <v>264</v>
      </c>
      <c r="W53">
        <v>154.5</v>
      </c>
      <c r="X53">
        <v>221.5</v>
      </c>
      <c r="Y53">
        <v>234.5</v>
      </c>
      <c r="Z53">
        <v>153</v>
      </c>
      <c r="AA53">
        <v>198.5</v>
      </c>
      <c r="AB53">
        <v>319.5</v>
      </c>
      <c r="AC53">
        <v>212.5</v>
      </c>
      <c r="AD53">
        <v>267.5</v>
      </c>
      <c r="AE53">
        <v>428.5</v>
      </c>
      <c r="AF53" s="1">
        <v>144.4</v>
      </c>
      <c r="AG53" s="1">
        <v>227.4</v>
      </c>
      <c r="AH53" s="1">
        <v>253.70000000000002</v>
      </c>
      <c r="AI53" s="1"/>
      <c r="AJ53" s="33">
        <f t="shared" si="0"/>
        <v>-111.3666666666667</v>
      </c>
      <c r="AK53">
        <f t="shared" si="1"/>
        <v>484.79999999999848</v>
      </c>
    </row>
    <row r="54" spans="1:46">
      <c r="A54">
        <v>2011</v>
      </c>
      <c r="B54">
        <v>106</v>
      </c>
      <c r="C54">
        <v>121</v>
      </c>
      <c r="D54">
        <v>203</v>
      </c>
      <c r="E54">
        <v>94</v>
      </c>
      <c r="F54">
        <v>107</v>
      </c>
      <c r="G54">
        <v>184</v>
      </c>
      <c r="H54">
        <v>111.5</v>
      </c>
      <c r="I54">
        <v>121.5</v>
      </c>
      <c r="J54">
        <v>185.5</v>
      </c>
      <c r="K54">
        <v>86.5</v>
      </c>
      <c r="L54">
        <v>138.5</v>
      </c>
      <c r="M54">
        <v>199.5</v>
      </c>
      <c r="N54">
        <v>76</v>
      </c>
      <c r="O54">
        <v>141</v>
      </c>
      <c r="P54">
        <v>177.5</v>
      </c>
      <c r="Q54">
        <v>125.5</v>
      </c>
      <c r="R54">
        <v>140.5</v>
      </c>
      <c r="S54">
        <v>195</v>
      </c>
      <c r="T54">
        <v>88.5</v>
      </c>
      <c r="U54">
        <v>111.5</v>
      </c>
      <c r="V54">
        <v>149.5</v>
      </c>
      <c r="W54">
        <v>197</v>
      </c>
      <c r="X54">
        <v>233.5</v>
      </c>
      <c r="Y54">
        <v>297.5</v>
      </c>
      <c r="Z54">
        <v>104</v>
      </c>
      <c r="AA54">
        <v>136.5</v>
      </c>
      <c r="AB54">
        <v>244</v>
      </c>
      <c r="AC54">
        <v>191</v>
      </c>
      <c r="AD54">
        <v>197</v>
      </c>
      <c r="AE54">
        <v>231</v>
      </c>
      <c r="AF54" s="1">
        <v>81.8</v>
      </c>
      <c r="AG54" s="1">
        <v>164.79999999999998</v>
      </c>
      <c r="AH54" s="1">
        <v>195.39999999999998</v>
      </c>
      <c r="AI54" s="1"/>
      <c r="AJ54" s="33">
        <f t="shared" si="0"/>
        <v>-103.8666666666667</v>
      </c>
      <c r="AK54">
        <f t="shared" si="1"/>
        <v>380.9333333333318</v>
      </c>
    </row>
    <row r="55" spans="1:46">
      <c r="A55">
        <v>2012</v>
      </c>
      <c r="B55">
        <v>78</v>
      </c>
      <c r="C55">
        <v>141</v>
      </c>
      <c r="D55">
        <v>195.5</v>
      </c>
      <c r="E55">
        <v>77</v>
      </c>
      <c r="F55">
        <v>156.5</v>
      </c>
      <c r="G55">
        <v>222</v>
      </c>
      <c r="H55">
        <v>86</v>
      </c>
      <c r="I55">
        <v>158</v>
      </c>
      <c r="J55">
        <v>211</v>
      </c>
      <c r="K55">
        <v>163.5</v>
      </c>
      <c r="L55">
        <v>248</v>
      </c>
      <c r="M55">
        <v>336</v>
      </c>
      <c r="N55">
        <v>92.5</v>
      </c>
      <c r="O55">
        <v>219.5</v>
      </c>
      <c r="P55">
        <v>292</v>
      </c>
      <c r="Q55">
        <v>187</v>
      </c>
      <c r="R55">
        <v>290</v>
      </c>
      <c r="S55">
        <v>396</v>
      </c>
      <c r="T55">
        <v>152</v>
      </c>
      <c r="U55">
        <v>274</v>
      </c>
      <c r="V55">
        <v>429</v>
      </c>
      <c r="W55">
        <v>111</v>
      </c>
      <c r="X55">
        <v>239</v>
      </c>
      <c r="Y55">
        <v>297.5</v>
      </c>
      <c r="Z55">
        <v>92</v>
      </c>
      <c r="AA55">
        <v>170</v>
      </c>
      <c r="AB55">
        <v>236</v>
      </c>
      <c r="AC55">
        <v>99</v>
      </c>
      <c r="AD55">
        <v>166</v>
      </c>
      <c r="AE55">
        <v>195.5</v>
      </c>
      <c r="AF55" s="1">
        <v>141.1</v>
      </c>
      <c r="AG55" s="1">
        <v>306.89999999999998</v>
      </c>
      <c r="AH55" s="1">
        <v>366.9</v>
      </c>
      <c r="AI55" s="1"/>
      <c r="AJ55" s="33">
        <f t="shared" si="0"/>
        <v>5.6333333333332973</v>
      </c>
      <c r="AK55">
        <f t="shared" si="1"/>
        <v>386.56666666666513</v>
      </c>
    </row>
    <row r="56" spans="1:46">
      <c r="A56">
        <v>2013</v>
      </c>
      <c r="B56">
        <v>108.5</v>
      </c>
      <c r="C56">
        <v>163</v>
      </c>
      <c r="D56">
        <v>196</v>
      </c>
      <c r="E56">
        <v>203</v>
      </c>
      <c r="F56">
        <v>312.5</v>
      </c>
      <c r="G56">
        <v>433</v>
      </c>
      <c r="H56">
        <v>112.5</v>
      </c>
      <c r="I56">
        <v>153.5</v>
      </c>
      <c r="J56">
        <v>252.5</v>
      </c>
      <c r="K56">
        <v>98</v>
      </c>
      <c r="L56">
        <v>126</v>
      </c>
      <c r="M56">
        <v>177.5</v>
      </c>
      <c r="N56">
        <v>129</v>
      </c>
      <c r="O56">
        <v>161.5</v>
      </c>
      <c r="P56">
        <v>252</v>
      </c>
      <c r="Q56">
        <v>121.5</v>
      </c>
      <c r="R56">
        <v>186</v>
      </c>
      <c r="S56">
        <v>257</v>
      </c>
      <c r="T56">
        <v>140.5</v>
      </c>
      <c r="U56">
        <v>275.5</v>
      </c>
      <c r="V56">
        <v>443.5</v>
      </c>
      <c r="W56">
        <v>121</v>
      </c>
      <c r="X56">
        <v>232.5</v>
      </c>
      <c r="Y56">
        <v>352</v>
      </c>
      <c r="Z56">
        <v>97</v>
      </c>
      <c r="AA56">
        <v>181</v>
      </c>
      <c r="AB56">
        <v>280</v>
      </c>
      <c r="AC56">
        <v>136</v>
      </c>
      <c r="AD56">
        <v>286</v>
      </c>
      <c r="AE56">
        <v>311.5</v>
      </c>
      <c r="AF56" s="1">
        <v>114.4</v>
      </c>
      <c r="AG56" s="1">
        <v>145.30000000000001</v>
      </c>
      <c r="AH56" s="1">
        <v>220.5</v>
      </c>
      <c r="AI56" s="1"/>
      <c r="AJ56" s="33">
        <f t="shared" si="0"/>
        <v>-116.3666666666667</v>
      </c>
      <c r="AK56">
        <f t="shared" si="1"/>
        <v>270.19999999999845</v>
      </c>
    </row>
    <row r="57" spans="1:46">
      <c r="A57">
        <v>2014</v>
      </c>
      <c r="B57">
        <v>157.5</v>
      </c>
      <c r="C57">
        <v>238.5</v>
      </c>
      <c r="D57">
        <v>352</v>
      </c>
      <c r="E57">
        <v>143</v>
      </c>
      <c r="F57">
        <v>207</v>
      </c>
      <c r="G57">
        <v>308.5</v>
      </c>
      <c r="H57">
        <v>242.5</v>
      </c>
      <c r="I57">
        <v>340.5</v>
      </c>
      <c r="J57">
        <v>477</v>
      </c>
      <c r="K57">
        <v>213.5</v>
      </c>
      <c r="L57">
        <v>272</v>
      </c>
      <c r="M57">
        <v>422.5</v>
      </c>
      <c r="N57">
        <v>150</v>
      </c>
      <c r="O57">
        <v>271.5</v>
      </c>
      <c r="P57">
        <v>383</v>
      </c>
      <c r="Q57">
        <v>197</v>
      </c>
      <c r="R57">
        <v>280</v>
      </c>
      <c r="S57">
        <v>438</v>
      </c>
      <c r="T57">
        <v>272</v>
      </c>
      <c r="U57">
        <v>363</v>
      </c>
      <c r="V57">
        <v>534.5</v>
      </c>
      <c r="W57">
        <v>242.5</v>
      </c>
      <c r="X57">
        <v>304</v>
      </c>
      <c r="Y57">
        <v>449.5</v>
      </c>
      <c r="Z57">
        <v>211.5</v>
      </c>
      <c r="AA57">
        <v>280</v>
      </c>
      <c r="AB57">
        <v>375</v>
      </c>
      <c r="AC57">
        <v>236</v>
      </c>
      <c r="AD57">
        <v>390</v>
      </c>
      <c r="AE57">
        <v>550</v>
      </c>
      <c r="AF57" s="1">
        <v>193.2</v>
      </c>
      <c r="AG57" s="1">
        <v>264.7</v>
      </c>
      <c r="AH57" s="1">
        <v>396.19999999999993</v>
      </c>
      <c r="AI57" s="1"/>
      <c r="AJ57" s="33">
        <f t="shared" si="0"/>
        <v>29.633333333333297</v>
      </c>
      <c r="AK57">
        <f t="shared" si="1"/>
        <v>299.83333333333178</v>
      </c>
    </row>
    <row r="58" spans="1:46">
      <c r="A58">
        <v>2015</v>
      </c>
      <c r="B58">
        <v>82.5</v>
      </c>
      <c r="C58">
        <v>126.5</v>
      </c>
      <c r="D58">
        <v>199.5</v>
      </c>
      <c r="E58">
        <v>129</v>
      </c>
      <c r="F58">
        <v>222</v>
      </c>
      <c r="G58">
        <v>396.5</v>
      </c>
      <c r="H58">
        <v>106.5</v>
      </c>
      <c r="I58">
        <v>145</v>
      </c>
      <c r="J58">
        <v>245</v>
      </c>
      <c r="K58">
        <v>116</v>
      </c>
      <c r="L58">
        <v>118.5</v>
      </c>
      <c r="M58">
        <v>191</v>
      </c>
      <c r="N58">
        <v>127.5</v>
      </c>
      <c r="O58">
        <v>162</v>
      </c>
      <c r="P58">
        <v>235</v>
      </c>
      <c r="Q58">
        <v>116</v>
      </c>
      <c r="R58">
        <v>274.5</v>
      </c>
      <c r="S58">
        <v>311</v>
      </c>
      <c r="T58">
        <v>110</v>
      </c>
      <c r="U58">
        <v>159</v>
      </c>
      <c r="V58">
        <v>254</v>
      </c>
      <c r="W58">
        <v>168</v>
      </c>
      <c r="X58">
        <v>222</v>
      </c>
      <c r="Y58">
        <v>266.5</v>
      </c>
      <c r="Z58">
        <v>147</v>
      </c>
      <c r="AA58">
        <v>253.5</v>
      </c>
      <c r="AB58">
        <v>273</v>
      </c>
      <c r="AC58">
        <v>149</v>
      </c>
      <c r="AD58">
        <v>194.5</v>
      </c>
      <c r="AE58">
        <v>279</v>
      </c>
      <c r="AF58" s="1">
        <v>148.1</v>
      </c>
      <c r="AG58" s="1">
        <v>158.1</v>
      </c>
      <c r="AH58" s="1">
        <v>222.39999999999998</v>
      </c>
      <c r="AI58" s="1"/>
      <c r="AJ58" s="33">
        <f t="shared" si="0"/>
        <v>-123.8666666666667</v>
      </c>
      <c r="AK58">
        <f t="shared" si="1"/>
        <v>175.96666666666508</v>
      </c>
    </row>
    <row r="59" spans="1:46">
      <c r="A59">
        <v>2016</v>
      </c>
      <c r="B59">
        <v>162</v>
      </c>
      <c r="C59">
        <v>184.5</v>
      </c>
      <c r="D59">
        <v>220</v>
      </c>
      <c r="E59">
        <v>143.5</v>
      </c>
      <c r="F59">
        <v>171.5</v>
      </c>
      <c r="G59">
        <v>186.5</v>
      </c>
      <c r="H59">
        <v>134</v>
      </c>
      <c r="I59">
        <v>158.5</v>
      </c>
      <c r="J59">
        <v>212.5</v>
      </c>
      <c r="K59">
        <v>180</v>
      </c>
      <c r="L59">
        <v>180.5</v>
      </c>
      <c r="M59">
        <v>185.5</v>
      </c>
      <c r="N59">
        <v>135.5</v>
      </c>
      <c r="O59">
        <v>198</v>
      </c>
      <c r="P59">
        <v>265</v>
      </c>
      <c r="Q59">
        <v>183</v>
      </c>
      <c r="R59">
        <v>313</v>
      </c>
      <c r="S59">
        <v>408.5</v>
      </c>
      <c r="T59">
        <v>127</v>
      </c>
      <c r="U59">
        <v>192.5</v>
      </c>
      <c r="V59">
        <v>295.5</v>
      </c>
      <c r="W59">
        <v>141</v>
      </c>
      <c r="X59">
        <v>214</v>
      </c>
      <c r="Y59">
        <v>323.5</v>
      </c>
      <c r="Z59">
        <v>178.5</v>
      </c>
      <c r="AA59">
        <v>323.5</v>
      </c>
      <c r="AB59">
        <v>413</v>
      </c>
      <c r="AC59">
        <v>450</v>
      </c>
      <c r="AD59">
        <v>453.5</v>
      </c>
      <c r="AE59">
        <v>468</v>
      </c>
      <c r="AF59" s="1">
        <v>174.3</v>
      </c>
      <c r="AG59" s="1">
        <v>232</v>
      </c>
      <c r="AH59" s="1">
        <v>316.20000000000005</v>
      </c>
      <c r="AI59" s="1"/>
      <c r="AJ59" s="33">
        <f t="shared" si="0"/>
        <v>-61.866666666666703</v>
      </c>
      <c r="AK59">
        <f t="shared" si="1"/>
        <v>114.09999999999837</v>
      </c>
    </row>
    <row r="60" spans="1:46">
      <c r="A60">
        <v>2017</v>
      </c>
      <c r="B60">
        <v>107.5</v>
      </c>
      <c r="C60">
        <v>179.5</v>
      </c>
      <c r="D60">
        <v>210</v>
      </c>
      <c r="E60">
        <v>95</v>
      </c>
      <c r="F60">
        <v>197</v>
      </c>
      <c r="G60">
        <v>217.5</v>
      </c>
      <c r="H60">
        <v>99</v>
      </c>
      <c r="I60">
        <v>172</v>
      </c>
      <c r="J60">
        <v>205</v>
      </c>
      <c r="K60">
        <v>138.5</v>
      </c>
      <c r="L60">
        <v>172.5</v>
      </c>
      <c r="M60">
        <v>314.5</v>
      </c>
      <c r="N60">
        <v>94.5</v>
      </c>
      <c r="O60">
        <v>174.5</v>
      </c>
      <c r="P60">
        <v>234</v>
      </c>
      <c r="Q60">
        <v>158.5</v>
      </c>
      <c r="R60">
        <v>327.5</v>
      </c>
      <c r="S60">
        <v>398</v>
      </c>
      <c r="T60">
        <v>179.5</v>
      </c>
      <c r="U60">
        <v>320</v>
      </c>
      <c r="V60">
        <v>409.5</v>
      </c>
      <c r="W60">
        <v>135.5</v>
      </c>
      <c r="X60">
        <v>264.5</v>
      </c>
      <c r="Y60">
        <v>341</v>
      </c>
      <c r="Z60">
        <v>119</v>
      </c>
      <c r="AA60">
        <v>237</v>
      </c>
      <c r="AB60">
        <v>291.5</v>
      </c>
      <c r="AC60">
        <v>202</v>
      </c>
      <c r="AD60">
        <v>353</v>
      </c>
      <c r="AE60">
        <v>500.5</v>
      </c>
      <c r="AF60" s="1">
        <v>124.9</v>
      </c>
      <c r="AG60" s="1">
        <v>192.1</v>
      </c>
      <c r="AH60" s="1">
        <v>366.7</v>
      </c>
      <c r="AI60" s="1"/>
      <c r="AJ60" s="33">
        <f t="shared" si="0"/>
        <v>-69.866666666666703</v>
      </c>
      <c r="AK60">
        <f t="shared" si="1"/>
        <v>44.233333333331672</v>
      </c>
    </row>
    <row r="61" spans="1:46">
      <c r="A61">
        <v>2018</v>
      </c>
      <c r="B61">
        <v>187</v>
      </c>
      <c r="C61">
        <v>318</v>
      </c>
      <c r="D61">
        <v>343</v>
      </c>
      <c r="E61">
        <v>169</v>
      </c>
      <c r="F61">
        <v>350.5</v>
      </c>
      <c r="G61">
        <v>454.5</v>
      </c>
      <c r="H61">
        <v>148</v>
      </c>
      <c r="I61">
        <v>253</v>
      </c>
      <c r="J61">
        <v>309.5</v>
      </c>
      <c r="K61">
        <v>165</v>
      </c>
      <c r="L61">
        <v>225.5</v>
      </c>
      <c r="M61">
        <v>276</v>
      </c>
      <c r="N61">
        <v>145</v>
      </c>
      <c r="O61">
        <v>218</v>
      </c>
      <c r="P61">
        <v>265.5</v>
      </c>
      <c r="Q61">
        <v>245.5</v>
      </c>
      <c r="R61">
        <v>351.8</v>
      </c>
      <c r="S61">
        <v>415.5</v>
      </c>
      <c r="T61">
        <v>314</v>
      </c>
      <c r="U61">
        <v>510.5</v>
      </c>
      <c r="V61">
        <v>551.5</v>
      </c>
      <c r="W61">
        <v>219.5</v>
      </c>
      <c r="X61">
        <v>275</v>
      </c>
      <c r="Y61">
        <v>344</v>
      </c>
      <c r="Z61">
        <v>239.5</v>
      </c>
      <c r="AA61">
        <v>362.5</v>
      </c>
      <c r="AB61">
        <v>402.5</v>
      </c>
      <c r="AC61">
        <v>248</v>
      </c>
      <c r="AD61">
        <v>292</v>
      </c>
      <c r="AE61">
        <v>385.5</v>
      </c>
      <c r="AF61" s="1">
        <v>218.5</v>
      </c>
      <c r="AG61" s="1">
        <v>268.79999999999995</v>
      </c>
      <c r="AH61" s="1">
        <v>312.09999999999997</v>
      </c>
      <c r="AI61" s="1"/>
      <c r="AJ61" s="33">
        <f t="shared" si="0"/>
        <v>-16.866666666666703</v>
      </c>
      <c r="AK61">
        <f>AK60+AJ61</f>
        <v>27.366666666664969</v>
      </c>
      <c r="AL61" s="67" t="s">
        <v>142</v>
      </c>
      <c r="AM61" s="67" t="s">
        <v>56</v>
      </c>
      <c r="AN61" s="66" t="s">
        <v>36</v>
      </c>
      <c r="AO61" s="66"/>
      <c r="AP61" s="66"/>
      <c r="AQ61" s="9" t="s">
        <v>37</v>
      </c>
      <c r="AR61" s="10" t="s">
        <v>38</v>
      </c>
    </row>
    <row r="62" spans="1:46">
      <c r="A62">
        <v>2019</v>
      </c>
      <c r="B62">
        <v>64.5</v>
      </c>
      <c r="C62">
        <v>129</v>
      </c>
      <c r="D62">
        <v>198.5</v>
      </c>
      <c r="E62">
        <v>89</v>
      </c>
      <c r="F62">
        <v>136.5</v>
      </c>
      <c r="G62">
        <v>171</v>
      </c>
      <c r="H62">
        <v>71.5</v>
      </c>
      <c r="I62">
        <v>149</v>
      </c>
      <c r="J62">
        <v>165</v>
      </c>
      <c r="K62">
        <v>154</v>
      </c>
      <c r="L62">
        <v>215</v>
      </c>
      <c r="M62">
        <v>236.5</v>
      </c>
      <c r="N62">
        <v>62</v>
      </c>
      <c r="O62">
        <v>132</v>
      </c>
      <c r="P62">
        <v>152</v>
      </c>
      <c r="Q62">
        <v>107</v>
      </c>
      <c r="R62">
        <v>233.5</v>
      </c>
      <c r="S62">
        <v>252.5</v>
      </c>
      <c r="T62">
        <v>110</v>
      </c>
      <c r="U62">
        <v>193.5</v>
      </c>
      <c r="V62">
        <v>248.5</v>
      </c>
      <c r="W62">
        <v>93</v>
      </c>
      <c r="X62">
        <v>152.5</v>
      </c>
      <c r="Y62">
        <v>189</v>
      </c>
      <c r="Z62">
        <v>108.5</v>
      </c>
      <c r="AA62">
        <v>175</v>
      </c>
      <c r="AB62">
        <v>232</v>
      </c>
      <c r="AC62">
        <v>113</v>
      </c>
      <c r="AD62">
        <v>218</v>
      </c>
      <c r="AE62">
        <v>237.5</v>
      </c>
      <c r="AF62" s="1">
        <v>197.6</v>
      </c>
      <c r="AG62" s="1">
        <v>247.1</v>
      </c>
      <c r="AH62" s="1">
        <v>314.5</v>
      </c>
      <c r="AI62" s="1"/>
      <c r="AJ62" s="33">
        <f t="shared" si="0"/>
        <v>-27.366666666666703</v>
      </c>
      <c r="AK62">
        <f>AK61+AJ62</f>
        <v>-1.7337242752546445E-12</v>
      </c>
      <c r="AL62" s="68"/>
      <c r="AM62" s="68"/>
      <c r="AN62" s="12" t="s">
        <v>39</v>
      </c>
      <c r="AO62" s="12" t="s">
        <v>40</v>
      </c>
      <c r="AP62" s="12" t="s">
        <v>41</v>
      </c>
      <c r="AQ62" s="12" t="s">
        <v>41</v>
      </c>
      <c r="AR62" s="12" t="s">
        <v>41</v>
      </c>
    </row>
    <row r="63" spans="1:46">
      <c r="AL63" s="67" t="s">
        <v>167</v>
      </c>
      <c r="AM63" s="11" t="s">
        <v>23</v>
      </c>
      <c r="AN63" s="11">
        <v>0.80103325218163801</v>
      </c>
      <c r="AO63" s="13">
        <v>0.5</v>
      </c>
      <c r="AP63" s="9">
        <v>1978</v>
      </c>
      <c r="AQ63" s="9" t="s">
        <v>178</v>
      </c>
      <c r="AR63" s="22" t="s">
        <v>207</v>
      </c>
    </row>
    <row r="64" spans="1:46">
      <c r="AL64" s="72"/>
      <c r="AM64" s="11" t="s">
        <v>22</v>
      </c>
      <c r="AN64" s="11">
        <v>0.37258503776669399</v>
      </c>
      <c r="AO64" s="14">
        <v>0.5</v>
      </c>
      <c r="AP64" s="17">
        <v>1989</v>
      </c>
      <c r="AQ64" s="17" t="s">
        <v>171</v>
      </c>
      <c r="AR64" s="17" t="s">
        <v>195</v>
      </c>
    </row>
    <row r="65" spans="1:44">
      <c r="AL65" s="72"/>
      <c r="AM65" s="11" t="s">
        <v>14</v>
      </c>
      <c r="AN65" s="11">
        <v>0.171038053374516</v>
      </c>
      <c r="AO65" s="14">
        <v>0.5</v>
      </c>
      <c r="AP65" s="17">
        <v>1992</v>
      </c>
      <c r="AQ65" s="17">
        <v>1972</v>
      </c>
      <c r="AR65" s="22">
        <v>1992</v>
      </c>
    </row>
    <row r="66" spans="1:44">
      <c r="AL66" s="72"/>
      <c r="AM66" s="11" t="s">
        <v>48</v>
      </c>
      <c r="AN66" s="11">
        <v>0.82522539732831601</v>
      </c>
      <c r="AO66" s="14">
        <v>0.5</v>
      </c>
      <c r="AP66" s="17">
        <v>1991</v>
      </c>
      <c r="AQ66" s="17" t="s">
        <v>172</v>
      </c>
      <c r="AR66" s="17">
        <v>1988</v>
      </c>
    </row>
    <row r="67" spans="1:44">
      <c r="A67" t="s">
        <v>166</v>
      </c>
      <c r="B67" s="2" t="s">
        <v>22</v>
      </c>
      <c r="C67" s="2" t="s">
        <v>14</v>
      </c>
      <c r="D67" s="2" t="s">
        <v>13</v>
      </c>
      <c r="E67" s="2" t="s">
        <v>15</v>
      </c>
      <c r="F67" s="2" t="s">
        <v>16</v>
      </c>
      <c r="G67" s="2" t="s">
        <v>17</v>
      </c>
      <c r="H67" s="2" t="s">
        <v>18</v>
      </c>
      <c r="I67" s="2" t="s">
        <v>19</v>
      </c>
      <c r="J67" s="2" t="s">
        <v>20</v>
      </c>
      <c r="K67" s="2" t="s">
        <v>21</v>
      </c>
      <c r="L67" s="2" t="s">
        <v>23</v>
      </c>
      <c r="N67" s="1" t="s">
        <v>0</v>
      </c>
      <c r="O67" s="2" t="s">
        <v>2</v>
      </c>
      <c r="P67" s="2" t="s">
        <v>2</v>
      </c>
      <c r="Q67" s="2" t="s">
        <v>2</v>
      </c>
      <c r="R67" s="2" t="s">
        <v>2</v>
      </c>
      <c r="S67" s="2" t="s">
        <v>2</v>
      </c>
      <c r="T67" s="2" t="s">
        <v>2</v>
      </c>
      <c r="U67" s="2" t="s">
        <v>2</v>
      </c>
      <c r="V67" s="2" t="s">
        <v>2</v>
      </c>
      <c r="W67" s="2" t="s">
        <v>2</v>
      </c>
      <c r="X67" s="2" t="s">
        <v>2</v>
      </c>
      <c r="Y67" s="2" t="s">
        <v>2</v>
      </c>
      <c r="AL67" s="72"/>
      <c r="AM67" s="11" t="s">
        <v>49</v>
      </c>
      <c r="AN67" s="11">
        <v>0.81712588902570304</v>
      </c>
      <c r="AO67" s="14">
        <v>0.5</v>
      </c>
      <c r="AP67" s="17">
        <v>1966</v>
      </c>
      <c r="AQ67" s="17" t="s">
        <v>173</v>
      </c>
      <c r="AR67" s="17">
        <v>1987</v>
      </c>
    </row>
    <row r="68" spans="1:44">
      <c r="A68">
        <v>1960</v>
      </c>
      <c r="B68">
        <v>168</v>
      </c>
      <c r="C68">
        <v>122.9</v>
      </c>
      <c r="D68">
        <v>214</v>
      </c>
      <c r="E68">
        <v>218</v>
      </c>
      <c r="F68">
        <v>169.1</v>
      </c>
      <c r="G68">
        <v>199.4</v>
      </c>
      <c r="H68">
        <v>182.2</v>
      </c>
      <c r="I68">
        <v>181.6</v>
      </c>
      <c r="J68">
        <v>233</v>
      </c>
      <c r="K68">
        <v>226.3</v>
      </c>
      <c r="L68" s="1">
        <v>232.5</v>
      </c>
      <c r="N68">
        <v>1960</v>
      </c>
      <c r="O68">
        <v>237.3</v>
      </c>
      <c r="P68">
        <v>242.8</v>
      </c>
      <c r="Q68">
        <v>332</v>
      </c>
      <c r="R68">
        <v>342.1</v>
      </c>
      <c r="S68">
        <v>271.60000000000002</v>
      </c>
      <c r="T68">
        <v>310.5</v>
      </c>
      <c r="U68">
        <v>281.3</v>
      </c>
      <c r="V68">
        <v>326</v>
      </c>
      <c r="W68">
        <v>357</v>
      </c>
      <c r="X68">
        <v>289.3</v>
      </c>
      <c r="Y68" s="1">
        <v>346.5</v>
      </c>
      <c r="AL68" s="72"/>
      <c r="AM68" s="11" t="s">
        <v>50</v>
      </c>
      <c r="AN68" s="11">
        <v>0.54589820148037504</v>
      </c>
      <c r="AO68" s="14">
        <v>0.5</v>
      </c>
      <c r="AP68" s="17">
        <v>1973</v>
      </c>
      <c r="AQ68" s="17" t="s">
        <v>174</v>
      </c>
      <c r="AR68" s="17">
        <v>1987</v>
      </c>
    </row>
    <row r="69" spans="1:44">
      <c r="A69">
        <v>1961</v>
      </c>
      <c r="B69">
        <v>136</v>
      </c>
      <c r="C69">
        <v>121.4</v>
      </c>
      <c r="D69">
        <v>258</v>
      </c>
      <c r="E69">
        <v>132.1</v>
      </c>
      <c r="F69">
        <v>241.4</v>
      </c>
      <c r="G69">
        <v>203.3</v>
      </c>
      <c r="H69">
        <v>205.6</v>
      </c>
      <c r="I69">
        <v>125</v>
      </c>
      <c r="J69">
        <v>128.1</v>
      </c>
      <c r="K69">
        <v>91.5</v>
      </c>
      <c r="L69" s="1">
        <v>209.8</v>
      </c>
      <c r="N69">
        <v>1961</v>
      </c>
      <c r="O69">
        <v>226</v>
      </c>
      <c r="P69">
        <v>153.19999999999999</v>
      </c>
      <c r="Q69">
        <v>267</v>
      </c>
      <c r="R69">
        <v>288.7</v>
      </c>
      <c r="S69">
        <v>253.5</v>
      </c>
      <c r="T69">
        <v>224.5</v>
      </c>
      <c r="U69">
        <v>291</v>
      </c>
      <c r="V69">
        <v>176.7</v>
      </c>
      <c r="W69">
        <v>188.6</v>
      </c>
      <c r="X69">
        <v>123.5</v>
      </c>
      <c r="Y69" s="1">
        <v>224.70000000000002</v>
      </c>
      <c r="AL69" s="72"/>
      <c r="AM69" s="11" t="s">
        <v>51</v>
      </c>
      <c r="AN69" s="11">
        <v>0.96774971774190599</v>
      </c>
      <c r="AO69" s="14">
        <v>0.5</v>
      </c>
      <c r="AP69" s="17">
        <v>1978</v>
      </c>
      <c r="AQ69" s="17" t="s">
        <v>175</v>
      </c>
      <c r="AR69" s="17" t="s">
        <v>186</v>
      </c>
    </row>
    <row r="70" spans="1:44">
      <c r="A70">
        <v>1962</v>
      </c>
      <c r="B70">
        <v>103.5</v>
      </c>
      <c r="C70">
        <v>66.2</v>
      </c>
      <c r="D70">
        <v>111.7</v>
      </c>
      <c r="E70">
        <v>293</v>
      </c>
      <c r="F70">
        <v>110.4</v>
      </c>
      <c r="G70">
        <v>166.1</v>
      </c>
      <c r="H70">
        <v>218.1</v>
      </c>
      <c r="I70">
        <v>198.6</v>
      </c>
      <c r="J70">
        <v>116.2</v>
      </c>
      <c r="K70">
        <v>198.4</v>
      </c>
      <c r="L70" s="1">
        <v>157.5</v>
      </c>
      <c r="N70">
        <v>1962</v>
      </c>
      <c r="O70">
        <v>178</v>
      </c>
      <c r="P70">
        <v>127.8</v>
      </c>
      <c r="Q70">
        <v>188.3</v>
      </c>
      <c r="R70">
        <v>367.8</v>
      </c>
      <c r="S70">
        <v>149.30000000000001</v>
      </c>
      <c r="T70">
        <v>243.6</v>
      </c>
      <c r="U70">
        <v>419</v>
      </c>
      <c r="V70">
        <v>308.7</v>
      </c>
      <c r="W70">
        <v>116.2</v>
      </c>
      <c r="X70">
        <v>343.2</v>
      </c>
      <c r="Y70" s="1">
        <v>190.9</v>
      </c>
      <c r="AL70" s="72"/>
      <c r="AM70" s="11" t="s">
        <v>52</v>
      </c>
      <c r="AN70" s="11">
        <v>0.44231516816324501</v>
      </c>
      <c r="AO70" s="14">
        <v>0.5</v>
      </c>
      <c r="AP70" s="17">
        <v>2003</v>
      </c>
      <c r="AQ70" s="17">
        <v>2005</v>
      </c>
      <c r="AR70" s="17" t="s">
        <v>201</v>
      </c>
    </row>
    <row r="71" spans="1:44">
      <c r="A71">
        <v>1963</v>
      </c>
      <c r="B71">
        <v>74</v>
      </c>
      <c r="C71">
        <v>95.6</v>
      </c>
      <c r="D71">
        <v>113.9</v>
      </c>
      <c r="E71">
        <v>144.30000000000001</v>
      </c>
      <c r="F71">
        <v>90.3</v>
      </c>
      <c r="G71">
        <v>50.4</v>
      </c>
      <c r="H71">
        <v>88.9</v>
      </c>
      <c r="I71">
        <v>75.599999999999994</v>
      </c>
      <c r="J71">
        <v>102.8</v>
      </c>
      <c r="K71">
        <v>98.2</v>
      </c>
      <c r="L71" s="1">
        <v>60.9</v>
      </c>
      <c r="N71">
        <v>1963</v>
      </c>
      <c r="O71">
        <v>99.6</v>
      </c>
      <c r="P71">
        <v>141.69999999999999</v>
      </c>
      <c r="Q71">
        <v>134.6</v>
      </c>
      <c r="R71">
        <v>277.89999999999998</v>
      </c>
      <c r="S71">
        <v>107.4</v>
      </c>
      <c r="T71">
        <v>77.5</v>
      </c>
      <c r="U71">
        <v>145.6</v>
      </c>
      <c r="V71">
        <v>102.4</v>
      </c>
      <c r="W71">
        <v>105.3</v>
      </c>
      <c r="X71">
        <v>110.9</v>
      </c>
      <c r="Y71" s="1">
        <v>109.6</v>
      </c>
      <c r="AL71" s="72"/>
      <c r="AM71" s="11" t="s">
        <v>53</v>
      </c>
      <c r="AN71" s="11">
        <v>1.10820029593738</v>
      </c>
      <c r="AO71" s="14">
        <v>0.5</v>
      </c>
      <c r="AP71" s="17">
        <v>1991</v>
      </c>
      <c r="AQ71" s="17">
        <v>1992</v>
      </c>
      <c r="AR71" s="17">
        <v>1991</v>
      </c>
    </row>
    <row r="72" spans="1:44">
      <c r="A72">
        <v>1964</v>
      </c>
      <c r="B72">
        <v>110.3</v>
      </c>
      <c r="C72">
        <v>138</v>
      </c>
      <c r="D72">
        <v>129</v>
      </c>
      <c r="E72">
        <v>278.60000000000002</v>
      </c>
      <c r="F72">
        <v>151</v>
      </c>
      <c r="G72">
        <v>280.7</v>
      </c>
      <c r="H72">
        <v>245.4</v>
      </c>
      <c r="I72">
        <v>244.2</v>
      </c>
      <c r="J72">
        <v>192.4</v>
      </c>
      <c r="K72">
        <v>273</v>
      </c>
      <c r="L72" s="1">
        <v>234.5</v>
      </c>
      <c r="N72">
        <v>1964</v>
      </c>
      <c r="O72">
        <v>163.19999999999999</v>
      </c>
      <c r="P72">
        <v>193.3</v>
      </c>
      <c r="Q72">
        <v>221.7</v>
      </c>
      <c r="R72">
        <v>396.5</v>
      </c>
      <c r="S72">
        <v>232.1</v>
      </c>
      <c r="T72">
        <v>376</v>
      </c>
      <c r="U72">
        <v>337.5</v>
      </c>
      <c r="V72">
        <v>432.1</v>
      </c>
      <c r="W72">
        <v>232.9</v>
      </c>
      <c r="X72">
        <v>461.9</v>
      </c>
      <c r="Y72" s="1">
        <v>326.39999999999998</v>
      </c>
      <c r="AL72" s="72"/>
      <c r="AM72" s="11" t="s">
        <v>54</v>
      </c>
      <c r="AN72" s="11">
        <v>1.0993039812343699</v>
      </c>
      <c r="AO72" s="14">
        <v>0.5</v>
      </c>
      <c r="AP72" s="17">
        <v>1976</v>
      </c>
      <c r="AQ72" s="17" t="s">
        <v>176</v>
      </c>
      <c r="AR72" s="17">
        <v>1987</v>
      </c>
    </row>
    <row r="73" spans="1:44">
      <c r="A73">
        <v>1965</v>
      </c>
      <c r="B73">
        <v>114.1</v>
      </c>
      <c r="C73">
        <v>81.7</v>
      </c>
      <c r="D73">
        <v>125.9</v>
      </c>
      <c r="E73">
        <v>130.30000000000001</v>
      </c>
      <c r="F73">
        <v>141.19999999999999</v>
      </c>
      <c r="G73">
        <v>119.8</v>
      </c>
      <c r="H73">
        <v>81.599999999999994</v>
      </c>
      <c r="I73">
        <v>74.400000000000006</v>
      </c>
      <c r="J73">
        <v>109.5</v>
      </c>
      <c r="K73">
        <v>92.5</v>
      </c>
      <c r="L73" s="1">
        <v>121.8</v>
      </c>
      <c r="N73">
        <v>1965</v>
      </c>
      <c r="O73">
        <v>207.2</v>
      </c>
      <c r="P73">
        <v>181.8</v>
      </c>
      <c r="Q73">
        <v>246.5</v>
      </c>
      <c r="R73">
        <v>291.60000000000002</v>
      </c>
      <c r="S73">
        <v>295.2</v>
      </c>
      <c r="T73">
        <v>205.7</v>
      </c>
      <c r="U73">
        <v>176.8</v>
      </c>
      <c r="V73">
        <v>114.9</v>
      </c>
      <c r="W73">
        <v>203.5</v>
      </c>
      <c r="X73">
        <v>184.7</v>
      </c>
      <c r="Y73" s="1">
        <v>261.5</v>
      </c>
      <c r="AL73" s="68"/>
      <c r="AM73" s="11" t="s">
        <v>55</v>
      </c>
      <c r="AN73" s="11">
        <v>0.36258255500747699</v>
      </c>
      <c r="AO73" s="15">
        <v>0.5</v>
      </c>
      <c r="AP73" s="18">
        <v>1993</v>
      </c>
      <c r="AQ73" s="18" t="s">
        <v>177</v>
      </c>
      <c r="AR73" s="17">
        <v>1993</v>
      </c>
    </row>
    <row r="74" spans="1:44">
      <c r="A74">
        <v>1966</v>
      </c>
      <c r="B74">
        <v>190</v>
      </c>
      <c r="C74">
        <v>168.7</v>
      </c>
      <c r="D74">
        <v>124.8</v>
      </c>
      <c r="E74">
        <v>283.5</v>
      </c>
      <c r="F74">
        <v>180.2</v>
      </c>
      <c r="G74">
        <v>275.2</v>
      </c>
      <c r="H74">
        <v>217.4</v>
      </c>
      <c r="I74">
        <v>153.19999999999999</v>
      </c>
      <c r="J74">
        <v>152.1</v>
      </c>
      <c r="K74">
        <v>148.6</v>
      </c>
      <c r="L74" s="1">
        <v>341.8</v>
      </c>
      <c r="N74">
        <v>1966</v>
      </c>
      <c r="O74">
        <v>319.3</v>
      </c>
      <c r="P74">
        <v>273.39999999999998</v>
      </c>
      <c r="Q74">
        <v>217.8</v>
      </c>
      <c r="R74">
        <v>453.6</v>
      </c>
      <c r="S74">
        <v>288.2</v>
      </c>
      <c r="T74">
        <v>400.9</v>
      </c>
      <c r="U74">
        <v>331</v>
      </c>
      <c r="V74">
        <v>254.2</v>
      </c>
      <c r="W74">
        <v>234.3</v>
      </c>
      <c r="X74">
        <v>323.7</v>
      </c>
      <c r="Y74" s="1">
        <v>480.20000000000005</v>
      </c>
      <c r="AL74" s="67" t="s">
        <v>169</v>
      </c>
      <c r="AM74" s="31" t="s">
        <v>23</v>
      </c>
      <c r="AN74" s="31">
        <v>0.42549456993326001</v>
      </c>
      <c r="AO74" s="13">
        <v>0.5</v>
      </c>
      <c r="AP74" s="9">
        <v>1978</v>
      </c>
      <c r="AQ74" s="9">
        <v>1991</v>
      </c>
      <c r="AR74" s="9" t="s">
        <v>186</v>
      </c>
    </row>
    <row r="75" spans="1:44">
      <c r="A75">
        <v>1967</v>
      </c>
      <c r="B75">
        <v>134.19999999999999</v>
      </c>
      <c r="C75">
        <v>107.2</v>
      </c>
      <c r="D75">
        <v>129.1</v>
      </c>
      <c r="E75">
        <v>135</v>
      </c>
      <c r="F75">
        <v>210.1</v>
      </c>
      <c r="G75">
        <v>166.7</v>
      </c>
      <c r="H75">
        <v>222.5</v>
      </c>
      <c r="I75">
        <v>147.4</v>
      </c>
      <c r="J75">
        <v>210.5</v>
      </c>
      <c r="K75">
        <v>140.19999999999999</v>
      </c>
      <c r="L75" s="1">
        <v>173.1</v>
      </c>
      <c r="N75">
        <v>1967</v>
      </c>
      <c r="O75">
        <v>187.2</v>
      </c>
      <c r="P75">
        <v>160.19999999999999</v>
      </c>
      <c r="Q75">
        <v>210.3</v>
      </c>
      <c r="R75">
        <v>187</v>
      </c>
      <c r="S75">
        <v>215.3</v>
      </c>
      <c r="T75">
        <v>250.8</v>
      </c>
      <c r="U75">
        <v>269.5</v>
      </c>
      <c r="V75">
        <v>178.1</v>
      </c>
      <c r="W75">
        <v>233.9</v>
      </c>
      <c r="X75">
        <v>175.8</v>
      </c>
      <c r="Y75" s="1">
        <v>289.60000000000002</v>
      </c>
      <c r="AL75" s="72"/>
      <c r="AM75" s="11" t="s">
        <v>22</v>
      </c>
      <c r="AN75" s="11">
        <v>0.29359069766835899</v>
      </c>
      <c r="AO75" s="14">
        <v>0.5</v>
      </c>
      <c r="AP75" s="17">
        <v>1989</v>
      </c>
      <c r="AQ75" s="17">
        <v>1992</v>
      </c>
      <c r="AR75" s="17" t="s">
        <v>196</v>
      </c>
    </row>
    <row r="76" spans="1:44">
      <c r="A76">
        <v>1968</v>
      </c>
      <c r="B76">
        <v>220.5</v>
      </c>
      <c r="C76">
        <v>104.5</v>
      </c>
      <c r="D76">
        <v>155</v>
      </c>
      <c r="E76">
        <v>79</v>
      </c>
      <c r="F76">
        <v>134</v>
      </c>
      <c r="G76">
        <v>218</v>
      </c>
      <c r="H76">
        <v>152.69999999999999</v>
      </c>
      <c r="I76">
        <v>134.4</v>
      </c>
      <c r="J76">
        <v>123.3</v>
      </c>
      <c r="K76">
        <v>142.19999999999999</v>
      </c>
      <c r="L76" s="1">
        <v>194.2</v>
      </c>
      <c r="N76">
        <v>1968</v>
      </c>
      <c r="O76">
        <v>265.7</v>
      </c>
      <c r="P76">
        <v>123.7</v>
      </c>
      <c r="Q76">
        <v>210</v>
      </c>
      <c r="R76">
        <v>142</v>
      </c>
      <c r="S76">
        <v>209.8</v>
      </c>
      <c r="T76">
        <v>314.8</v>
      </c>
      <c r="U76">
        <v>279.10000000000002</v>
      </c>
      <c r="V76">
        <v>218.8</v>
      </c>
      <c r="W76">
        <v>271.7</v>
      </c>
      <c r="X76">
        <v>236.7</v>
      </c>
      <c r="Y76" s="1">
        <v>295.2</v>
      </c>
      <c r="AL76" s="72"/>
      <c r="AM76" s="11" t="s">
        <v>14</v>
      </c>
      <c r="AN76" s="11">
        <v>0.357653149899467</v>
      </c>
      <c r="AO76" s="14">
        <v>0.5</v>
      </c>
      <c r="AP76" s="17">
        <v>1992</v>
      </c>
      <c r="AQ76" s="17" t="s">
        <v>179</v>
      </c>
      <c r="AR76" s="17">
        <v>1992</v>
      </c>
    </row>
    <row r="77" spans="1:44">
      <c r="A77">
        <v>1969</v>
      </c>
      <c r="B77">
        <v>155</v>
      </c>
      <c r="C77">
        <v>98.2</v>
      </c>
      <c r="D77">
        <v>90</v>
      </c>
      <c r="E77">
        <v>99</v>
      </c>
      <c r="F77">
        <v>136</v>
      </c>
      <c r="G77">
        <v>158.30000000000001</v>
      </c>
      <c r="H77">
        <v>146.69999999999999</v>
      </c>
      <c r="I77">
        <v>170</v>
      </c>
      <c r="J77">
        <v>179</v>
      </c>
      <c r="K77">
        <v>173</v>
      </c>
      <c r="L77" s="1">
        <v>203.7</v>
      </c>
      <c r="N77">
        <v>1969</v>
      </c>
      <c r="O77">
        <v>251</v>
      </c>
      <c r="P77">
        <v>174.7</v>
      </c>
      <c r="Q77">
        <v>162</v>
      </c>
      <c r="R77">
        <v>190</v>
      </c>
      <c r="S77">
        <v>202.2</v>
      </c>
      <c r="T77">
        <v>255.2</v>
      </c>
      <c r="U77">
        <v>258.7</v>
      </c>
      <c r="V77">
        <v>273</v>
      </c>
      <c r="W77">
        <v>223</v>
      </c>
      <c r="X77">
        <v>343</v>
      </c>
      <c r="Y77" s="1">
        <v>259.8</v>
      </c>
      <c r="AL77" s="72"/>
      <c r="AM77" s="11" t="s">
        <v>48</v>
      </c>
      <c r="AN77" s="11">
        <v>0.54589820148037504</v>
      </c>
      <c r="AO77" s="14">
        <v>0.5</v>
      </c>
      <c r="AP77" s="17">
        <v>2001</v>
      </c>
      <c r="AQ77" s="17" t="s">
        <v>180</v>
      </c>
      <c r="AR77" s="17">
        <v>1988</v>
      </c>
    </row>
    <row r="78" spans="1:44">
      <c r="A78">
        <v>1970</v>
      </c>
      <c r="B78">
        <v>166</v>
      </c>
      <c r="C78">
        <v>144.19999999999999</v>
      </c>
      <c r="D78">
        <v>151.9</v>
      </c>
      <c r="E78">
        <v>164</v>
      </c>
      <c r="F78">
        <v>173.9</v>
      </c>
      <c r="G78">
        <v>111.1</v>
      </c>
      <c r="H78">
        <v>129.80000000000001</v>
      </c>
      <c r="I78">
        <v>172</v>
      </c>
      <c r="J78">
        <v>207</v>
      </c>
      <c r="K78">
        <v>180</v>
      </c>
      <c r="L78" s="1">
        <v>113</v>
      </c>
      <c r="N78">
        <v>1970</v>
      </c>
      <c r="O78">
        <v>268</v>
      </c>
      <c r="P78">
        <v>277.39999999999998</v>
      </c>
      <c r="Q78">
        <v>307.5</v>
      </c>
      <c r="R78">
        <v>277</v>
      </c>
      <c r="S78">
        <v>344.1</v>
      </c>
      <c r="T78">
        <v>242.2</v>
      </c>
      <c r="U78">
        <v>251.4</v>
      </c>
      <c r="V78">
        <v>249</v>
      </c>
      <c r="W78">
        <v>336</v>
      </c>
      <c r="X78">
        <v>297</v>
      </c>
      <c r="Y78" s="1">
        <v>271.5</v>
      </c>
      <c r="AL78" s="72"/>
      <c r="AM78" s="11" t="s">
        <v>49</v>
      </c>
      <c r="AN78" s="11">
        <v>0.23124970204956299</v>
      </c>
      <c r="AO78" s="14">
        <v>0.5</v>
      </c>
      <c r="AP78" s="17">
        <v>1966</v>
      </c>
      <c r="AQ78" s="17" t="s">
        <v>179</v>
      </c>
      <c r="AR78" s="17">
        <v>1991</v>
      </c>
    </row>
    <row r="79" spans="1:44">
      <c r="A79">
        <v>1971</v>
      </c>
      <c r="B79">
        <v>134</v>
      </c>
      <c r="C79">
        <v>88</v>
      </c>
      <c r="D79">
        <v>142</v>
      </c>
      <c r="E79">
        <v>103</v>
      </c>
      <c r="F79">
        <v>156</v>
      </c>
      <c r="G79">
        <v>181.6</v>
      </c>
      <c r="H79">
        <v>157</v>
      </c>
      <c r="I79">
        <v>90</v>
      </c>
      <c r="J79">
        <v>147</v>
      </c>
      <c r="K79">
        <v>154</v>
      </c>
      <c r="L79" s="1">
        <v>218.9</v>
      </c>
      <c r="N79">
        <v>1971</v>
      </c>
      <c r="O79">
        <v>203.4</v>
      </c>
      <c r="P79">
        <v>168.8</v>
      </c>
      <c r="Q79">
        <v>168.8</v>
      </c>
      <c r="R79">
        <v>113</v>
      </c>
      <c r="S79">
        <v>185.1</v>
      </c>
      <c r="T79">
        <v>218.7</v>
      </c>
      <c r="U79">
        <v>210</v>
      </c>
      <c r="V79">
        <v>118</v>
      </c>
      <c r="W79">
        <v>205</v>
      </c>
      <c r="X79">
        <v>308</v>
      </c>
      <c r="Y79" s="1">
        <v>253.29999999999998</v>
      </c>
      <c r="AL79" s="72"/>
      <c r="AM79" s="11" t="s">
        <v>50</v>
      </c>
      <c r="AN79" s="11">
        <v>0.21401349452546201</v>
      </c>
      <c r="AO79" s="14">
        <v>0.5</v>
      </c>
      <c r="AP79" s="17">
        <v>1976</v>
      </c>
      <c r="AQ79" s="17" t="s">
        <v>181</v>
      </c>
      <c r="AR79" s="17" t="s">
        <v>199</v>
      </c>
    </row>
    <row r="80" spans="1:44">
      <c r="A80">
        <v>1972</v>
      </c>
      <c r="B80">
        <v>227</v>
      </c>
      <c r="C80">
        <v>233</v>
      </c>
      <c r="D80">
        <v>153.9</v>
      </c>
      <c r="E80">
        <v>123</v>
      </c>
      <c r="F80">
        <v>139.6</v>
      </c>
      <c r="G80">
        <v>113.5</v>
      </c>
      <c r="H80">
        <v>166</v>
      </c>
      <c r="I80">
        <v>162</v>
      </c>
      <c r="J80">
        <v>143</v>
      </c>
      <c r="K80">
        <v>167</v>
      </c>
      <c r="L80" s="1">
        <v>146.5</v>
      </c>
      <c r="N80">
        <v>1972</v>
      </c>
      <c r="O80">
        <v>258.7</v>
      </c>
      <c r="P80">
        <v>371.4</v>
      </c>
      <c r="Q80">
        <v>312.39999999999998</v>
      </c>
      <c r="R80">
        <v>155</v>
      </c>
      <c r="S80">
        <v>263.2</v>
      </c>
      <c r="T80">
        <v>202</v>
      </c>
      <c r="U80">
        <v>262</v>
      </c>
      <c r="V80">
        <v>297</v>
      </c>
      <c r="W80">
        <v>320</v>
      </c>
      <c r="X80">
        <v>409</v>
      </c>
      <c r="Y80" s="1">
        <v>216.29999999999998</v>
      </c>
      <c r="AL80" s="72"/>
      <c r="AM80" s="11" t="s">
        <v>51</v>
      </c>
      <c r="AN80" s="11">
        <v>0.89961602492210901</v>
      </c>
      <c r="AO80" s="14">
        <v>0.5</v>
      </c>
      <c r="AP80" s="17">
        <v>1978</v>
      </c>
      <c r="AQ80" s="17" t="s">
        <v>182</v>
      </c>
      <c r="AR80" s="17" t="s">
        <v>186</v>
      </c>
    </row>
    <row r="81" spans="1:44">
      <c r="A81">
        <v>1973</v>
      </c>
      <c r="B81">
        <v>146</v>
      </c>
      <c r="C81">
        <v>154.5</v>
      </c>
      <c r="D81">
        <v>133.19999999999999</v>
      </c>
      <c r="E81">
        <v>139.1</v>
      </c>
      <c r="F81">
        <v>142.5</v>
      </c>
      <c r="G81">
        <v>150.69999999999999</v>
      </c>
      <c r="H81">
        <v>153.4</v>
      </c>
      <c r="I81">
        <v>104.4</v>
      </c>
      <c r="J81">
        <v>150.30000000000001</v>
      </c>
      <c r="K81">
        <v>172.2</v>
      </c>
      <c r="L81" s="1">
        <v>142.69999999999999</v>
      </c>
      <c r="N81">
        <v>1973</v>
      </c>
      <c r="O81">
        <v>263.5</v>
      </c>
      <c r="P81">
        <v>227.1</v>
      </c>
      <c r="Q81">
        <v>272.10000000000002</v>
      </c>
      <c r="R81">
        <v>209.2</v>
      </c>
      <c r="S81">
        <v>270.39999999999998</v>
      </c>
      <c r="T81">
        <v>267.3</v>
      </c>
      <c r="U81">
        <v>303</v>
      </c>
      <c r="V81">
        <v>260.2</v>
      </c>
      <c r="W81">
        <v>307.60000000000002</v>
      </c>
      <c r="X81">
        <v>291.3</v>
      </c>
      <c r="Y81" s="1">
        <v>259.29999999999995</v>
      </c>
      <c r="AL81" s="72"/>
      <c r="AM81" s="11" t="s">
        <v>52</v>
      </c>
      <c r="AN81" s="11">
        <v>0.47727280798170502</v>
      </c>
      <c r="AO81" s="14">
        <v>0.5</v>
      </c>
      <c r="AP81" s="17">
        <v>2005</v>
      </c>
      <c r="AQ81" s="17" t="s">
        <v>183</v>
      </c>
      <c r="AR81" s="17" t="s">
        <v>202</v>
      </c>
    </row>
    <row r="82" spans="1:44">
      <c r="A82">
        <v>1974</v>
      </c>
      <c r="B82">
        <v>133.6</v>
      </c>
      <c r="C82">
        <v>74.400000000000006</v>
      </c>
      <c r="D82">
        <v>105.1</v>
      </c>
      <c r="E82">
        <v>130.4</v>
      </c>
      <c r="F82">
        <v>97.5</v>
      </c>
      <c r="G82">
        <v>224</v>
      </c>
      <c r="H82">
        <v>363.5</v>
      </c>
      <c r="I82">
        <v>121.3</v>
      </c>
      <c r="J82">
        <v>142.19999999999999</v>
      </c>
      <c r="K82">
        <v>326</v>
      </c>
      <c r="L82" s="1">
        <v>206</v>
      </c>
      <c r="N82">
        <v>1974</v>
      </c>
      <c r="O82">
        <v>242.2</v>
      </c>
      <c r="P82">
        <v>133.5</v>
      </c>
      <c r="Q82">
        <v>169.8</v>
      </c>
      <c r="R82">
        <v>239.9</v>
      </c>
      <c r="S82">
        <v>194.8</v>
      </c>
      <c r="T82">
        <v>421</v>
      </c>
      <c r="U82">
        <v>610</v>
      </c>
      <c r="V82">
        <v>232</v>
      </c>
      <c r="W82">
        <v>289.60000000000002</v>
      </c>
      <c r="X82">
        <v>503.7</v>
      </c>
      <c r="Y82" s="1">
        <v>390.59999999999997</v>
      </c>
      <c r="AL82" s="72"/>
      <c r="AM82" s="11" t="s">
        <v>53</v>
      </c>
      <c r="AN82" s="11">
        <v>1.28719331141032</v>
      </c>
      <c r="AO82" s="14">
        <v>0.5</v>
      </c>
      <c r="AP82" s="17">
        <v>1998</v>
      </c>
      <c r="AQ82" s="17" t="s">
        <v>184</v>
      </c>
      <c r="AR82" s="17" t="s">
        <v>204</v>
      </c>
    </row>
    <row r="83" spans="1:44">
      <c r="A83">
        <v>1975</v>
      </c>
      <c r="B83">
        <v>142</v>
      </c>
      <c r="C83">
        <v>92.4</v>
      </c>
      <c r="D83">
        <v>114</v>
      </c>
      <c r="E83">
        <v>103.1</v>
      </c>
      <c r="F83">
        <v>105</v>
      </c>
      <c r="G83">
        <v>200.5</v>
      </c>
      <c r="H83">
        <v>219.2</v>
      </c>
      <c r="I83">
        <v>193.4</v>
      </c>
      <c r="J83">
        <v>137.69999999999999</v>
      </c>
      <c r="K83">
        <v>180</v>
      </c>
      <c r="L83" s="1">
        <v>169.5</v>
      </c>
      <c r="N83">
        <v>1975</v>
      </c>
      <c r="O83">
        <v>220.8</v>
      </c>
      <c r="P83">
        <v>221.8</v>
      </c>
      <c r="Q83">
        <v>228.8</v>
      </c>
      <c r="R83">
        <v>215.7</v>
      </c>
      <c r="S83">
        <v>262.10000000000002</v>
      </c>
      <c r="T83">
        <v>231.1</v>
      </c>
      <c r="U83">
        <v>246.5</v>
      </c>
      <c r="V83">
        <v>232.9</v>
      </c>
      <c r="W83">
        <v>249</v>
      </c>
      <c r="X83">
        <v>355.6</v>
      </c>
      <c r="Y83" s="1">
        <v>252.4</v>
      </c>
      <c r="AL83" s="72"/>
      <c r="AM83" s="11" t="s">
        <v>54</v>
      </c>
      <c r="AN83" s="11">
        <v>1.0726894917344501</v>
      </c>
      <c r="AO83" s="14">
        <v>0.5</v>
      </c>
      <c r="AP83" s="17">
        <v>1978</v>
      </c>
      <c r="AQ83" s="17" t="s">
        <v>185</v>
      </c>
      <c r="AR83" s="17" t="s">
        <v>205</v>
      </c>
    </row>
    <row r="84" spans="1:44">
      <c r="A84">
        <v>1976</v>
      </c>
      <c r="B84">
        <v>141.9</v>
      </c>
      <c r="C84">
        <v>143</v>
      </c>
      <c r="D84">
        <v>154</v>
      </c>
      <c r="E84">
        <v>189.9</v>
      </c>
      <c r="F84">
        <v>148.6</v>
      </c>
      <c r="G84">
        <v>251.1</v>
      </c>
      <c r="H84">
        <v>227.7</v>
      </c>
      <c r="I84">
        <v>171.3</v>
      </c>
      <c r="J84">
        <v>227.6</v>
      </c>
      <c r="K84">
        <v>265.8</v>
      </c>
      <c r="L84" s="1">
        <v>256.89999999999998</v>
      </c>
      <c r="N84">
        <v>1976</v>
      </c>
      <c r="O84">
        <v>247.5</v>
      </c>
      <c r="P84">
        <v>231</v>
      </c>
      <c r="Q84">
        <v>311.3</v>
      </c>
      <c r="R84">
        <v>308.3</v>
      </c>
      <c r="S84">
        <v>271.60000000000002</v>
      </c>
      <c r="T84">
        <v>375.8</v>
      </c>
      <c r="U84">
        <v>375.6</v>
      </c>
      <c r="V84">
        <v>276.89999999999998</v>
      </c>
      <c r="W84">
        <v>304.10000000000002</v>
      </c>
      <c r="X84">
        <v>416</v>
      </c>
      <c r="Y84" s="1">
        <v>355.59999999999997</v>
      </c>
      <c r="AL84" s="68"/>
      <c r="AM84" s="11" t="s">
        <v>55</v>
      </c>
      <c r="AN84" s="11">
        <v>0.700143261369787</v>
      </c>
      <c r="AO84" s="15">
        <v>0.5</v>
      </c>
      <c r="AP84" s="18">
        <v>2003</v>
      </c>
      <c r="AQ84" s="18" t="s">
        <v>186</v>
      </c>
      <c r="AR84" s="17" t="s">
        <v>206</v>
      </c>
    </row>
    <row r="85" spans="1:44">
      <c r="A85">
        <v>1977</v>
      </c>
      <c r="B85">
        <v>105.8</v>
      </c>
      <c r="C85">
        <v>137</v>
      </c>
      <c r="D85">
        <v>110</v>
      </c>
      <c r="E85">
        <v>99.6</v>
      </c>
      <c r="F85">
        <v>103.6</v>
      </c>
      <c r="G85">
        <v>205</v>
      </c>
      <c r="H85">
        <v>190.4</v>
      </c>
      <c r="I85">
        <v>145.9</v>
      </c>
      <c r="J85">
        <v>117.3</v>
      </c>
      <c r="K85">
        <v>87.3</v>
      </c>
      <c r="L85" s="1">
        <v>140.30000000000001</v>
      </c>
      <c r="N85">
        <v>1977</v>
      </c>
      <c r="O85">
        <v>163</v>
      </c>
      <c r="P85">
        <v>217.6</v>
      </c>
      <c r="Q85">
        <v>160.4</v>
      </c>
      <c r="R85">
        <v>171.7</v>
      </c>
      <c r="S85">
        <v>170.1</v>
      </c>
      <c r="T85">
        <v>355.5</v>
      </c>
      <c r="U85">
        <v>440.9</v>
      </c>
      <c r="V85">
        <v>334</v>
      </c>
      <c r="W85">
        <v>217.3</v>
      </c>
      <c r="X85">
        <v>143.5</v>
      </c>
      <c r="Y85" s="1">
        <v>249.5</v>
      </c>
      <c r="AL85" s="67" t="s">
        <v>168</v>
      </c>
      <c r="AM85" s="31" t="s">
        <v>23</v>
      </c>
      <c r="AN85" s="31">
        <v>0.96774971774190599</v>
      </c>
      <c r="AO85" s="13">
        <v>0.5</v>
      </c>
      <c r="AP85" s="9">
        <v>1978</v>
      </c>
      <c r="AQ85" s="9">
        <v>1996</v>
      </c>
      <c r="AR85" s="9" t="s">
        <v>208</v>
      </c>
    </row>
    <row r="86" spans="1:44">
      <c r="A86">
        <v>1978</v>
      </c>
      <c r="B86">
        <v>121.9</v>
      </c>
      <c r="C86">
        <v>94.4</v>
      </c>
      <c r="D86">
        <v>124.9</v>
      </c>
      <c r="E86">
        <v>122</v>
      </c>
      <c r="F86">
        <v>77.8</v>
      </c>
      <c r="G86">
        <v>278.10000000000002</v>
      </c>
      <c r="H86">
        <v>385.8</v>
      </c>
      <c r="I86">
        <v>71.900000000000006</v>
      </c>
      <c r="J86">
        <v>152.30000000000001</v>
      </c>
      <c r="K86">
        <v>194</v>
      </c>
      <c r="L86" s="1">
        <v>226.2</v>
      </c>
      <c r="N86">
        <v>1978</v>
      </c>
      <c r="O86">
        <v>218.3</v>
      </c>
      <c r="P86">
        <v>171.6</v>
      </c>
      <c r="Q86">
        <v>170.8</v>
      </c>
      <c r="R86">
        <v>178.9</v>
      </c>
      <c r="S86">
        <v>128</v>
      </c>
      <c r="T86">
        <v>423</v>
      </c>
      <c r="U86">
        <v>548.29999999999995</v>
      </c>
      <c r="V86">
        <v>166</v>
      </c>
      <c r="W86">
        <v>292.5</v>
      </c>
      <c r="X86">
        <v>441.4</v>
      </c>
      <c r="Y86" s="1">
        <v>336.69999999999993</v>
      </c>
      <c r="AL86" s="72"/>
      <c r="AM86" s="11" t="s">
        <v>22</v>
      </c>
      <c r="AN86" s="11">
        <v>0.329074764675858</v>
      </c>
      <c r="AO86" s="14">
        <v>0.5</v>
      </c>
      <c r="AP86" s="17">
        <v>1976</v>
      </c>
      <c r="AQ86" s="17" t="s">
        <v>187</v>
      </c>
      <c r="AR86" s="22" t="s">
        <v>197</v>
      </c>
    </row>
    <row r="87" spans="1:44">
      <c r="A87">
        <v>1979</v>
      </c>
      <c r="B87">
        <v>149.19999999999999</v>
      </c>
      <c r="C87">
        <v>72.5</v>
      </c>
      <c r="D87">
        <v>177.4</v>
      </c>
      <c r="E87">
        <v>104.8</v>
      </c>
      <c r="F87">
        <v>109</v>
      </c>
      <c r="G87">
        <v>132.69999999999999</v>
      </c>
      <c r="H87">
        <v>198.2</v>
      </c>
      <c r="I87">
        <v>151.19999999999999</v>
      </c>
      <c r="J87">
        <v>126.4</v>
      </c>
      <c r="K87">
        <v>265.39999999999998</v>
      </c>
      <c r="L87" s="1">
        <v>134</v>
      </c>
      <c r="N87">
        <v>1979</v>
      </c>
      <c r="O87">
        <v>173.9</v>
      </c>
      <c r="P87">
        <v>134</v>
      </c>
      <c r="Q87">
        <v>201.5</v>
      </c>
      <c r="R87">
        <v>167</v>
      </c>
      <c r="S87">
        <v>156.80000000000001</v>
      </c>
      <c r="T87">
        <v>184.9</v>
      </c>
      <c r="U87">
        <v>223.1</v>
      </c>
      <c r="V87">
        <v>177.8</v>
      </c>
      <c r="W87">
        <v>156.6</v>
      </c>
      <c r="X87">
        <v>452.5</v>
      </c>
      <c r="Y87" s="1">
        <v>178.2</v>
      </c>
      <c r="AL87" s="72"/>
      <c r="AM87" s="11" t="s">
        <v>14</v>
      </c>
      <c r="AN87" s="11">
        <v>0.26889413718712102</v>
      </c>
      <c r="AO87" s="14">
        <v>0.5</v>
      </c>
      <c r="AP87" s="17">
        <v>1992</v>
      </c>
      <c r="AQ87" s="17" t="s">
        <v>188</v>
      </c>
      <c r="AR87" s="17">
        <v>1992</v>
      </c>
    </row>
    <row r="88" spans="1:44">
      <c r="A88">
        <v>1980</v>
      </c>
      <c r="B88">
        <v>156.4</v>
      </c>
      <c r="C88">
        <v>127.4</v>
      </c>
      <c r="D88">
        <v>138.19999999999999</v>
      </c>
      <c r="E88">
        <v>110</v>
      </c>
      <c r="F88">
        <v>200.6</v>
      </c>
      <c r="G88">
        <v>158</v>
      </c>
      <c r="H88">
        <v>98.5</v>
      </c>
      <c r="I88">
        <v>194.2</v>
      </c>
      <c r="J88">
        <v>148.6</v>
      </c>
      <c r="K88">
        <v>144.6</v>
      </c>
      <c r="L88" s="1">
        <v>179.7</v>
      </c>
      <c r="N88">
        <v>1980</v>
      </c>
      <c r="O88">
        <v>202.9</v>
      </c>
      <c r="P88">
        <v>188.3</v>
      </c>
      <c r="Q88">
        <v>232.5</v>
      </c>
      <c r="R88">
        <v>168.4</v>
      </c>
      <c r="S88">
        <v>242.3</v>
      </c>
      <c r="T88">
        <v>198.7</v>
      </c>
      <c r="U88">
        <v>185.3</v>
      </c>
      <c r="V88">
        <v>350.4</v>
      </c>
      <c r="W88">
        <v>251.1</v>
      </c>
      <c r="X88">
        <v>289.89999999999998</v>
      </c>
      <c r="Y88" s="1">
        <v>220.29999999999998</v>
      </c>
      <c r="AL88" s="72"/>
      <c r="AM88" s="11" t="s">
        <v>48</v>
      </c>
      <c r="AN88" s="11">
        <v>1.2961219474482299</v>
      </c>
      <c r="AO88" s="14">
        <v>0.5</v>
      </c>
      <c r="AP88" s="17">
        <v>1976</v>
      </c>
      <c r="AQ88" s="17" t="s">
        <v>189</v>
      </c>
      <c r="AR88" s="17">
        <v>1991</v>
      </c>
    </row>
    <row r="89" spans="1:44">
      <c r="A89">
        <v>1981</v>
      </c>
      <c r="B89">
        <v>208.8</v>
      </c>
      <c r="C89">
        <v>352.4</v>
      </c>
      <c r="D89">
        <v>182.8</v>
      </c>
      <c r="E89">
        <v>82.8</v>
      </c>
      <c r="F89">
        <v>112.3</v>
      </c>
      <c r="G89">
        <v>121.5</v>
      </c>
      <c r="H89">
        <v>119.6</v>
      </c>
      <c r="I89">
        <v>122.7</v>
      </c>
      <c r="J89">
        <v>79.900000000000006</v>
      </c>
      <c r="K89">
        <v>189.3</v>
      </c>
      <c r="L89" s="1">
        <v>114.6</v>
      </c>
      <c r="N89">
        <v>1981</v>
      </c>
      <c r="O89">
        <v>295.5</v>
      </c>
      <c r="P89">
        <v>460.5</v>
      </c>
      <c r="Q89">
        <v>246</v>
      </c>
      <c r="R89">
        <v>135.80000000000001</v>
      </c>
      <c r="S89">
        <v>216.5</v>
      </c>
      <c r="T89">
        <v>177.6</v>
      </c>
      <c r="U89">
        <v>174.2</v>
      </c>
      <c r="V89">
        <v>244.3</v>
      </c>
      <c r="W89">
        <v>201</v>
      </c>
      <c r="X89">
        <v>205.6</v>
      </c>
      <c r="Y89" s="1">
        <v>159.69999999999999</v>
      </c>
      <c r="AL89" s="72"/>
      <c r="AM89" s="11" t="s">
        <v>49</v>
      </c>
      <c r="AN89" s="11">
        <v>0.185521396258021</v>
      </c>
      <c r="AO89" s="14">
        <v>0.5</v>
      </c>
      <c r="AP89" s="17">
        <v>1967</v>
      </c>
      <c r="AQ89" s="17" t="s">
        <v>190</v>
      </c>
      <c r="AR89" s="17" t="s">
        <v>198</v>
      </c>
    </row>
    <row r="90" spans="1:44">
      <c r="A90">
        <v>1982</v>
      </c>
      <c r="B90">
        <v>84.9</v>
      </c>
      <c r="C90">
        <v>82</v>
      </c>
      <c r="D90">
        <v>106.8</v>
      </c>
      <c r="E90">
        <v>216.7</v>
      </c>
      <c r="F90">
        <v>106</v>
      </c>
      <c r="G90">
        <v>193.7</v>
      </c>
      <c r="H90">
        <v>142.6</v>
      </c>
      <c r="I90">
        <v>104.8</v>
      </c>
      <c r="J90">
        <v>57.5</v>
      </c>
      <c r="K90">
        <v>239.4</v>
      </c>
      <c r="L90" s="1">
        <v>213.8</v>
      </c>
      <c r="N90">
        <v>1982</v>
      </c>
      <c r="O90">
        <v>121.9</v>
      </c>
      <c r="P90">
        <v>124.1</v>
      </c>
      <c r="Q90">
        <v>189.6</v>
      </c>
      <c r="R90">
        <v>272.8</v>
      </c>
      <c r="S90">
        <v>181.2</v>
      </c>
      <c r="T90">
        <v>313.2</v>
      </c>
      <c r="U90">
        <v>221.1</v>
      </c>
      <c r="V90">
        <v>174.9</v>
      </c>
      <c r="W90">
        <v>135</v>
      </c>
      <c r="X90">
        <v>424.2</v>
      </c>
      <c r="Y90" s="1">
        <v>405.7</v>
      </c>
      <c r="AL90" s="72"/>
      <c r="AM90" s="11" t="s">
        <v>50</v>
      </c>
      <c r="AN90" s="11">
        <v>0.53941899410302796</v>
      </c>
      <c r="AO90" s="14">
        <v>0.5</v>
      </c>
      <c r="AP90" s="17">
        <v>1976</v>
      </c>
      <c r="AQ90" s="17" t="s">
        <v>191</v>
      </c>
      <c r="AR90" s="17" t="s">
        <v>200</v>
      </c>
    </row>
    <row r="91" spans="1:44">
      <c r="A91">
        <v>1983</v>
      </c>
      <c r="B91">
        <v>129.30000000000001</v>
      </c>
      <c r="C91">
        <v>107.8</v>
      </c>
      <c r="D91">
        <v>84.6</v>
      </c>
      <c r="E91">
        <v>114.9</v>
      </c>
      <c r="F91">
        <v>79.5</v>
      </c>
      <c r="G91">
        <v>115.7</v>
      </c>
      <c r="H91">
        <v>205.3</v>
      </c>
      <c r="I91">
        <v>229.5</v>
      </c>
      <c r="J91">
        <v>75.099999999999994</v>
      </c>
      <c r="K91">
        <v>175.1</v>
      </c>
      <c r="L91" s="1">
        <v>114.9</v>
      </c>
      <c r="N91">
        <v>1983</v>
      </c>
      <c r="O91">
        <v>186.5</v>
      </c>
      <c r="P91">
        <v>143.6</v>
      </c>
      <c r="Q91">
        <v>123.8</v>
      </c>
      <c r="R91">
        <v>155.9</v>
      </c>
      <c r="S91">
        <v>155.1</v>
      </c>
      <c r="T91">
        <v>174</v>
      </c>
      <c r="U91">
        <v>323.39999999999998</v>
      </c>
      <c r="V91">
        <v>295</v>
      </c>
      <c r="W91">
        <v>147.5</v>
      </c>
      <c r="X91">
        <v>231.4</v>
      </c>
      <c r="Y91" s="1">
        <v>165.9</v>
      </c>
      <c r="AL91" s="72"/>
      <c r="AM91" s="11" t="s">
        <v>51</v>
      </c>
      <c r="AN91" s="11">
        <v>0.73047086356385404</v>
      </c>
      <c r="AO91" s="14">
        <v>0.5</v>
      </c>
      <c r="AP91" s="17">
        <v>1991</v>
      </c>
      <c r="AQ91" s="17">
        <v>2001</v>
      </c>
      <c r="AR91" s="17" t="s">
        <v>186</v>
      </c>
    </row>
    <row r="92" spans="1:44">
      <c r="A92">
        <v>1984</v>
      </c>
      <c r="B92">
        <v>104.3</v>
      </c>
      <c r="C92">
        <v>123.1</v>
      </c>
      <c r="D92">
        <v>110</v>
      </c>
      <c r="E92">
        <v>177.8</v>
      </c>
      <c r="F92">
        <v>71.8</v>
      </c>
      <c r="G92">
        <v>145.1</v>
      </c>
      <c r="H92">
        <v>211</v>
      </c>
      <c r="I92">
        <v>164.6</v>
      </c>
      <c r="J92">
        <v>63.2</v>
      </c>
      <c r="K92">
        <v>112.9</v>
      </c>
      <c r="L92" s="1">
        <v>120.9</v>
      </c>
      <c r="N92">
        <v>1984</v>
      </c>
      <c r="O92">
        <v>142.5</v>
      </c>
      <c r="P92">
        <v>135.80000000000001</v>
      </c>
      <c r="Q92">
        <v>151</v>
      </c>
      <c r="R92">
        <v>244.3</v>
      </c>
      <c r="S92">
        <v>128.69999999999999</v>
      </c>
      <c r="T92">
        <v>274.8</v>
      </c>
      <c r="U92">
        <v>267.60000000000002</v>
      </c>
      <c r="V92">
        <v>209</v>
      </c>
      <c r="W92">
        <v>85.9</v>
      </c>
      <c r="X92">
        <v>201.7</v>
      </c>
      <c r="Y92" s="1">
        <v>205.20000000000002</v>
      </c>
      <c r="AL92" s="72"/>
      <c r="AM92" s="11" t="s">
        <v>52</v>
      </c>
      <c r="AN92" s="11">
        <v>1.10820029593738</v>
      </c>
      <c r="AO92" s="14">
        <v>0.5</v>
      </c>
      <c r="AP92" s="17">
        <v>1992</v>
      </c>
      <c r="AQ92" s="17" t="s">
        <v>192</v>
      </c>
      <c r="AR92" s="17" t="s">
        <v>203</v>
      </c>
    </row>
    <row r="93" spans="1:44">
      <c r="A93">
        <v>1985</v>
      </c>
      <c r="B93">
        <v>135.1</v>
      </c>
      <c r="C93">
        <v>181.5</v>
      </c>
      <c r="D93">
        <v>87.8</v>
      </c>
      <c r="E93">
        <v>96.9</v>
      </c>
      <c r="F93">
        <v>139.5</v>
      </c>
      <c r="G93">
        <v>120.9</v>
      </c>
      <c r="H93">
        <v>113.4</v>
      </c>
      <c r="I93">
        <v>156.5</v>
      </c>
      <c r="J93">
        <v>72.400000000000006</v>
      </c>
      <c r="K93">
        <v>177.2</v>
      </c>
      <c r="L93" s="1">
        <v>113.7</v>
      </c>
      <c r="N93">
        <v>1985</v>
      </c>
      <c r="O93">
        <v>232.6</v>
      </c>
      <c r="P93">
        <v>252.5</v>
      </c>
      <c r="Q93">
        <v>168.7</v>
      </c>
      <c r="R93">
        <v>212.1</v>
      </c>
      <c r="S93">
        <v>204.6</v>
      </c>
      <c r="T93">
        <v>199.9</v>
      </c>
      <c r="U93">
        <v>191.1</v>
      </c>
      <c r="V93">
        <v>197.9</v>
      </c>
      <c r="W93">
        <v>136.1</v>
      </c>
      <c r="X93">
        <v>239.3</v>
      </c>
      <c r="Y93" s="1">
        <v>184.8</v>
      </c>
      <c r="AL93" s="72"/>
      <c r="AM93" s="11" t="s">
        <v>53</v>
      </c>
      <c r="AN93" s="11">
        <v>0.94200095151687702</v>
      </c>
      <c r="AO93" s="14">
        <v>0.5</v>
      </c>
      <c r="AP93" s="17">
        <v>1998</v>
      </c>
      <c r="AQ93" s="17" t="s">
        <v>193</v>
      </c>
      <c r="AR93" s="17">
        <v>1998</v>
      </c>
    </row>
    <row r="94" spans="1:44">
      <c r="A94">
        <v>1986</v>
      </c>
      <c r="B94">
        <v>145.80000000000001</v>
      </c>
      <c r="C94">
        <v>132.19999999999999</v>
      </c>
      <c r="D94">
        <v>107.1</v>
      </c>
      <c r="E94">
        <v>166.5</v>
      </c>
      <c r="F94">
        <v>117.5</v>
      </c>
      <c r="G94">
        <v>125</v>
      </c>
      <c r="H94">
        <v>189</v>
      </c>
      <c r="I94">
        <v>182.8</v>
      </c>
      <c r="J94">
        <v>147.69999999999999</v>
      </c>
      <c r="K94">
        <v>174.3</v>
      </c>
      <c r="L94" s="1">
        <v>144.80000000000001</v>
      </c>
      <c r="N94">
        <v>1986</v>
      </c>
      <c r="O94">
        <v>185.1</v>
      </c>
      <c r="P94">
        <v>225.5</v>
      </c>
      <c r="Q94">
        <v>175.5</v>
      </c>
      <c r="R94">
        <v>235.7</v>
      </c>
      <c r="S94">
        <v>215.3</v>
      </c>
      <c r="T94">
        <v>272.10000000000002</v>
      </c>
      <c r="U94">
        <v>370.9</v>
      </c>
      <c r="V94">
        <v>334.8</v>
      </c>
      <c r="W94">
        <v>212.2</v>
      </c>
      <c r="X94">
        <v>224.9</v>
      </c>
      <c r="Y94" s="1">
        <v>280.60000000000002</v>
      </c>
      <c r="AL94" s="72"/>
      <c r="AM94" s="11" t="s">
        <v>54</v>
      </c>
      <c r="AN94" s="11">
        <v>0.71522447796280297</v>
      </c>
      <c r="AO94" s="14">
        <v>0.5</v>
      </c>
      <c r="AP94" s="17">
        <v>1991</v>
      </c>
      <c r="AQ94" s="17" t="s">
        <v>194</v>
      </c>
      <c r="AR94" s="22">
        <v>1992</v>
      </c>
    </row>
    <row r="95" spans="1:44">
      <c r="A95">
        <v>1987</v>
      </c>
      <c r="B95">
        <v>312</v>
      </c>
      <c r="C95">
        <v>156.1</v>
      </c>
      <c r="D95">
        <v>127.5</v>
      </c>
      <c r="E95">
        <v>126.8</v>
      </c>
      <c r="F95">
        <v>113.6</v>
      </c>
      <c r="G95">
        <v>109.1</v>
      </c>
      <c r="H95">
        <v>220</v>
      </c>
      <c r="I95">
        <v>101</v>
      </c>
      <c r="J95">
        <v>131.5</v>
      </c>
      <c r="K95">
        <v>129.5</v>
      </c>
      <c r="L95" s="1">
        <v>105.7</v>
      </c>
      <c r="N95">
        <v>1987</v>
      </c>
      <c r="O95">
        <v>356.9</v>
      </c>
      <c r="P95">
        <v>222.9</v>
      </c>
      <c r="Q95">
        <v>247.6</v>
      </c>
      <c r="R95">
        <v>278.2</v>
      </c>
      <c r="S95">
        <v>243.4</v>
      </c>
      <c r="T95">
        <v>198</v>
      </c>
      <c r="U95">
        <v>371.9</v>
      </c>
      <c r="V95">
        <v>228.5</v>
      </c>
      <c r="W95">
        <v>248.9</v>
      </c>
      <c r="X95">
        <v>314</v>
      </c>
      <c r="Y95" s="1">
        <v>205</v>
      </c>
      <c r="AL95" s="68"/>
      <c r="AM95" s="11" t="s">
        <v>55</v>
      </c>
      <c r="AN95" s="11">
        <v>0.50155122122614004</v>
      </c>
      <c r="AO95" s="15">
        <v>0.5</v>
      </c>
      <c r="AP95" s="18">
        <v>1992</v>
      </c>
      <c r="AQ95" s="18">
        <v>1975</v>
      </c>
      <c r="AR95" s="17" t="s">
        <v>206</v>
      </c>
    </row>
    <row r="96" spans="1:44">
      <c r="A96">
        <v>1988</v>
      </c>
      <c r="B96">
        <v>79.3</v>
      </c>
      <c r="C96">
        <v>121.7</v>
      </c>
      <c r="D96">
        <v>100.3</v>
      </c>
      <c r="E96">
        <v>201.3</v>
      </c>
      <c r="F96">
        <v>149.69999999999999</v>
      </c>
      <c r="G96">
        <v>202.2</v>
      </c>
      <c r="H96">
        <v>134.1</v>
      </c>
      <c r="I96">
        <v>113</v>
      </c>
      <c r="J96">
        <v>251.7</v>
      </c>
      <c r="K96">
        <v>76.400000000000006</v>
      </c>
      <c r="L96" s="1">
        <v>165.7</v>
      </c>
      <c r="N96">
        <v>1988</v>
      </c>
      <c r="O96">
        <v>195.4</v>
      </c>
      <c r="P96">
        <v>196.7</v>
      </c>
      <c r="Q96">
        <v>146.69999999999999</v>
      </c>
      <c r="R96">
        <v>216.5</v>
      </c>
      <c r="S96">
        <v>163.6</v>
      </c>
      <c r="T96">
        <v>253.8</v>
      </c>
      <c r="U96">
        <v>204.3</v>
      </c>
      <c r="V96">
        <v>120.8</v>
      </c>
      <c r="W96">
        <v>298.89999999999998</v>
      </c>
      <c r="X96">
        <v>142.4</v>
      </c>
      <c r="Y96" s="1">
        <v>221.29999999999998</v>
      </c>
      <c r="AL96" s="73" t="s">
        <v>35</v>
      </c>
      <c r="AM96" s="73"/>
      <c r="AN96" s="73"/>
      <c r="AO96" s="73"/>
      <c r="AP96" s="73"/>
      <c r="AQ96" s="73"/>
      <c r="AR96" s="73"/>
    </row>
    <row r="97" spans="1:25">
      <c r="A97">
        <v>1989</v>
      </c>
      <c r="B97">
        <v>334.8</v>
      </c>
      <c r="C97">
        <v>235.9</v>
      </c>
      <c r="D97">
        <v>420.1</v>
      </c>
      <c r="E97">
        <v>258.8</v>
      </c>
      <c r="F97">
        <v>379.3</v>
      </c>
      <c r="G97">
        <v>234.1</v>
      </c>
      <c r="H97">
        <v>217.9</v>
      </c>
      <c r="I97">
        <v>154.4</v>
      </c>
      <c r="J97">
        <v>319</v>
      </c>
      <c r="K97">
        <v>212</v>
      </c>
      <c r="L97" s="1">
        <v>279.3</v>
      </c>
      <c r="N97">
        <v>1989</v>
      </c>
      <c r="O97">
        <v>366.7</v>
      </c>
      <c r="P97">
        <v>261.8</v>
      </c>
      <c r="Q97">
        <v>455.2</v>
      </c>
      <c r="R97">
        <v>292</v>
      </c>
      <c r="S97">
        <v>419</v>
      </c>
      <c r="T97">
        <v>307.39999999999998</v>
      </c>
      <c r="U97">
        <v>300.39999999999998</v>
      </c>
      <c r="V97">
        <v>230.3</v>
      </c>
      <c r="W97">
        <v>357.8</v>
      </c>
      <c r="X97">
        <v>408.3</v>
      </c>
      <c r="Y97" s="1">
        <v>344.2</v>
      </c>
    </row>
    <row r="98" spans="1:25">
      <c r="A98">
        <v>1990</v>
      </c>
      <c r="B98">
        <v>96.1</v>
      </c>
      <c r="C98">
        <v>72.2</v>
      </c>
      <c r="D98">
        <v>49.7</v>
      </c>
      <c r="E98">
        <v>80.099999999999994</v>
      </c>
      <c r="F98">
        <v>52.3</v>
      </c>
      <c r="G98">
        <v>147.19999999999999</v>
      </c>
      <c r="H98">
        <v>146.9</v>
      </c>
      <c r="I98">
        <v>112.4</v>
      </c>
      <c r="J98">
        <v>95.6</v>
      </c>
      <c r="K98">
        <v>148.30000000000001</v>
      </c>
      <c r="L98" s="1">
        <v>119.6</v>
      </c>
      <c r="N98">
        <v>1990</v>
      </c>
      <c r="O98">
        <v>190.8</v>
      </c>
      <c r="P98">
        <v>120.8</v>
      </c>
      <c r="Q98">
        <v>105.5</v>
      </c>
      <c r="R98">
        <v>113.5</v>
      </c>
      <c r="S98">
        <v>103.2</v>
      </c>
      <c r="T98">
        <v>173.5</v>
      </c>
      <c r="U98">
        <v>182.4</v>
      </c>
      <c r="V98">
        <v>148.1</v>
      </c>
      <c r="W98">
        <v>145.9</v>
      </c>
      <c r="X98">
        <v>175.7</v>
      </c>
      <c r="Y98" s="1">
        <v>163.5</v>
      </c>
    </row>
    <row r="99" spans="1:25">
      <c r="A99">
        <v>1991</v>
      </c>
      <c r="B99">
        <v>52.8</v>
      </c>
      <c r="C99">
        <v>46.9</v>
      </c>
      <c r="D99">
        <v>64.3</v>
      </c>
      <c r="E99">
        <v>121.2</v>
      </c>
      <c r="F99">
        <v>100.2</v>
      </c>
      <c r="G99">
        <v>111.4</v>
      </c>
      <c r="H99">
        <v>140.5</v>
      </c>
      <c r="I99">
        <v>100</v>
      </c>
      <c r="J99">
        <v>64.400000000000006</v>
      </c>
      <c r="K99">
        <v>170.5</v>
      </c>
      <c r="L99" s="1">
        <v>117.1</v>
      </c>
      <c r="N99">
        <v>1991</v>
      </c>
      <c r="O99">
        <v>128.6</v>
      </c>
      <c r="P99">
        <v>102.9</v>
      </c>
      <c r="Q99">
        <v>155.4</v>
      </c>
      <c r="R99">
        <v>202.8</v>
      </c>
      <c r="S99">
        <v>176.8</v>
      </c>
      <c r="T99">
        <v>215</v>
      </c>
      <c r="U99">
        <v>398.9</v>
      </c>
      <c r="V99">
        <v>275</v>
      </c>
      <c r="W99">
        <v>162.30000000000001</v>
      </c>
      <c r="X99">
        <v>343.2</v>
      </c>
      <c r="Y99" s="1">
        <v>210.20000000000002</v>
      </c>
    </row>
    <row r="100" spans="1:25">
      <c r="A100">
        <v>1992</v>
      </c>
      <c r="B100">
        <v>133.69999999999999</v>
      </c>
      <c r="C100">
        <v>119.8</v>
      </c>
      <c r="D100">
        <v>143</v>
      </c>
      <c r="E100">
        <v>225.9</v>
      </c>
      <c r="F100">
        <v>153.5</v>
      </c>
      <c r="G100">
        <v>123.9</v>
      </c>
      <c r="H100">
        <v>95</v>
      </c>
      <c r="I100">
        <v>159.1</v>
      </c>
      <c r="J100">
        <v>384.4</v>
      </c>
      <c r="K100">
        <v>107.6</v>
      </c>
      <c r="L100" s="1">
        <v>140.30000000000001</v>
      </c>
      <c r="N100">
        <v>1992</v>
      </c>
      <c r="O100">
        <v>174.9</v>
      </c>
      <c r="P100">
        <v>155.5</v>
      </c>
      <c r="Q100">
        <v>252.1</v>
      </c>
      <c r="R100">
        <v>258.2</v>
      </c>
      <c r="S100">
        <v>170.8</v>
      </c>
      <c r="T100">
        <v>199.4</v>
      </c>
      <c r="U100">
        <v>149.5</v>
      </c>
      <c r="V100">
        <v>312.5</v>
      </c>
      <c r="W100">
        <v>396.9</v>
      </c>
      <c r="X100">
        <v>181.4</v>
      </c>
      <c r="Y100" s="1">
        <v>204.29999999999998</v>
      </c>
    </row>
    <row r="101" spans="1:25">
      <c r="A101">
        <v>1993</v>
      </c>
      <c r="B101">
        <v>159.19999999999999</v>
      </c>
      <c r="C101">
        <v>168.5</v>
      </c>
      <c r="D101">
        <v>184.6</v>
      </c>
      <c r="E101">
        <v>297.2</v>
      </c>
      <c r="F101">
        <v>176.7</v>
      </c>
      <c r="G101">
        <v>338.5</v>
      </c>
      <c r="H101">
        <v>187.3</v>
      </c>
      <c r="I101">
        <v>251</v>
      </c>
      <c r="J101">
        <v>278.5</v>
      </c>
      <c r="K101">
        <v>171.1</v>
      </c>
      <c r="L101" s="1">
        <v>331.7</v>
      </c>
      <c r="N101">
        <v>1993</v>
      </c>
      <c r="O101">
        <v>256.60000000000002</v>
      </c>
      <c r="P101">
        <v>253.5</v>
      </c>
      <c r="Q101">
        <v>245.6</v>
      </c>
      <c r="R101">
        <v>348.1</v>
      </c>
      <c r="S101">
        <v>287.2</v>
      </c>
      <c r="T101">
        <v>478.8</v>
      </c>
      <c r="U101">
        <v>359.5</v>
      </c>
      <c r="V101">
        <v>351.9</v>
      </c>
      <c r="W101">
        <v>380.4</v>
      </c>
      <c r="X101">
        <v>381.7</v>
      </c>
      <c r="Y101" s="1">
        <v>476.1</v>
      </c>
    </row>
    <row r="102" spans="1:25">
      <c r="A102">
        <v>1994</v>
      </c>
      <c r="B102">
        <v>136.69999999999999</v>
      </c>
      <c r="C102">
        <v>228.5</v>
      </c>
      <c r="D102">
        <v>183.1</v>
      </c>
      <c r="E102">
        <v>263.2</v>
      </c>
      <c r="F102">
        <v>167.8</v>
      </c>
      <c r="G102">
        <v>308.5</v>
      </c>
      <c r="H102">
        <v>278</v>
      </c>
      <c r="I102">
        <v>123.7</v>
      </c>
      <c r="J102">
        <v>124.9</v>
      </c>
      <c r="K102">
        <v>306.2</v>
      </c>
      <c r="L102" s="1">
        <v>273.2</v>
      </c>
      <c r="N102">
        <v>1994</v>
      </c>
      <c r="O102">
        <v>210.8</v>
      </c>
      <c r="P102">
        <v>333.4</v>
      </c>
      <c r="Q102">
        <v>334.6</v>
      </c>
      <c r="R102">
        <v>476.8</v>
      </c>
      <c r="S102">
        <v>306.10000000000002</v>
      </c>
      <c r="T102">
        <v>450</v>
      </c>
      <c r="U102">
        <v>443.7</v>
      </c>
      <c r="V102">
        <v>238.2</v>
      </c>
      <c r="W102">
        <v>230.6</v>
      </c>
      <c r="X102">
        <v>386.2</v>
      </c>
      <c r="Y102" s="1">
        <v>420.2</v>
      </c>
    </row>
    <row r="103" spans="1:25">
      <c r="A103">
        <v>1995</v>
      </c>
      <c r="B103">
        <v>111.1</v>
      </c>
      <c r="C103">
        <v>130</v>
      </c>
      <c r="D103">
        <v>172.3</v>
      </c>
      <c r="E103">
        <v>172</v>
      </c>
      <c r="F103">
        <v>218.2</v>
      </c>
      <c r="G103">
        <v>152.80000000000001</v>
      </c>
      <c r="H103">
        <v>149.1</v>
      </c>
      <c r="I103">
        <v>173.4</v>
      </c>
      <c r="J103">
        <v>195.4</v>
      </c>
      <c r="K103">
        <v>380.2</v>
      </c>
      <c r="L103" s="1">
        <v>264.89999999999998</v>
      </c>
      <c r="N103">
        <v>1995</v>
      </c>
      <c r="O103">
        <v>153.1</v>
      </c>
      <c r="P103">
        <v>159</v>
      </c>
      <c r="Q103">
        <v>265.60000000000002</v>
      </c>
      <c r="R103">
        <v>358.6</v>
      </c>
      <c r="S103">
        <v>284.10000000000002</v>
      </c>
      <c r="T103">
        <v>216.4</v>
      </c>
      <c r="U103">
        <v>276.8</v>
      </c>
      <c r="V103">
        <v>233.4</v>
      </c>
      <c r="W103">
        <v>249.4</v>
      </c>
      <c r="X103">
        <v>737.1</v>
      </c>
      <c r="Y103" s="1">
        <v>311.79999999999995</v>
      </c>
    </row>
    <row r="104" spans="1:25">
      <c r="A104">
        <v>1996</v>
      </c>
      <c r="B104">
        <v>206.2</v>
      </c>
      <c r="C104">
        <v>162</v>
      </c>
      <c r="D104">
        <v>213.7</v>
      </c>
      <c r="E104">
        <v>100.8</v>
      </c>
      <c r="F104">
        <v>82.5</v>
      </c>
      <c r="G104">
        <v>139.6</v>
      </c>
      <c r="H104">
        <v>276.60000000000002</v>
      </c>
      <c r="I104">
        <v>143.4</v>
      </c>
      <c r="J104">
        <v>80</v>
      </c>
      <c r="K104">
        <v>169.1</v>
      </c>
      <c r="L104" s="1">
        <v>103.4</v>
      </c>
      <c r="N104">
        <v>1996</v>
      </c>
      <c r="O104">
        <v>344.6</v>
      </c>
      <c r="P104">
        <v>255.3</v>
      </c>
      <c r="Q104">
        <v>310.10000000000002</v>
      </c>
      <c r="R104">
        <v>205.2</v>
      </c>
      <c r="S104">
        <v>184.5</v>
      </c>
      <c r="T104">
        <v>199.8</v>
      </c>
      <c r="U104">
        <v>430.8</v>
      </c>
      <c r="V104">
        <v>169.1</v>
      </c>
      <c r="W104">
        <v>177</v>
      </c>
      <c r="X104">
        <v>446.3</v>
      </c>
      <c r="Y104" s="1">
        <v>187.20000000000002</v>
      </c>
    </row>
    <row r="105" spans="1:25">
      <c r="A105">
        <v>1997</v>
      </c>
      <c r="B105">
        <v>143.4</v>
      </c>
      <c r="C105">
        <v>167.8</v>
      </c>
      <c r="D105">
        <v>139.19999999999999</v>
      </c>
      <c r="E105">
        <v>214.4</v>
      </c>
      <c r="F105">
        <v>136.69999999999999</v>
      </c>
      <c r="G105">
        <v>226.6</v>
      </c>
      <c r="H105">
        <v>442.2</v>
      </c>
      <c r="I105">
        <v>144.69999999999999</v>
      </c>
      <c r="J105">
        <v>192.6</v>
      </c>
      <c r="K105">
        <v>205.4</v>
      </c>
      <c r="L105" s="1">
        <v>208.7</v>
      </c>
      <c r="N105">
        <v>1997</v>
      </c>
      <c r="O105">
        <v>175.5</v>
      </c>
      <c r="P105">
        <v>239.8</v>
      </c>
      <c r="Q105">
        <v>182.7</v>
      </c>
      <c r="R105">
        <v>302.7</v>
      </c>
      <c r="S105">
        <v>175.3</v>
      </c>
      <c r="T105">
        <v>310.7</v>
      </c>
      <c r="U105">
        <v>621.70000000000005</v>
      </c>
      <c r="V105">
        <v>181.9</v>
      </c>
      <c r="W105">
        <v>231.8</v>
      </c>
      <c r="X105">
        <v>360.3</v>
      </c>
      <c r="Y105" s="1">
        <v>267.3</v>
      </c>
    </row>
    <row r="106" spans="1:25">
      <c r="A106">
        <v>1998</v>
      </c>
      <c r="B106">
        <v>100.9</v>
      </c>
      <c r="C106">
        <v>156.4</v>
      </c>
      <c r="D106">
        <v>147.30000000000001</v>
      </c>
      <c r="E106">
        <v>155.19999999999999</v>
      </c>
      <c r="F106">
        <v>176</v>
      </c>
      <c r="G106">
        <v>157.5</v>
      </c>
      <c r="H106">
        <v>98.9</v>
      </c>
      <c r="I106">
        <v>123.9</v>
      </c>
      <c r="J106">
        <v>145</v>
      </c>
      <c r="K106">
        <v>156.19999999999999</v>
      </c>
      <c r="L106" s="1">
        <v>110.1</v>
      </c>
      <c r="N106">
        <v>1998</v>
      </c>
      <c r="O106">
        <v>178.4</v>
      </c>
      <c r="P106">
        <v>173.2</v>
      </c>
      <c r="Q106">
        <v>148.9</v>
      </c>
      <c r="R106">
        <v>165.6</v>
      </c>
      <c r="S106">
        <v>176.8</v>
      </c>
      <c r="T106">
        <v>281</v>
      </c>
      <c r="U106">
        <v>162.1</v>
      </c>
      <c r="V106">
        <v>137.6</v>
      </c>
      <c r="W106">
        <v>181</v>
      </c>
      <c r="X106">
        <v>320.5</v>
      </c>
      <c r="Y106" s="1">
        <v>196.3</v>
      </c>
    </row>
    <row r="107" spans="1:25">
      <c r="A107">
        <v>1999</v>
      </c>
      <c r="B107">
        <v>121.6</v>
      </c>
      <c r="C107">
        <v>284.8</v>
      </c>
      <c r="D107">
        <v>206.8</v>
      </c>
      <c r="E107">
        <v>149.1</v>
      </c>
      <c r="F107">
        <v>174.1</v>
      </c>
      <c r="G107">
        <v>319.2</v>
      </c>
      <c r="H107">
        <v>174.9</v>
      </c>
      <c r="I107">
        <v>166.7</v>
      </c>
      <c r="J107">
        <v>176.5</v>
      </c>
      <c r="K107">
        <v>428</v>
      </c>
      <c r="L107" s="1">
        <v>277.60000000000002</v>
      </c>
      <c r="N107">
        <v>1999</v>
      </c>
      <c r="O107">
        <v>182.4</v>
      </c>
      <c r="P107">
        <v>438.9</v>
      </c>
      <c r="Q107">
        <v>272.2</v>
      </c>
      <c r="R107">
        <v>251.1</v>
      </c>
      <c r="S107">
        <v>249.3</v>
      </c>
      <c r="T107">
        <v>492.7</v>
      </c>
      <c r="U107">
        <v>358.8</v>
      </c>
      <c r="V107">
        <v>328.4</v>
      </c>
      <c r="W107">
        <v>356</v>
      </c>
      <c r="X107">
        <v>643.79999999999995</v>
      </c>
      <c r="Y107" s="1">
        <v>472.3</v>
      </c>
    </row>
    <row r="108" spans="1:25">
      <c r="A108">
        <v>2000</v>
      </c>
      <c r="B108">
        <v>192.2</v>
      </c>
      <c r="C108">
        <v>130</v>
      </c>
      <c r="D108">
        <v>260.10000000000002</v>
      </c>
      <c r="E108">
        <v>433.7</v>
      </c>
      <c r="F108">
        <v>283.2</v>
      </c>
      <c r="G108">
        <v>228</v>
      </c>
      <c r="H108">
        <v>260.3</v>
      </c>
      <c r="I108">
        <v>171.7</v>
      </c>
      <c r="J108">
        <v>228</v>
      </c>
      <c r="K108">
        <v>249</v>
      </c>
      <c r="L108" s="1">
        <v>274.39999999999998</v>
      </c>
      <c r="N108">
        <v>2000</v>
      </c>
      <c r="O108">
        <v>250.7</v>
      </c>
      <c r="P108">
        <v>155</v>
      </c>
      <c r="Q108">
        <v>320</v>
      </c>
      <c r="R108">
        <v>514.79999999999995</v>
      </c>
      <c r="S108">
        <v>339.3</v>
      </c>
      <c r="T108">
        <v>309.39999999999998</v>
      </c>
      <c r="U108">
        <v>340.5</v>
      </c>
      <c r="V108">
        <v>258.8</v>
      </c>
      <c r="W108">
        <v>306.5</v>
      </c>
      <c r="X108">
        <v>386.4</v>
      </c>
      <c r="Y108" s="1">
        <v>374</v>
      </c>
    </row>
    <row r="109" spans="1:25">
      <c r="A109">
        <v>2001</v>
      </c>
      <c r="B109">
        <v>129</v>
      </c>
      <c r="C109">
        <v>99.9</v>
      </c>
      <c r="D109">
        <v>165.8</v>
      </c>
      <c r="E109">
        <v>164.9</v>
      </c>
      <c r="F109">
        <v>147.5</v>
      </c>
      <c r="G109">
        <v>202.4</v>
      </c>
      <c r="H109">
        <v>334.2</v>
      </c>
      <c r="I109">
        <v>288.89999999999998</v>
      </c>
      <c r="J109">
        <v>148</v>
      </c>
      <c r="K109">
        <v>474</v>
      </c>
      <c r="L109" s="1">
        <v>198.3</v>
      </c>
      <c r="N109">
        <v>2001</v>
      </c>
      <c r="O109">
        <v>169.9</v>
      </c>
      <c r="P109">
        <v>169.4</v>
      </c>
      <c r="Q109">
        <v>216.7</v>
      </c>
      <c r="R109">
        <v>259.8</v>
      </c>
      <c r="S109">
        <v>208.1</v>
      </c>
      <c r="T109">
        <v>321.8</v>
      </c>
      <c r="U109">
        <v>408.9</v>
      </c>
      <c r="V109">
        <v>398.3</v>
      </c>
      <c r="W109">
        <v>222</v>
      </c>
      <c r="X109">
        <v>799.1</v>
      </c>
      <c r="Y109" s="1">
        <v>326.39999999999998</v>
      </c>
    </row>
    <row r="110" spans="1:25">
      <c r="A110">
        <v>2002</v>
      </c>
      <c r="B110">
        <v>63.3</v>
      </c>
      <c r="C110">
        <v>85</v>
      </c>
      <c r="D110">
        <v>84.3</v>
      </c>
      <c r="E110">
        <v>83.8</v>
      </c>
      <c r="F110">
        <v>82.9</v>
      </c>
      <c r="G110">
        <v>95.5</v>
      </c>
      <c r="H110">
        <v>182.5</v>
      </c>
      <c r="I110">
        <v>127.8</v>
      </c>
      <c r="J110">
        <v>129</v>
      </c>
      <c r="K110">
        <v>137</v>
      </c>
      <c r="L110" s="1">
        <v>92.1</v>
      </c>
      <c r="N110">
        <v>2002</v>
      </c>
      <c r="O110">
        <v>131.9</v>
      </c>
      <c r="P110">
        <v>177.4</v>
      </c>
      <c r="Q110">
        <v>129.30000000000001</v>
      </c>
      <c r="R110">
        <v>211.4</v>
      </c>
      <c r="S110">
        <v>135.5</v>
      </c>
      <c r="T110">
        <v>231</v>
      </c>
      <c r="U110">
        <v>350.8</v>
      </c>
      <c r="V110">
        <v>232</v>
      </c>
      <c r="W110">
        <v>177</v>
      </c>
      <c r="X110">
        <v>181.2</v>
      </c>
      <c r="Y110" s="1">
        <v>220.3</v>
      </c>
    </row>
    <row r="111" spans="1:25">
      <c r="A111">
        <v>2003</v>
      </c>
      <c r="B111">
        <v>132.19999999999999</v>
      </c>
      <c r="C111">
        <v>124.5</v>
      </c>
      <c r="D111">
        <v>156.4</v>
      </c>
      <c r="E111">
        <v>187.9</v>
      </c>
      <c r="F111">
        <v>153.4</v>
      </c>
      <c r="G111">
        <v>195.8</v>
      </c>
      <c r="H111">
        <v>291.2</v>
      </c>
      <c r="I111">
        <v>218.5</v>
      </c>
      <c r="J111">
        <v>121</v>
      </c>
      <c r="K111">
        <v>345</v>
      </c>
      <c r="L111" s="1">
        <v>147.5</v>
      </c>
      <c r="N111">
        <v>2003</v>
      </c>
      <c r="O111">
        <v>241.3</v>
      </c>
      <c r="P111">
        <v>218.7</v>
      </c>
      <c r="Q111">
        <v>278.60000000000002</v>
      </c>
      <c r="R111">
        <v>256.10000000000002</v>
      </c>
      <c r="S111">
        <v>198.7</v>
      </c>
      <c r="T111">
        <v>240</v>
      </c>
      <c r="U111">
        <v>398.9</v>
      </c>
      <c r="V111">
        <v>368.6</v>
      </c>
      <c r="W111">
        <v>193</v>
      </c>
      <c r="X111">
        <v>586.29999999999995</v>
      </c>
      <c r="Y111" s="1">
        <v>246.4</v>
      </c>
    </row>
    <row r="112" spans="1:25">
      <c r="A112">
        <v>2004</v>
      </c>
      <c r="B112">
        <v>78.5</v>
      </c>
      <c r="C112">
        <v>231</v>
      </c>
      <c r="D112">
        <v>92.5</v>
      </c>
      <c r="E112">
        <v>89.7</v>
      </c>
      <c r="F112">
        <v>83.2</v>
      </c>
      <c r="G112">
        <v>101.2</v>
      </c>
      <c r="H112">
        <v>143.5</v>
      </c>
      <c r="I112">
        <v>116.9</v>
      </c>
      <c r="J112">
        <v>136.6</v>
      </c>
      <c r="K112">
        <v>101</v>
      </c>
      <c r="L112" s="1">
        <v>90</v>
      </c>
      <c r="N112">
        <v>2004</v>
      </c>
      <c r="O112">
        <v>156.9</v>
      </c>
      <c r="P112">
        <v>269.8</v>
      </c>
      <c r="Q112">
        <v>118.9</v>
      </c>
      <c r="R112">
        <v>193.4</v>
      </c>
      <c r="S112">
        <v>166.4</v>
      </c>
      <c r="T112">
        <v>188.1</v>
      </c>
      <c r="U112">
        <v>289.8</v>
      </c>
      <c r="V112">
        <v>244.1</v>
      </c>
      <c r="W112">
        <v>201.9</v>
      </c>
      <c r="X112">
        <v>173.4</v>
      </c>
      <c r="Y112" s="1">
        <v>154.50000000000003</v>
      </c>
    </row>
    <row r="113" spans="1:25">
      <c r="A113">
        <v>2005</v>
      </c>
      <c r="B113">
        <v>160.19999999999999</v>
      </c>
      <c r="C113">
        <v>308</v>
      </c>
      <c r="D113">
        <v>187.3</v>
      </c>
      <c r="E113">
        <v>324.3</v>
      </c>
      <c r="F113">
        <v>144</v>
      </c>
      <c r="G113">
        <v>253.4</v>
      </c>
      <c r="H113">
        <v>201.3</v>
      </c>
      <c r="I113">
        <v>223.2</v>
      </c>
      <c r="J113">
        <v>128.19999999999999</v>
      </c>
      <c r="K113">
        <v>196</v>
      </c>
      <c r="L113" s="1">
        <v>173.1</v>
      </c>
      <c r="N113">
        <v>2005</v>
      </c>
      <c r="O113">
        <v>254.1</v>
      </c>
      <c r="P113">
        <v>349.9</v>
      </c>
      <c r="Q113">
        <v>254.2</v>
      </c>
      <c r="R113">
        <v>480.7</v>
      </c>
      <c r="S113">
        <v>231</v>
      </c>
      <c r="T113">
        <v>311.10000000000002</v>
      </c>
      <c r="U113">
        <v>331.1</v>
      </c>
      <c r="V113">
        <v>278.5</v>
      </c>
      <c r="W113">
        <v>243.5</v>
      </c>
      <c r="X113">
        <v>250.1</v>
      </c>
      <c r="Y113" s="1">
        <v>320.5</v>
      </c>
    </row>
    <row r="114" spans="1:25">
      <c r="A114">
        <v>2006</v>
      </c>
      <c r="B114">
        <v>142.5</v>
      </c>
      <c r="C114">
        <v>355</v>
      </c>
      <c r="D114">
        <v>102</v>
      </c>
      <c r="E114">
        <v>111.8</v>
      </c>
      <c r="F114">
        <v>163.5</v>
      </c>
      <c r="G114">
        <v>140</v>
      </c>
      <c r="H114">
        <v>135</v>
      </c>
      <c r="I114">
        <v>125</v>
      </c>
      <c r="J114">
        <v>126.3</v>
      </c>
      <c r="K114">
        <v>99.5</v>
      </c>
      <c r="L114" s="1">
        <v>207.8</v>
      </c>
      <c r="N114">
        <v>2006</v>
      </c>
      <c r="O114">
        <v>219.5</v>
      </c>
      <c r="P114">
        <v>432.5</v>
      </c>
      <c r="Q114">
        <v>151.5</v>
      </c>
      <c r="R114">
        <v>154.5</v>
      </c>
      <c r="S114">
        <v>171</v>
      </c>
      <c r="T114">
        <v>216</v>
      </c>
      <c r="U114">
        <v>221.5</v>
      </c>
      <c r="V114">
        <v>193.5</v>
      </c>
      <c r="W114">
        <v>199</v>
      </c>
      <c r="X114">
        <v>213.5</v>
      </c>
      <c r="Y114" s="1">
        <v>222</v>
      </c>
    </row>
    <row r="115" spans="1:25">
      <c r="A115">
        <v>2007</v>
      </c>
      <c r="B115">
        <v>107</v>
      </c>
      <c r="C115">
        <v>111</v>
      </c>
      <c r="D115">
        <v>90.5</v>
      </c>
      <c r="E115">
        <v>88.6</v>
      </c>
      <c r="F115">
        <v>85.5</v>
      </c>
      <c r="G115">
        <v>118.5</v>
      </c>
      <c r="H115">
        <v>125.5</v>
      </c>
      <c r="I115">
        <v>87</v>
      </c>
      <c r="J115">
        <v>81.3</v>
      </c>
      <c r="K115">
        <v>191.5</v>
      </c>
      <c r="L115" s="1">
        <v>130</v>
      </c>
      <c r="N115">
        <v>2007</v>
      </c>
      <c r="O115">
        <v>136</v>
      </c>
      <c r="P115">
        <v>168</v>
      </c>
      <c r="Q115">
        <v>148</v>
      </c>
      <c r="R115">
        <v>158.1</v>
      </c>
      <c r="S115">
        <v>164.5</v>
      </c>
      <c r="T115">
        <v>198</v>
      </c>
      <c r="U115">
        <v>190</v>
      </c>
      <c r="V115">
        <v>151</v>
      </c>
      <c r="W115">
        <v>183.3</v>
      </c>
      <c r="X115">
        <v>244.9</v>
      </c>
      <c r="Y115" s="1">
        <v>195</v>
      </c>
    </row>
    <row r="116" spans="1:25">
      <c r="A116">
        <v>2008</v>
      </c>
      <c r="B116">
        <v>415.5</v>
      </c>
      <c r="C116">
        <v>366.5</v>
      </c>
      <c r="D116">
        <v>176</v>
      </c>
      <c r="E116">
        <v>248.5</v>
      </c>
      <c r="F116">
        <v>283.8</v>
      </c>
      <c r="G116">
        <v>270.5</v>
      </c>
      <c r="H116">
        <v>244</v>
      </c>
      <c r="I116">
        <v>246.5</v>
      </c>
      <c r="J116">
        <v>291</v>
      </c>
      <c r="K116">
        <v>209.5</v>
      </c>
      <c r="L116" s="1">
        <v>249.8</v>
      </c>
      <c r="N116">
        <v>2008</v>
      </c>
      <c r="O116">
        <v>497</v>
      </c>
      <c r="P116">
        <v>459</v>
      </c>
      <c r="Q116">
        <v>176</v>
      </c>
      <c r="R116">
        <v>430.5</v>
      </c>
      <c r="S116">
        <v>333.8</v>
      </c>
      <c r="T116">
        <v>384</v>
      </c>
      <c r="U116">
        <v>331</v>
      </c>
      <c r="V116">
        <v>343</v>
      </c>
      <c r="W116">
        <v>480</v>
      </c>
      <c r="X116">
        <v>341</v>
      </c>
      <c r="Y116" s="1">
        <v>361.70000000000005</v>
      </c>
    </row>
    <row r="117" spans="1:25">
      <c r="A117">
        <v>2009</v>
      </c>
      <c r="B117">
        <v>100</v>
      </c>
      <c r="C117">
        <v>160.5</v>
      </c>
      <c r="D117">
        <v>388</v>
      </c>
      <c r="E117">
        <v>130</v>
      </c>
      <c r="F117">
        <v>147</v>
      </c>
      <c r="G117">
        <v>145</v>
      </c>
      <c r="H117">
        <v>104.5</v>
      </c>
      <c r="I117">
        <v>89.5</v>
      </c>
      <c r="J117">
        <v>114</v>
      </c>
      <c r="K117">
        <v>142.5</v>
      </c>
      <c r="L117" s="1">
        <v>120.6</v>
      </c>
      <c r="N117">
        <v>2009</v>
      </c>
      <c r="O117">
        <v>249</v>
      </c>
      <c r="P117">
        <v>222.5</v>
      </c>
      <c r="Q117">
        <v>462</v>
      </c>
      <c r="R117">
        <v>188</v>
      </c>
      <c r="S117">
        <v>194</v>
      </c>
      <c r="T117">
        <v>211.5</v>
      </c>
      <c r="U117">
        <v>169</v>
      </c>
      <c r="V117">
        <v>202.5</v>
      </c>
      <c r="W117">
        <v>280</v>
      </c>
      <c r="X117">
        <v>205.5</v>
      </c>
      <c r="Y117" s="1">
        <v>236.39999999999998</v>
      </c>
    </row>
    <row r="118" spans="1:25">
      <c r="A118">
        <v>2010</v>
      </c>
      <c r="B118">
        <v>100</v>
      </c>
      <c r="C118">
        <v>88.5</v>
      </c>
      <c r="D118">
        <v>145.69999999999999</v>
      </c>
      <c r="E118">
        <v>127</v>
      </c>
      <c r="F118">
        <v>98.5</v>
      </c>
      <c r="G118">
        <v>180.5</v>
      </c>
      <c r="H118">
        <v>107</v>
      </c>
      <c r="I118">
        <v>154.5</v>
      </c>
      <c r="J118">
        <v>153</v>
      </c>
      <c r="K118">
        <v>212.5</v>
      </c>
      <c r="L118" s="1">
        <v>144.4</v>
      </c>
      <c r="N118">
        <v>2010</v>
      </c>
      <c r="O118">
        <v>135</v>
      </c>
      <c r="P118">
        <v>196.5</v>
      </c>
      <c r="Q118">
        <v>227.4</v>
      </c>
      <c r="R118">
        <v>131</v>
      </c>
      <c r="S118">
        <v>113</v>
      </c>
      <c r="T118">
        <v>227</v>
      </c>
      <c r="U118">
        <v>180.5</v>
      </c>
      <c r="V118">
        <v>221.5</v>
      </c>
      <c r="W118">
        <v>198.5</v>
      </c>
      <c r="X118">
        <v>267.5</v>
      </c>
      <c r="Y118" s="1">
        <v>227.4</v>
      </c>
    </row>
    <row r="119" spans="1:25">
      <c r="A119">
        <v>2011</v>
      </c>
      <c r="B119">
        <v>106</v>
      </c>
      <c r="C119">
        <v>94</v>
      </c>
      <c r="D119">
        <v>111.5</v>
      </c>
      <c r="E119">
        <v>86.5</v>
      </c>
      <c r="F119">
        <v>76</v>
      </c>
      <c r="G119">
        <v>125.5</v>
      </c>
      <c r="H119">
        <v>88.5</v>
      </c>
      <c r="I119">
        <v>197</v>
      </c>
      <c r="J119">
        <v>104</v>
      </c>
      <c r="K119">
        <v>191</v>
      </c>
      <c r="L119" s="1">
        <v>81.8</v>
      </c>
      <c r="N119">
        <v>2011</v>
      </c>
      <c r="O119">
        <v>121</v>
      </c>
      <c r="P119">
        <v>107</v>
      </c>
      <c r="Q119">
        <v>121.5</v>
      </c>
      <c r="R119">
        <v>138.5</v>
      </c>
      <c r="S119">
        <v>141</v>
      </c>
      <c r="T119">
        <v>140.5</v>
      </c>
      <c r="U119">
        <v>111.5</v>
      </c>
      <c r="V119">
        <v>233.5</v>
      </c>
      <c r="W119">
        <v>136.5</v>
      </c>
      <c r="X119">
        <v>197</v>
      </c>
      <c r="Y119" s="1">
        <v>164.79999999999998</v>
      </c>
    </row>
    <row r="120" spans="1:25">
      <c r="A120">
        <v>2012</v>
      </c>
      <c r="B120">
        <v>78</v>
      </c>
      <c r="C120">
        <v>77</v>
      </c>
      <c r="D120">
        <v>86</v>
      </c>
      <c r="E120">
        <v>163.5</v>
      </c>
      <c r="F120">
        <v>92.5</v>
      </c>
      <c r="G120">
        <v>187</v>
      </c>
      <c r="H120">
        <v>152</v>
      </c>
      <c r="I120">
        <v>111</v>
      </c>
      <c r="J120">
        <v>92</v>
      </c>
      <c r="K120">
        <v>99</v>
      </c>
      <c r="L120" s="1">
        <v>141.1</v>
      </c>
      <c r="N120">
        <v>2012</v>
      </c>
      <c r="O120">
        <v>141</v>
      </c>
      <c r="P120">
        <v>156.5</v>
      </c>
      <c r="Q120">
        <v>158</v>
      </c>
      <c r="R120">
        <v>248</v>
      </c>
      <c r="S120">
        <v>219.5</v>
      </c>
      <c r="T120">
        <v>290</v>
      </c>
      <c r="U120">
        <v>274</v>
      </c>
      <c r="V120">
        <v>239</v>
      </c>
      <c r="W120">
        <v>170</v>
      </c>
      <c r="X120">
        <v>166</v>
      </c>
      <c r="Y120" s="1">
        <v>306.89999999999998</v>
      </c>
    </row>
    <row r="121" spans="1:25">
      <c r="A121">
        <v>2013</v>
      </c>
      <c r="B121">
        <v>108.5</v>
      </c>
      <c r="C121">
        <v>203</v>
      </c>
      <c r="D121">
        <v>112.5</v>
      </c>
      <c r="E121">
        <v>98</v>
      </c>
      <c r="F121">
        <v>129</v>
      </c>
      <c r="G121">
        <v>121.5</v>
      </c>
      <c r="H121">
        <v>140.5</v>
      </c>
      <c r="I121">
        <v>121</v>
      </c>
      <c r="J121">
        <v>97</v>
      </c>
      <c r="K121">
        <v>136</v>
      </c>
      <c r="L121" s="1">
        <v>114.4</v>
      </c>
      <c r="N121">
        <v>2013</v>
      </c>
      <c r="O121">
        <v>163</v>
      </c>
      <c r="P121">
        <v>312.5</v>
      </c>
      <c r="Q121">
        <v>153.5</v>
      </c>
      <c r="R121">
        <v>126</v>
      </c>
      <c r="S121">
        <v>161.5</v>
      </c>
      <c r="T121">
        <v>186</v>
      </c>
      <c r="U121">
        <v>275.5</v>
      </c>
      <c r="V121">
        <v>232.5</v>
      </c>
      <c r="W121">
        <v>181</v>
      </c>
      <c r="X121">
        <v>286</v>
      </c>
      <c r="Y121" s="1">
        <v>145.30000000000001</v>
      </c>
    </row>
    <row r="122" spans="1:25">
      <c r="A122">
        <v>2014</v>
      </c>
      <c r="B122">
        <v>157.5</v>
      </c>
      <c r="C122">
        <v>143</v>
      </c>
      <c r="D122">
        <v>242.5</v>
      </c>
      <c r="E122">
        <v>213.5</v>
      </c>
      <c r="F122">
        <v>150</v>
      </c>
      <c r="G122">
        <v>197</v>
      </c>
      <c r="H122">
        <v>272</v>
      </c>
      <c r="I122">
        <v>242.5</v>
      </c>
      <c r="J122">
        <v>211.5</v>
      </c>
      <c r="K122">
        <v>236</v>
      </c>
      <c r="L122" s="1">
        <v>193.2</v>
      </c>
      <c r="N122">
        <v>2014</v>
      </c>
      <c r="O122">
        <v>238.5</v>
      </c>
      <c r="P122">
        <v>207</v>
      </c>
      <c r="Q122">
        <v>340.5</v>
      </c>
      <c r="R122">
        <v>272</v>
      </c>
      <c r="S122">
        <v>271.5</v>
      </c>
      <c r="T122">
        <v>280</v>
      </c>
      <c r="U122">
        <v>363</v>
      </c>
      <c r="V122">
        <v>304</v>
      </c>
      <c r="W122">
        <v>280</v>
      </c>
      <c r="X122">
        <v>390</v>
      </c>
      <c r="Y122" s="1">
        <v>264.7</v>
      </c>
    </row>
    <row r="123" spans="1:25">
      <c r="A123">
        <v>2015</v>
      </c>
      <c r="B123">
        <v>82.5</v>
      </c>
      <c r="C123">
        <v>129</v>
      </c>
      <c r="D123">
        <v>106.5</v>
      </c>
      <c r="E123">
        <v>116</v>
      </c>
      <c r="F123">
        <v>127.5</v>
      </c>
      <c r="G123">
        <v>116</v>
      </c>
      <c r="H123">
        <v>110</v>
      </c>
      <c r="I123">
        <v>168</v>
      </c>
      <c r="J123">
        <v>147</v>
      </c>
      <c r="K123">
        <v>149</v>
      </c>
      <c r="L123" s="1">
        <v>148.1</v>
      </c>
      <c r="N123">
        <v>2015</v>
      </c>
      <c r="O123">
        <v>126.5</v>
      </c>
      <c r="P123">
        <v>222</v>
      </c>
      <c r="Q123">
        <v>145</v>
      </c>
      <c r="R123">
        <v>118.5</v>
      </c>
      <c r="S123">
        <v>162</v>
      </c>
      <c r="T123">
        <v>274.5</v>
      </c>
      <c r="U123">
        <v>159</v>
      </c>
      <c r="V123">
        <v>222</v>
      </c>
      <c r="W123">
        <v>253.5</v>
      </c>
      <c r="X123">
        <v>194.5</v>
      </c>
      <c r="Y123" s="1">
        <v>158.1</v>
      </c>
    </row>
    <row r="124" spans="1:25">
      <c r="A124">
        <v>2016</v>
      </c>
      <c r="B124">
        <v>162</v>
      </c>
      <c r="C124">
        <v>143.5</v>
      </c>
      <c r="D124">
        <v>134</v>
      </c>
      <c r="E124">
        <v>180</v>
      </c>
      <c r="F124">
        <v>135.5</v>
      </c>
      <c r="G124">
        <v>183</v>
      </c>
      <c r="H124">
        <v>127</v>
      </c>
      <c r="I124">
        <v>141</v>
      </c>
      <c r="J124">
        <v>178.5</v>
      </c>
      <c r="K124">
        <v>450</v>
      </c>
      <c r="L124" s="1">
        <v>174.3</v>
      </c>
      <c r="N124">
        <v>2016</v>
      </c>
      <c r="O124">
        <v>184.5</v>
      </c>
      <c r="P124">
        <v>171.5</v>
      </c>
      <c r="Q124">
        <v>158.5</v>
      </c>
      <c r="R124">
        <v>180.5</v>
      </c>
      <c r="S124">
        <v>198</v>
      </c>
      <c r="T124">
        <v>313</v>
      </c>
      <c r="U124">
        <v>192.5</v>
      </c>
      <c r="V124">
        <v>214</v>
      </c>
      <c r="W124">
        <v>323.5</v>
      </c>
      <c r="X124">
        <v>453.5</v>
      </c>
      <c r="Y124" s="1">
        <v>232</v>
      </c>
    </row>
    <row r="125" spans="1:25">
      <c r="A125">
        <v>2017</v>
      </c>
      <c r="B125">
        <v>107.5</v>
      </c>
      <c r="C125">
        <v>95</v>
      </c>
      <c r="D125">
        <v>99</v>
      </c>
      <c r="E125">
        <v>138.5</v>
      </c>
      <c r="F125">
        <v>94.5</v>
      </c>
      <c r="G125">
        <v>158.5</v>
      </c>
      <c r="H125">
        <v>179.5</v>
      </c>
      <c r="I125">
        <v>135.5</v>
      </c>
      <c r="J125">
        <v>119</v>
      </c>
      <c r="K125">
        <v>202</v>
      </c>
      <c r="L125" s="1">
        <v>124.9</v>
      </c>
      <c r="N125">
        <v>2017</v>
      </c>
      <c r="O125">
        <v>179.5</v>
      </c>
      <c r="P125">
        <v>197</v>
      </c>
      <c r="Q125">
        <v>172</v>
      </c>
      <c r="R125">
        <v>172.5</v>
      </c>
      <c r="S125">
        <v>174.5</v>
      </c>
      <c r="T125">
        <v>327.5</v>
      </c>
      <c r="U125">
        <v>320</v>
      </c>
      <c r="V125">
        <v>264.5</v>
      </c>
      <c r="W125">
        <v>237</v>
      </c>
      <c r="X125">
        <v>353</v>
      </c>
      <c r="Y125" s="1">
        <v>192.1</v>
      </c>
    </row>
    <row r="126" spans="1:25">
      <c r="A126">
        <v>2018</v>
      </c>
      <c r="B126">
        <v>187</v>
      </c>
      <c r="C126">
        <v>169</v>
      </c>
      <c r="D126">
        <v>148</v>
      </c>
      <c r="E126">
        <v>165</v>
      </c>
      <c r="F126">
        <v>145</v>
      </c>
      <c r="G126">
        <v>245.5</v>
      </c>
      <c r="H126">
        <v>314</v>
      </c>
      <c r="I126">
        <v>219.5</v>
      </c>
      <c r="J126">
        <v>239.5</v>
      </c>
      <c r="K126">
        <v>248</v>
      </c>
      <c r="L126" s="1">
        <v>218.5</v>
      </c>
      <c r="N126">
        <v>2018</v>
      </c>
      <c r="O126">
        <v>318</v>
      </c>
      <c r="P126">
        <v>350.5</v>
      </c>
      <c r="Q126">
        <v>253</v>
      </c>
      <c r="R126">
        <v>225.5</v>
      </c>
      <c r="S126">
        <v>218</v>
      </c>
      <c r="T126">
        <v>351.8</v>
      </c>
      <c r="U126">
        <v>510.5</v>
      </c>
      <c r="V126">
        <v>275</v>
      </c>
      <c r="W126">
        <v>362.5</v>
      </c>
      <c r="X126">
        <v>292</v>
      </c>
      <c r="Y126" s="1">
        <v>268.79999999999995</v>
      </c>
    </row>
    <row r="127" spans="1:25">
      <c r="A127">
        <v>2019</v>
      </c>
      <c r="B127">
        <v>64.5</v>
      </c>
      <c r="C127">
        <v>89</v>
      </c>
      <c r="D127">
        <v>71.5</v>
      </c>
      <c r="E127">
        <v>154</v>
      </c>
      <c r="F127">
        <v>62</v>
      </c>
      <c r="G127">
        <v>107</v>
      </c>
      <c r="H127">
        <v>110</v>
      </c>
      <c r="I127">
        <v>93</v>
      </c>
      <c r="J127">
        <v>108.5</v>
      </c>
      <c r="K127">
        <v>113</v>
      </c>
      <c r="L127" s="1">
        <v>197.6</v>
      </c>
      <c r="N127">
        <v>2019</v>
      </c>
      <c r="O127">
        <v>129</v>
      </c>
      <c r="P127">
        <v>136.5</v>
      </c>
      <c r="Q127">
        <v>149</v>
      </c>
      <c r="R127">
        <v>215</v>
      </c>
      <c r="S127">
        <v>132</v>
      </c>
      <c r="T127">
        <v>233.5</v>
      </c>
      <c r="U127">
        <v>193.5</v>
      </c>
      <c r="V127">
        <v>152.5</v>
      </c>
      <c r="W127">
        <v>175</v>
      </c>
      <c r="X127">
        <v>218</v>
      </c>
      <c r="Y127" s="1">
        <v>247.1</v>
      </c>
    </row>
    <row r="130" spans="3:25">
      <c r="N130" s="1" t="s">
        <v>0</v>
      </c>
      <c r="O130" s="2" t="s">
        <v>3</v>
      </c>
      <c r="P130" s="2" t="s">
        <v>3</v>
      </c>
      <c r="Q130" s="2" t="s">
        <v>3</v>
      </c>
      <c r="R130" s="2" t="s">
        <v>3</v>
      </c>
      <c r="S130" s="2" t="s">
        <v>3</v>
      </c>
      <c r="T130" s="2" t="s">
        <v>3</v>
      </c>
      <c r="U130" s="2" t="s">
        <v>3</v>
      </c>
      <c r="V130" s="2" t="s">
        <v>3</v>
      </c>
      <c r="W130" s="2" t="s">
        <v>3</v>
      </c>
      <c r="X130" s="2" t="s">
        <v>3</v>
      </c>
      <c r="Y130" s="2" t="s">
        <v>3</v>
      </c>
    </row>
    <row r="131" spans="3:25">
      <c r="N131">
        <v>1960</v>
      </c>
      <c r="O131">
        <v>294.5</v>
      </c>
      <c r="P131">
        <v>314.10000000000002</v>
      </c>
      <c r="Q131">
        <v>344</v>
      </c>
      <c r="R131">
        <v>422.5</v>
      </c>
      <c r="S131">
        <v>328.2</v>
      </c>
      <c r="T131">
        <v>320.3</v>
      </c>
      <c r="U131">
        <v>373.8</v>
      </c>
      <c r="V131">
        <v>345</v>
      </c>
      <c r="W131">
        <v>409</v>
      </c>
      <c r="X131">
        <v>412.3</v>
      </c>
      <c r="Y131" s="1">
        <v>363.00000000000006</v>
      </c>
    </row>
    <row r="132" spans="3:25">
      <c r="N132">
        <v>1961</v>
      </c>
      <c r="O132">
        <v>386</v>
      </c>
      <c r="P132">
        <v>276.2</v>
      </c>
      <c r="Q132">
        <v>440</v>
      </c>
      <c r="R132">
        <v>374.2</v>
      </c>
      <c r="S132">
        <v>400.5</v>
      </c>
      <c r="T132">
        <v>385</v>
      </c>
      <c r="U132">
        <v>387.5</v>
      </c>
      <c r="V132">
        <v>269.8</v>
      </c>
      <c r="W132">
        <v>261.7</v>
      </c>
      <c r="X132">
        <v>194.4</v>
      </c>
      <c r="Y132" s="1">
        <v>398.3</v>
      </c>
    </row>
    <row r="133" spans="3:25">
      <c r="N133">
        <v>1962</v>
      </c>
      <c r="O133">
        <v>207</v>
      </c>
      <c r="P133">
        <v>190.6</v>
      </c>
      <c r="Q133">
        <v>196.8</v>
      </c>
      <c r="R133">
        <v>431.5</v>
      </c>
      <c r="S133">
        <v>168.6</v>
      </c>
      <c r="T133">
        <v>282.8</v>
      </c>
      <c r="U133">
        <v>515.4</v>
      </c>
      <c r="V133">
        <v>347.1</v>
      </c>
      <c r="W133">
        <v>169.4</v>
      </c>
      <c r="X133">
        <v>428.8</v>
      </c>
      <c r="Y133" s="1">
        <v>210.60000000000002</v>
      </c>
    </row>
    <row r="134" spans="3:25">
      <c r="N134">
        <v>1963</v>
      </c>
      <c r="O134">
        <v>125.9</v>
      </c>
      <c r="P134">
        <v>167.2</v>
      </c>
      <c r="Q134">
        <v>136.69999999999999</v>
      </c>
      <c r="R134">
        <v>352.1</v>
      </c>
      <c r="S134">
        <v>107.4</v>
      </c>
      <c r="T134">
        <v>149.9</v>
      </c>
      <c r="U134">
        <v>177.6</v>
      </c>
      <c r="V134">
        <v>195</v>
      </c>
      <c r="W134">
        <v>131.1</v>
      </c>
      <c r="X134">
        <v>164.5</v>
      </c>
      <c r="Y134" s="1">
        <v>193.29999999999998</v>
      </c>
    </row>
    <row r="135" spans="3:25">
      <c r="C135" t="s">
        <v>157</v>
      </c>
      <c r="E135" s="7"/>
      <c r="N135">
        <v>1964</v>
      </c>
      <c r="O135">
        <v>279.5</v>
      </c>
      <c r="P135">
        <v>340.8</v>
      </c>
      <c r="Q135">
        <v>350.7</v>
      </c>
      <c r="R135">
        <v>510.2</v>
      </c>
      <c r="S135">
        <v>383.1</v>
      </c>
      <c r="T135">
        <v>419</v>
      </c>
      <c r="U135">
        <v>388.2</v>
      </c>
      <c r="V135">
        <v>477.9</v>
      </c>
      <c r="W135">
        <v>414.7</v>
      </c>
      <c r="X135">
        <v>471.8</v>
      </c>
      <c r="Y135" s="1">
        <v>425.1</v>
      </c>
    </row>
    <row r="136" spans="3:25">
      <c r="C136" s="67" t="s">
        <v>163</v>
      </c>
      <c r="D136" s="67" t="s">
        <v>156</v>
      </c>
      <c r="E136" s="69" t="s">
        <v>158</v>
      </c>
      <c r="F136" s="66" t="s">
        <v>159</v>
      </c>
      <c r="G136" s="66" t="s">
        <v>162</v>
      </c>
      <c r="H136" s="66"/>
      <c r="N136">
        <v>1965</v>
      </c>
      <c r="O136">
        <v>272</v>
      </c>
      <c r="P136">
        <v>216.9</v>
      </c>
      <c r="Q136">
        <v>274.60000000000002</v>
      </c>
      <c r="R136">
        <v>332.9</v>
      </c>
      <c r="S136">
        <v>332.8</v>
      </c>
      <c r="T136">
        <v>280.60000000000002</v>
      </c>
      <c r="U136">
        <v>275.8</v>
      </c>
      <c r="V136">
        <v>188.3</v>
      </c>
      <c r="W136">
        <v>242.7</v>
      </c>
      <c r="X136">
        <v>280.5</v>
      </c>
      <c r="Y136" s="1">
        <v>280.19999999999993</v>
      </c>
    </row>
    <row r="137" spans="3:25">
      <c r="C137" s="68"/>
      <c r="D137" s="68"/>
      <c r="E137" s="70"/>
      <c r="F137" s="71"/>
      <c r="G137" s="12" t="s">
        <v>160</v>
      </c>
      <c r="H137" s="39" t="s">
        <v>161</v>
      </c>
      <c r="N137">
        <v>1966</v>
      </c>
      <c r="O137">
        <v>376.3</v>
      </c>
      <c r="P137">
        <v>328.9</v>
      </c>
      <c r="Q137">
        <v>293.10000000000002</v>
      </c>
      <c r="R137">
        <v>509.3</v>
      </c>
      <c r="S137">
        <v>378.8</v>
      </c>
      <c r="T137">
        <v>470.2</v>
      </c>
      <c r="U137">
        <v>429.8</v>
      </c>
      <c r="V137">
        <v>356</v>
      </c>
      <c r="W137">
        <v>297.60000000000002</v>
      </c>
      <c r="X137">
        <v>435.6</v>
      </c>
      <c r="Y137" s="1">
        <v>543.6</v>
      </c>
    </row>
    <row r="138" spans="3:25">
      <c r="C138" s="22">
        <v>1</v>
      </c>
      <c r="D138" s="35">
        <v>20179.246757168999</v>
      </c>
      <c r="E138" s="35">
        <v>0.67003324733832603</v>
      </c>
      <c r="F138" s="38">
        <f>E138</f>
        <v>0.67003324733832603</v>
      </c>
      <c r="G138" s="34">
        <v>11574.7870288789</v>
      </c>
      <c r="H138" s="34">
        <v>28783.706485459101</v>
      </c>
      <c r="N138">
        <v>1967</v>
      </c>
      <c r="O138">
        <v>361.9</v>
      </c>
      <c r="P138">
        <v>320</v>
      </c>
      <c r="Q138">
        <v>366.4</v>
      </c>
      <c r="R138">
        <v>354</v>
      </c>
      <c r="S138">
        <v>428.9</v>
      </c>
      <c r="T138">
        <v>428.9</v>
      </c>
      <c r="U138">
        <v>504.8</v>
      </c>
      <c r="V138">
        <v>330.3</v>
      </c>
      <c r="W138">
        <v>445.4</v>
      </c>
      <c r="X138">
        <v>319.8</v>
      </c>
      <c r="Y138" s="1">
        <v>445.7</v>
      </c>
    </row>
    <row r="139" spans="3:25">
      <c r="C139" s="22">
        <v>2</v>
      </c>
      <c r="D139" s="35">
        <v>8489.8489563012208</v>
      </c>
      <c r="E139" s="35">
        <v>0.100111484757581</v>
      </c>
      <c r="F139" s="38">
        <f>F138+E139</f>
        <v>0.77014473209590706</v>
      </c>
      <c r="G139" s="34">
        <v>4869.7651978325102</v>
      </c>
      <c r="H139" s="34">
        <v>10109.9327147699</v>
      </c>
      <c r="N139">
        <v>1968</v>
      </c>
      <c r="O139">
        <v>290.39999999999998</v>
      </c>
      <c r="P139">
        <v>194.5</v>
      </c>
      <c r="Q139">
        <v>247</v>
      </c>
      <c r="R139">
        <v>172</v>
      </c>
      <c r="S139">
        <v>317.3</v>
      </c>
      <c r="T139">
        <v>338</v>
      </c>
      <c r="U139">
        <v>301.10000000000002</v>
      </c>
      <c r="V139">
        <v>272.60000000000002</v>
      </c>
      <c r="W139">
        <v>283</v>
      </c>
      <c r="X139">
        <v>345</v>
      </c>
      <c r="Y139" s="1">
        <v>330.8</v>
      </c>
    </row>
    <row r="140" spans="3:25">
      <c r="C140" s="22">
        <v>3</v>
      </c>
      <c r="D140" s="35">
        <v>5036.43913258066</v>
      </c>
      <c r="E140" s="35">
        <v>0.10091535705103299</v>
      </c>
      <c r="F140" s="38">
        <f>F139+E140</f>
        <v>0.87106008914694</v>
      </c>
      <c r="G140" s="34">
        <v>2888.89427068541</v>
      </c>
      <c r="H140" s="34">
        <v>7183.9839944759096</v>
      </c>
      <c r="N140">
        <v>1969</v>
      </c>
      <c r="O140">
        <v>298</v>
      </c>
      <c r="P140">
        <v>345.1</v>
      </c>
      <c r="Q140">
        <v>236</v>
      </c>
      <c r="R140">
        <v>212</v>
      </c>
      <c r="S140">
        <v>224.1</v>
      </c>
      <c r="T140">
        <v>282</v>
      </c>
      <c r="U140">
        <v>281.39999999999998</v>
      </c>
      <c r="V140">
        <v>297</v>
      </c>
      <c r="W140">
        <v>290</v>
      </c>
      <c r="X140">
        <v>344</v>
      </c>
      <c r="Y140" s="1">
        <v>272.60000000000002</v>
      </c>
    </row>
    <row r="141" spans="3:25">
      <c r="C141" s="22">
        <v>4</v>
      </c>
      <c r="D141" s="35">
        <v>4221.6820662191203</v>
      </c>
      <c r="E141" s="35">
        <v>4.4590033127263902E-2</v>
      </c>
      <c r="F141" s="38">
        <f t="shared" ref="F141:F145" si="2">F140+E141</f>
        <v>0.91565012227420395</v>
      </c>
      <c r="G141" s="34">
        <v>2421.55078473202</v>
      </c>
      <c r="H141" s="34">
        <v>6021.8133477062102</v>
      </c>
      <c r="N141">
        <v>1970</v>
      </c>
      <c r="O141">
        <v>296</v>
      </c>
      <c r="P141">
        <v>288.39999999999998</v>
      </c>
      <c r="Q141">
        <v>332.2</v>
      </c>
      <c r="R141">
        <v>299</v>
      </c>
      <c r="S141">
        <v>368</v>
      </c>
      <c r="T141">
        <v>325.5</v>
      </c>
      <c r="U141">
        <v>442.3</v>
      </c>
      <c r="V141">
        <v>341</v>
      </c>
      <c r="W141">
        <v>408</v>
      </c>
      <c r="X141">
        <v>362</v>
      </c>
      <c r="Y141" s="1">
        <v>335</v>
      </c>
    </row>
    <row r="142" spans="3:25">
      <c r="C142" s="22">
        <v>5</v>
      </c>
      <c r="D142" s="35">
        <v>3181.6506200715698</v>
      </c>
      <c r="E142" s="35">
        <v>3.1240233605469899E-2</v>
      </c>
      <c r="F142" s="38">
        <f t="shared" si="2"/>
        <v>0.94689035587967385</v>
      </c>
      <c r="G142" s="34">
        <v>1824.9902372865099</v>
      </c>
      <c r="H142" s="34">
        <v>4538.3110028566298</v>
      </c>
      <c r="N142">
        <v>1971</v>
      </c>
      <c r="O142">
        <v>317.8</v>
      </c>
      <c r="P142">
        <v>251.5</v>
      </c>
      <c r="Q142">
        <v>190.2</v>
      </c>
      <c r="R142">
        <v>170</v>
      </c>
      <c r="S142">
        <v>222.6</v>
      </c>
      <c r="T142">
        <v>277.39999999999998</v>
      </c>
      <c r="U142">
        <v>214</v>
      </c>
      <c r="V142">
        <v>165</v>
      </c>
      <c r="W142">
        <v>226</v>
      </c>
      <c r="X142">
        <v>311</v>
      </c>
      <c r="Y142" s="1">
        <v>286</v>
      </c>
    </row>
    <row r="143" spans="3:25">
      <c r="C143" s="22">
        <v>6</v>
      </c>
      <c r="D143" s="35">
        <v>2670.5007893762699</v>
      </c>
      <c r="E143" s="35">
        <v>1.9889741412978001E-2</v>
      </c>
      <c r="F143" s="38">
        <f t="shared" si="2"/>
        <v>0.96678009729265191</v>
      </c>
      <c r="G143" s="34">
        <v>1531.79542672978</v>
      </c>
      <c r="H143" s="34">
        <v>3809.2061520227599</v>
      </c>
      <c r="N143">
        <v>1972</v>
      </c>
      <c r="O143">
        <v>313.39999999999998</v>
      </c>
      <c r="P143">
        <v>436.1</v>
      </c>
      <c r="Q143">
        <v>362.6</v>
      </c>
      <c r="R143">
        <v>304</v>
      </c>
      <c r="S143">
        <v>331.6</v>
      </c>
      <c r="T143">
        <v>281.5</v>
      </c>
      <c r="U143">
        <v>360</v>
      </c>
      <c r="V143">
        <v>387</v>
      </c>
      <c r="W143">
        <v>365</v>
      </c>
      <c r="X143">
        <v>540</v>
      </c>
      <c r="Y143" s="1">
        <v>292</v>
      </c>
    </row>
    <row r="144" spans="3:25">
      <c r="C144" s="22">
        <v>7</v>
      </c>
      <c r="D144" s="35">
        <v>2256.2948354063601</v>
      </c>
      <c r="E144" s="35">
        <v>1.27203693825343E-2</v>
      </c>
      <c r="F144" s="38">
        <f t="shared" si="2"/>
        <v>0.9795004666751862</v>
      </c>
      <c r="G144" s="34">
        <v>1294.2074849701601</v>
      </c>
      <c r="H144" s="34">
        <v>3218.3821858425599</v>
      </c>
      <c r="N144">
        <v>1973</v>
      </c>
      <c r="O144">
        <v>292.2</v>
      </c>
      <c r="P144">
        <v>303.2</v>
      </c>
      <c r="Q144">
        <v>306.89999999999998</v>
      </c>
      <c r="R144">
        <v>287.60000000000002</v>
      </c>
      <c r="S144">
        <v>315.3</v>
      </c>
      <c r="T144">
        <v>382.7</v>
      </c>
      <c r="U144">
        <v>473.3</v>
      </c>
      <c r="V144">
        <v>368.9</v>
      </c>
      <c r="W144">
        <v>363.2</v>
      </c>
      <c r="X144">
        <v>404.1</v>
      </c>
      <c r="Y144" s="1">
        <v>353.3</v>
      </c>
    </row>
    <row r="145" spans="3:25">
      <c r="C145" s="22">
        <v>8</v>
      </c>
      <c r="D145" s="35">
        <v>1420.5653399573901</v>
      </c>
      <c r="E145" s="35">
        <v>1.00399143314631E-2</v>
      </c>
      <c r="F145" s="38">
        <f t="shared" si="2"/>
        <v>0.98954038100664932</v>
      </c>
      <c r="G145" s="34">
        <v>814.83424373965897</v>
      </c>
      <c r="H145" s="34">
        <v>2026.2964361751301</v>
      </c>
      <c r="N145">
        <v>1974</v>
      </c>
      <c r="O145">
        <v>247.3</v>
      </c>
      <c r="P145">
        <v>197</v>
      </c>
      <c r="Q145">
        <v>180.6</v>
      </c>
      <c r="R145">
        <v>249.1</v>
      </c>
      <c r="S145">
        <v>198.2</v>
      </c>
      <c r="T145">
        <v>428</v>
      </c>
      <c r="U145">
        <v>613.9</v>
      </c>
      <c r="V145">
        <v>252.7</v>
      </c>
      <c r="W145">
        <v>300</v>
      </c>
      <c r="X145">
        <v>517.9</v>
      </c>
      <c r="Y145" s="1">
        <v>399.8</v>
      </c>
    </row>
    <row r="146" spans="3:25">
      <c r="C146" s="22">
        <v>9</v>
      </c>
      <c r="D146" s="35">
        <v>1251.5533763890601</v>
      </c>
      <c r="E146" s="35">
        <v>1.0177115866935999E-2</v>
      </c>
      <c r="F146" s="38">
        <f>F145+E146</f>
        <v>0.99971749687358535</v>
      </c>
      <c r="G146" s="34">
        <v>717.88922358219997</v>
      </c>
      <c r="H146" s="34">
        <v>1785.21752919592</v>
      </c>
      <c r="N146">
        <v>1975</v>
      </c>
      <c r="O146">
        <v>258.2</v>
      </c>
      <c r="P146">
        <v>246.3</v>
      </c>
      <c r="Q146">
        <v>251.4</v>
      </c>
      <c r="R146">
        <v>245.1</v>
      </c>
      <c r="S146">
        <v>309.7</v>
      </c>
      <c r="T146">
        <v>308.5</v>
      </c>
      <c r="U146">
        <v>305.3</v>
      </c>
      <c r="V146">
        <v>238.6</v>
      </c>
      <c r="W146">
        <v>301.8</v>
      </c>
      <c r="X146">
        <v>488.6</v>
      </c>
      <c r="Y146" s="1">
        <v>352.8</v>
      </c>
    </row>
    <row r="147" spans="3:25">
      <c r="C147" s="22">
        <v>10</v>
      </c>
      <c r="D147" s="35">
        <v>789.42070260971695</v>
      </c>
      <c r="E147" s="35">
        <v>8.8247799689430002E-5</v>
      </c>
      <c r="F147" s="38">
        <f>F146+E147</f>
        <v>0.99980574467327477</v>
      </c>
      <c r="G147" s="34">
        <v>452.81058400503503</v>
      </c>
      <c r="H147" s="34">
        <v>1126.0308212144</v>
      </c>
      <c r="N147">
        <v>1976</v>
      </c>
      <c r="O147">
        <v>311</v>
      </c>
      <c r="P147">
        <v>273.5</v>
      </c>
      <c r="Q147">
        <v>455.1</v>
      </c>
      <c r="R147">
        <v>312.5</v>
      </c>
      <c r="S147">
        <v>343.7</v>
      </c>
      <c r="T147">
        <v>511.1</v>
      </c>
      <c r="U147">
        <v>455.2</v>
      </c>
      <c r="V147">
        <v>381.8</v>
      </c>
      <c r="W147">
        <v>391</v>
      </c>
      <c r="X147">
        <v>424.4</v>
      </c>
      <c r="Y147" s="1">
        <v>477.1</v>
      </c>
    </row>
    <row r="148" spans="3:25">
      <c r="C148" s="39">
        <v>11</v>
      </c>
      <c r="D148" s="40">
        <v>410.35638973409198</v>
      </c>
      <c r="E148" s="41">
        <v>1.5127217058576999E-4</v>
      </c>
      <c r="F148" s="42">
        <f>F147+E148</f>
        <v>0.99995701684386051</v>
      </c>
      <c r="G148" s="43">
        <v>235.379837229271</v>
      </c>
      <c r="H148" s="43">
        <v>585.33294223891403</v>
      </c>
      <c r="N148">
        <v>1977</v>
      </c>
      <c r="O148">
        <v>212.3</v>
      </c>
      <c r="P148">
        <v>221.2</v>
      </c>
      <c r="Q148">
        <v>186.1</v>
      </c>
      <c r="R148">
        <v>204.2</v>
      </c>
      <c r="S148">
        <v>176.7</v>
      </c>
      <c r="T148">
        <v>363</v>
      </c>
      <c r="U148">
        <v>440.9</v>
      </c>
      <c r="V148">
        <v>335.7</v>
      </c>
      <c r="W148">
        <v>236</v>
      </c>
      <c r="X148">
        <v>150.19999999999999</v>
      </c>
      <c r="Y148" s="1">
        <v>261.10000000000002</v>
      </c>
    </row>
    <row r="149" spans="3:25">
      <c r="E149" s="35"/>
      <c r="N149">
        <v>1978</v>
      </c>
      <c r="O149">
        <v>262.8</v>
      </c>
      <c r="P149">
        <v>226.5</v>
      </c>
      <c r="Q149">
        <v>204.5</v>
      </c>
      <c r="R149">
        <v>235.8</v>
      </c>
      <c r="S149">
        <v>189.6</v>
      </c>
      <c r="T149">
        <v>595.20000000000005</v>
      </c>
      <c r="U149">
        <v>741.5</v>
      </c>
      <c r="V149">
        <v>267.60000000000002</v>
      </c>
      <c r="W149">
        <v>357.5</v>
      </c>
      <c r="X149">
        <v>658.1</v>
      </c>
      <c r="Y149" s="1">
        <v>487</v>
      </c>
    </row>
    <row r="150" spans="3:25">
      <c r="N150">
        <v>1979</v>
      </c>
      <c r="O150">
        <v>215.8</v>
      </c>
      <c r="P150">
        <v>195.7</v>
      </c>
      <c r="Q150">
        <v>317.8</v>
      </c>
      <c r="R150">
        <v>194</v>
      </c>
      <c r="S150">
        <v>239.5</v>
      </c>
      <c r="T150">
        <v>311.39999999999998</v>
      </c>
      <c r="U150">
        <v>349.2</v>
      </c>
      <c r="V150">
        <v>270.39999999999998</v>
      </c>
      <c r="W150">
        <v>289.39999999999998</v>
      </c>
      <c r="X150">
        <v>491.9</v>
      </c>
      <c r="Y150" s="1">
        <v>301.60000000000008</v>
      </c>
    </row>
    <row r="151" spans="3:25">
      <c r="N151">
        <v>1980</v>
      </c>
      <c r="O151">
        <v>222.1</v>
      </c>
      <c r="P151">
        <v>223.5</v>
      </c>
      <c r="Q151">
        <v>246.7</v>
      </c>
      <c r="R151">
        <v>195.2</v>
      </c>
      <c r="S151">
        <v>257</v>
      </c>
      <c r="T151">
        <v>236.1</v>
      </c>
      <c r="U151">
        <v>210.4</v>
      </c>
      <c r="V151">
        <v>378.6</v>
      </c>
      <c r="W151">
        <v>263.39999999999998</v>
      </c>
      <c r="X151">
        <v>359.7</v>
      </c>
      <c r="Y151" s="1">
        <v>248.29999999999998</v>
      </c>
    </row>
    <row r="152" spans="3:25">
      <c r="N152">
        <v>1981</v>
      </c>
      <c r="O152">
        <v>355.8</v>
      </c>
      <c r="P152">
        <v>549.29999999999995</v>
      </c>
      <c r="Q152">
        <v>282.89999999999998</v>
      </c>
      <c r="R152">
        <v>194</v>
      </c>
      <c r="S152">
        <v>295.10000000000002</v>
      </c>
      <c r="T152">
        <v>300</v>
      </c>
      <c r="U152">
        <v>252.2</v>
      </c>
      <c r="V152">
        <v>446.9</v>
      </c>
      <c r="W152">
        <v>303.60000000000002</v>
      </c>
      <c r="X152">
        <v>239.5</v>
      </c>
      <c r="Y152" s="1">
        <v>277.2</v>
      </c>
    </row>
    <row r="153" spans="3:25">
      <c r="N153">
        <v>1982</v>
      </c>
      <c r="O153">
        <v>172.7</v>
      </c>
      <c r="P153">
        <v>153.69999999999999</v>
      </c>
      <c r="Q153">
        <v>282.10000000000002</v>
      </c>
      <c r="R153">
        <v>475.3</v>
      </c>
      <c r="S153">
        <v>290.3</v>
      </c>
      <c r="T153">
        <v>342.4</v>
      </c>
      <c r="U153">
        <v>357.9</v>
      </c>
      <c r="V153">
        <v>253.6</v>
      </c>
      <c r="W153">
        <v>162.4</v>
      </c>
      <c r="X153">
        <v>485.4</v>
      </c>
      <c r="Y153" s="1">
        <v>422.7</v>
      </c>
    </row>
    <row r="154" spans="3:25">
      <c r="N154">
        <v>1983</v>
      </c>
      <c r="O154">
        <v>199.2</v>
      </c>
      <c r="P154">
        <v>152.9</v>
      </c>
      <c r="Q154">
        <v>132.6</v>
      </c>
      <c r="R154">
        <v>162.19999999999999</v>
      </c>
      <c r="S154">
        <v>163.6</v>
      </c>
      <c r="T154">
        <v>193.3</v>
      </c>
      <c r="U154">
        <v>326.8</v>
      </c>
      <c r="V154">
        <v>295.5</v>
      </c>
      <c r="W154">
        <v>175.6</v>
      </c>
      <c r="X154">
        <v>317.39999999999998</v>
      </c>
      <c r="Y154" s="1">
        <v>205.3</v>
      </c>
    </row>
    <row r="155" spans="3:25">
      <c r="N155">
        <v>1984</v>
      </c>
      <c r="O155">
        <v>151.9</v>
      </c>
      <c r="P155">
        <v>147</v>
      </c>
      <c r="Q155">
        <v>185</v>
      </c>
      <c r="R155">
        <v>268.10000000000002</v>
      </c>
      <c r="S155">
        <v>140.6</v>
      </c>
      <c r="T155">
        <v>328.2</v>
      </c>
      <c r="U155">
        <v>299.39999999999998</v>
      </c>
      <c r="V155">
        <v>238.9</v>
      </c>
      <c r="W155">
        <v>142.1</v>
      </c>
      <c r="X155">
        <v>223.6</v>
      </c>
      <c r="Y155" s="1">
        <v>243.9</v>
      </c>
    </row>
    <row r="156" spans="3:25">
      <c r="N156">
        <v>1985</v>
      </c>
      <c r="O156">
        <v>295</v>
      </c>
      <c r="P156">
        <v>317.5</v>
      </c>
      <c r="Q156">
        <v>219.8</v>
      </c>
      <c r="R156">
        <v>319.2</v>
      </c>
      <c r="S156">
        <v>242.8</v>
      </c>
      <c r="T156">
        <v>248</v>
      </c>
      <c r="U156">
        <v>257</v>
      </c>
      <c r="V156">
        <v>330.1</v>
      </c>
      <c r="W156">
        <v>166.3</v>
      </c>
      <c r="X156">
        <v>345.5</v>
      </c>
      <c r="Y156" s="1">
        <v>247.2</v>
      </c>
    </row>
    <row r="157" spans="3:25">
      <c r="N157">
        <v>1986</v>
      </c>
      <c r="O157">
        <v>205</v>
      </c>
      <c r="P157">
        <v>265.5</v>
      </c>
      <c r="Q157">
        <v>182.3</v>
      </c>
      <c r="R157">
        <v>246.3</v>
      </c>
      <c r="S157">
        <v>225.4</v>
      </c>
      <c r="T157">
        <v>320.60000000000002</v>
      </c>
      <c r="U157">
        <v>371.9</v>
      </c>
      <c r="V157">
        <v>342.8</v>
      </c>
      <c r="W157">
        <v>272.3</v>
      </c>
      <c r="X157">
        <v>236.2</v>
      </c>
      <c r="Y157" s="1">
        <v>300.10000000000002</v>
      </c>
    </row>
    <row r="158" spans="3:25">
      <c r="N158">
        <v>1987</v>
      </c>
      <c r="O158">
        <v>465</v>
      </c>
      <c r="P158">
        <v>339.9</v>
      </c>
      <c r="Q158">
        <v>287.7</v>
      </c>
      <c r="R158">
        <v>309.2</v>
      </c>
      <c r="S158">
        <v>280.7</v>
      </c>
      <c r="T158">
        <v>241.3</v>
      </c>
      <c r="U158">
        <v>433.9</v>
      </c>
      <c r="V158">
        <v>258</v>
      </c>
      <c r="W158">
        <v>274.89999999999998</v>
      </c>
      <c r="X158">
        <v>447</v>
      </c>
      <c r="Y158" s="1">
        <v>248.3</v>
      </c>
    </row>
    <row r="159" spans="3:25">
      <c r="N159">
        <v>1988</v>
      </c>
      <c r="O159">
        <v>272.3</v>
      </c>
      <c r="P159">
        <v>196.7</v>
      </c>
      <c r="Q159">
        <v>222.6</v>
      </c>
      <c r="R159">
        <v>217.8</v>
      </c>
      <c r="S159">
        <v>216.9</v>
      </c>
      <c r="T159">
        <v>281</v>
      </c>
      <c r="U159">
        <v>288.10000000000002</v>
      </c>
      <c r="V159">
        <v>193.4</v>
      </c>
      <c r="W159">
        <v>351.8</v>
      </c>
      <c r="X159">
        <v>278.39999999999998</v>
      </c>
      <c r="Y159" s="1">
        <v>265.60000000000002</v>
      </c>
    </row>
    <row r="160" spans="3:25">
      <c r="N160">
        <v>1989</v>
      </c>
      <c r="O160">
        <v>390.5</v>
      </c>
      <c r="P160">
        <v>284.8</v>
      </c>
      <c r="Q160">
        <v>488.8</v>
      </c>
      <c r="R160">
        <v>309.5</v>
      </c>
      <c r="S160">
        <v>450.9</v>
      </c>
      <c r="T160">
        <v>346.1</v>
      </c>
      <c r="U160">
        <v>377.6</v>
      </c>
      <c r="V160">
        <v>302.10000000000002</v>
      </c>
      <c r="W160">
        <v>387.3</v>
      </c>
      <c r="X160">
        <v>447.2</v>
      </c>
      <c r="Y160" s="1">
        <v>366.70000000000005</v>
      </c>
    </row>
    <row r="161" spans="14:25">
      <c r="N161">
        <v>1990</v>
      </c>
      <c r="O161">
        <v>195.2</v>
      </c>
      <c r="P161">
        <v>146.80000000000001</v>
      </c>
      <c r="Q161">
        <v>108.3</v>
      </c>
      <c r="R161">
        <v>119.9</v>
      </c>
      <c r="S161">
        <v>105.6</v>
      </c>
      <c r="T161">
        <v>192.2</v>
      </c>
      <c r="U161">
        <v>224.8</v>
      </c>
      <c r="V161">
        <v>205.3</v>
      </c>
      <c r="W161">
        <v>179.1</v>
      </c>
      <c r="X161">
        <v>200.1</v>
      </c>
      <c r="Y161" s="1">
        <v>186.39999999999998</v>
      </c>
    </row>
    <row r="162" spans="14:25">
      <c r="N162">
        <v>1991</v>
      </c>
      <c r="O162">
        <v>139.69999999999999</v>
      </c>
      <c r="P162">
        <v>162</v>
      </c>
      <c r="Q162">
        <v>168.6</v>
      </c>
      <c r="R162">
        <v>217.2</v>
      </c>
      <c r="S162">
        <v>184.1</v>
      </c>
      <c r="T162">
        <v>226.8</v>
      </c>
      <c r="U162">
        <v>438.1</v>
      </c>
      <c r="V162">
        <v>292.10000000000002</v>
      </c>
      <c r="W162">
        <v>191.5</v>
      </c>
      <c r="X162">
        <v>384.4</v>
      </c>
      <c r="Y162" s="1">
        <v>221.09999999999997</v>
      </c>
    </row>
    <row r="163" spans="14:25">
      <c r="N163">
        <v>1992</v>
      </c>
      <c r="O163">
        <v>286.7</v>
      </c>
      <c r="P163">
        <v>219.7</v>
      </c>
      <c r="Q163">
        <v>371.8</v>
      </c>
      <c r="R163">
        <v>425.2</v>
      </c>
      <c r="S163">
        <v>324.2</v>
      </c>
      <c r="T163">
        <v>325.7</v>
      </c>
      <c r="U163">
        <v>285.8</v>
      </c>
      <c r="V163">
        <v>363.6</v>
      </c>
      <c r="W163">
        <v>427.8</v>
      </c>
      <c r="X163">
        <v>313.39999999999998</v>
      </c>
      <c r="Y163" s="1">
        <v>363.5</v>
      </c>
    </row>
    <row r="164" spans="14:25">
      <c r="N164">
        <v>1993</v>
      </c>
      <c r="O164">
        <v>324.3</v>
      </c>
      <c r="P164">
        <v>287</v>
      </c>
      <c r="Q164">
        <v>341.7</v>
      </c>
      <c r="R164">
        <v>386.2</v>
      </c>
      <c r="S164">
        <v>319.89999999999998</v>
      </c>
      <c r="T164">
        <v>512.1</v>
      </c>
      <c r="U164">
        <v>446.4</v>
      </c>
      <c r="V164">
        <v>381.1</v>
      </c>
      <c r="W164">
        <v>411.1</v>
      </c>
      <c r="X164">
        <v>457.3</v>
      </c>
      <c r="Y164" s="1">
        <v>518.69999999999993</v>
      </c>
    </row>
    <row r="165" spans="14:25">
      <c r="N165">
        <v>1994</v>
      </c>
      <c r="O165">
        <v>247.4</v>
      </c>
      <c r="P165">
        <v>370.6</v>
      </c>
      <c r="Q165">
        <v>387.2</v>
      </c>
      <c r="R165">
        <v>532.4</v>
      </c>
      <c r="S165">
        <v>350.2</v>
      </c>
      <c r="T165">
        <v>545.79999999999995</v>
      </c>
      <c r="U165">
        <v>594.29999999999995</v>
      </c>
      <c r="V165">
        <v>310.3</v>
      </c>
      <c r="W165">
        <v>269.5</v>
      </c>
      <c r="X165">
        <v>588.5</v>
      </c>
      <c r="Y165" s="1">
        <v>533.6</v>
      </c>
    </row>
    <row r="166" spans="14:25">
      <c r="N166">
        <v>1995</v>
      </c>
      <c r="O166">
        <v>209.5</v>
      </c>
      <c r="P166">
        <v>217.4</v>
      </c>
      <c r="Q166">
        <v>316.60000000000002</v>
      </c>
      <c r="R166">
        <v>366.1</v>
      </c>
      <c r="S166">
        <v>385.1</v>
      </c>
      <c r="T166">
        <v>366.6</v>
      </c>
      <c r="U166">
        <v>357.3</v>
      </c>
      <c r="V166">
        <v>260.89999999999998</v>
      </c>
      <c r="W166">
        <v>274.89999999999998</v>
      </c>
      <c r="X166">
        <v>776</v>
      </c>
      <c r="Y166" s="1">
        <v>480.1</v>
      </c>
    </row>
    <row r="167" spans="14:25">
      <c r="N167">
        <v>1996</v>
      </c>
      <c r="O167">
        <v>442.7</v>
      </c>
      <c r="P167">
        <v>329.1</v>
      </c>
      <c r="Q167">
        <v>366.4</v>
      </c>
      <c r="R167">
        <v>216.1</v>
      </c>
      <c r="S167">
        <v>224.7</v>
      </c>
      <c r="T167">
        <v>246.4</v>
      </c>
      <c r="U167">
        <v>468.4</v>
      </c>
      <c r="V167">
        <v>272</v>
      </c>
      <c r="W167">
        <v>277.60000000000002</v>
      </c>
      <c r="X167">
        <v>542.29999999999995</v>
      </c>
      <c r="Y167" s="1">
        <v>269.2</v>
      </c>
    </row>
    <row r="168" spans="14:25">
      <c r="N168">
        <v>1997</v>
      </c>
      <c r="O168">
        <v>234.3</v>
      </c>
      <c r="P168">
        <v>365.8</v>
      </c>
      <c r="Q168">
        <v>217.9</v>
      </c>
      <c r="R168">
        <v>339.6</v>
      </c>
      <c r="S168">
        <v>230.9</v>
      </c>
      <c r="T168">
        <v>351</v>
      </c>
      <c r="U168">
        <v>745.7</v>
      </c>
      <c r="V168">
        <v>251.4</v>
      </c>
      <c r="W168">
        <v>284.8</v>
      </c>
      <c r="X168">
        <v>552.20000000000005</v>
      </c>
      <c r="Y168" s="1">
        <v>313.2</v>
      </c>
    </row>
    <row r="169" spans="14:25">
      <c r="N169">
        <v>1998</v>
      </c>
      <c r="O169">
        <v>207.2</v>
      </c>
      <c r="P169">
        <v>221.8</v>
      </c>
      <c r="Q169">
        <v>214.3</v>
      </c>
      <c r="R169">
        <v>237.7</v>
      </c>
      <c r="S169">
        <v>266.3</v>
      </c>
      <c r="T169">
        <v>338.1</v>
      </c>
      <c r="U169">
        <v>247.6</v>
      </c>
      <c r="V169">
        <v>170</v>
      </c>
      <c r="W169">
        <v>286.60000000000002</v>
      </c>
      <c r="X169">
        <v>361.1</v>
      </c>
      <c r="Y169" s="1">
        <v>244.3</v>
      </c>
    </row>
    <row r="170" spans="14:25">
      <c r="N170">
        <v>1999</v>
      </c>
      <c r="O170">
        <v>222.4</v>
      </c>
      <c r="P170">
        <v>443.9</v>
      </c>
      <c r="Q170">
        <v>278.2</v>
      </c>
      <c r="R170">
        <v>260.5</v>
      </c>
      <c r="S170">
        <v>252</v>
      </c>
      <c r="T170">
        <v>535.29999999999995</v>
      </c>
      <c r="U170">
        <v>420.3</v>
      </c>
      <c r="V170">
        <v>349.5</v>
      </c>
      <c r="W170">
        <v>377</v>
      </c>
      <c r="X170">
        <v>715.4</v>
      </c>
      <c r="Y170" s="1">
        <v>523.9</v>
      </c>
    </row>
    <row r="171" spans="14:25">
      <c r="N171">
        <v>2000</v>
      </c>
      <c r="O171">
        <v>250.7</v>
      </c>
      <c r="P171">
        <v>234</v>
      </c>
      <c r="Q171">
        <v>320.8</v>
      </c>
      <c r="R171">
        <v>514.79999999999995</v>
      </c>
      <c r="S171">
        <v>339.3</v>
      </c>
      <c r="T171">
        <v>309.39999999999998</v>
      </c>
      <c r="U171">
        <v>340.5</v>
      </c>
      <c r="V171">
        <v>279.8</v>
      </c>
      <c r="W171">
        <v>306.5</v>
      </c>
      <c r="X171">
        <v>446</v>
      </c>
      <c r="Y171" s="1">
        <v>374.09999999999997</v>
      </c>
    </row>
    <row r="172" spans="14:25">
      <c r="N172">
        <v>2001</v>
      </c>
      <c r="O172">
        <v>288.5</v>
      </c>
      <c r="P172">
        <v>195.3</v>
      </c>
      <c r="Q172">
        <v>321</v>
      </c>
      <c r="R172">
        <v>418.7</v>
      </c>
      <c r="S172">
        <v>335.3</v>
      </c>
      <c r="T172">
        <v>475.3</v>
      </c>
      <c r="U172">
        <v>525.9</v>
      </c>
      <c r="V172">
        <v>485.4</v>
      </c>
      <c r="W172">
        <v>355</v>
      </c>
      <c r="X172">
        <v>1006.9</v>
      </c>
      <c r="Y172" s="1">
        <v>488</v>
      </c>
    </row>
    <row r="173" spans="14:25">
      <c r="N173">
        <v>2002</v>
      </c>
      <c r="O173">
        <v>216.5</v>
      </c>
      <c r="P173">
        <v>222</v>
      </c>
      <c r="Q173">
        <v>203.1</v>
      </c>
      <c r="R173">
        <v>297.2</v>
      </c>
      <c r="S173">
        <v>192.9</v>
      </c>
      <c r="T173">
        <v>351.4</v>
      </c>
      <c r="U173">
        <v>494.1</v>
      </c>
      <c r="V173">
        <v>338.6</v>
      </c>
      <c r="W173">
        <v>280</v>
      </c>
      <c r="X173">
        <v>350.8</v>
      </c>
      <c r="Y173" s="1">
        <v>346.8</v>
      </c>
    </row>
    <row r="174" spans="14:25">
      <c r="N174">
        <v>2003</v>
      </c>
      <c r="O174">
        <v>339.6</v>
      </c>
      <c r="P174">
        <v>302.39999999999998</v>
      </c>
      <c r="Q174">
        <v>351.3</v>
      </c>
      <c r="R174">
        <v>324.60000000000002</v>
      </c>
      <c r="S174">
        <v>344.7</v>
      </c>
      <c r="T174">
        <v>310.10000000000002</v>
      </c>
      <c r="U174">
        <v>502.2</v>
      </c>
      <c r="V174">
        <v>412.7</v>
      </c>
      <c r="W174">
        <v>271</v>
      </c>
      <c r="X174">
        <v>701.2</v>
      </c>
      <c r="Y174" s="1">
        <v>254.1</v>
      </c>
    </row>
    <row r="175" spans="14:25">
      <c r="N175">
        <v>2004</v>
      </c>
      <c r="O175">
        <v>231.4</v>
      </c>
      <c r="P175">
        <v>322.10000000000002</v>
      </c>
      <c r="Q175">
        <v>201.7</v>
      </c>
      <c r="R175">
        <v>274.10000000000002</v>
      </c>
      <c r="S175">
        <v>235.8</v>
      </c>
      <c r="T175">
        <v>265.3</v>
      </c>
      <c r="U175">
        <v>376.4</v>
      </c>
      <c r="V175">
        <v>291.8</v>
      </c>
      <c r="W175">
        <v>289.3</v>
      </c>
      <c r="X175">
        <v>261.5</v>
      </c>
      <c r="Y175" s="1">
        <v>181.60000000000002</v>
      </c>
    </row>
    <row r="176" spans="14:25">
      <c r="N176">
        <v>2005</v>
      </c>
      <c r="O176">
        <v>312.60000000000002</v>
      </c>
      <c r="P176">
        <v>407.6</v>
      </c>
      <c r="Q176">
        <v>361.2</v>
      </c>
      <c r="R176">
        <v>529.4</v>
      </c>
      <c r="S176">
        <v>341</v>
      </c>
      <c r="T176">
        <v>450</v>
      </c>
      <c r="U176">
        <v>453.3</v>
      </c>
      <c r="V176">
        <v>343.5</v>
      </c>
      <c r="W176">
        <v>344.3</v>
      </c>
      <c r="X176">
        <v>355.7</v>
      </c>
      <c r="Y176" s="1">
        <v>464.80000000000007</v>
      </c>
    </row>
    <row r="177" spans="14:25">
      <c r="N177">
        <v>2006</v>
      </c>
      <c r="O177">
        <v>238.5</v>
      </c>
      <c r="P177">
        <v>437</v>
      </c>
      <c r="Q177">
        <v>200</v>
      </c>
      <c r="R177">
        <v>268</v>
      </c>
      <c r="S177">
        <v>237.5</v>
      </c>
      <c r="T177">
        <v>279.5</v>
      </c>
      <c r="U177">
        <v>305.5</v>
      </c>
      <c r="V177">
        <v>265.5</v>
      </c>
      <c r="W177">
        <v>272.8</v>
      </c>
      <c r="X177">
        <v>321.5</v>
      </c>
      <c r="Y177" s="1">
        <v>329.5</v>
      </c>
    </row>
    <row r="178" spans="14:25">
      <c r="N178">
        <v>2007</v>
      </c>
      <c r="O178">
        <v>278.5</v>
      </c>
      <c r="P178">
        <v>302</v>
      </c>
      <c r="Q178">
        <v>268.5</v>
      </c>
      <c r="R178">
        <v>254.3</v>
      </c>
      <c r="S178">
        <v>273</v>
      </c>
      <c r="T178">
        <v>277</v>
      </c>
      <c r="U178">
        <v>292</v>
      </c>
      <c r="V178">
        <v>285</v>
      </c>
      <c r="W178">
        <v>347</v>
      </c>
      <c r="X178">
        <v>314.39999999999998</v>
      </c>
      <c r="Y178" s="1">
        <v>326.39999999999998</v>
      </c>
    </row>
    <row r="179" spans="14:25">
      <c r="N179">
        <v>2008</v>
      </c>
      <c r="O179">
        <v>556.5</v>
      </c>
      <c r="P179">
        <v>523</v>
      </c>
      <c r="Q179">
        <v>209</v>
      </c>
      <c r="R179">
        <v>550</v>
      </c>
      <c r="S179">
        <v>481.3</v>
      </c>
      <c r="T179">
        <v>545.5</v>
      </c>
      <c r="U179">
        <v>471</v>
      </c>
      <c r="V179">
        <v>449</v>
      </c>
      <c r="W179">
        <v>622</v>
      </c>
      <c r="X179">
        <v>492.5</v>
      </c>
      <c r="Y179" s="1">
        <v>507.3</v>
      </c>
    </row>
    <row r="180" spans="14:25">
      <c r="N180">
        <v>2009</v>
      </c>
      <c r="O180">
        <v>296.5</v>
      </c>
      <c r="P180">
        <v>325.5</v>
      </c>
      <c r="Q180">
        <v>549.5</v>
      </c>
      <c r="R180">
        <v>220</v>
      </c>
      <c r="S180">
        <v>222.5</v>
      </c>
      <c r="T180">
        <v>276</v>
      </c>
      <c r="U180">
        <v>191.5</v>
      </c>
      <c r="V180">
        <v>279</v>
      </c>
      <c r="W180">
        <v>343</v>
      </c>
      <c r="X180">
        <v>302.5</v>
      </c>
      <c r="Y180" s="1">
        <v>260.59999999999997</v>
      </c>
    </row>
    <row r="181" spans="14:25">
      <c r="N181">
        <v>2010</v>
      </c>
      <c r="O181">
        <v>189.5</v>
      </c>
      <c r="P181">
        <v>237.5</v>
      </c>
      <c r="Q181">
        <v>249.8</v>
      </c>
      <c r="R181">
        <v>183</v>
      </c>
      <c r="S181">
        <v>155.5</v>
      </c>
      <c r="T181">
        <v>339</v>
      </c>
      <c r="U181">
        <v>264</v>
      </c>
      <c r="V181">
        <v>234.5</v>
      </c>
      <c r="W181">
        <v>319.5</v>
      </c>
      <c r="X181">
        <v>428.5</v>
      </c>
      <c r="Y181" s="1">
        <v>253.70000000000002</v>
      </c>
    </row>
    <row r="182" spans="14:25">
      <c r="N182">
        <v>2011</v>
      </c>
      <c r="O182">
        <v>203</v>
      </c>
      <c r="P182">
        <v>184</v>
      </c>
      <c r="Q182">
        <v>185.5</v>
      </c>
      <c r="R182">
        <v>199.5</v>
      </c>
      <c r="S182">
        <v>177.5</v>
      </c>
      <c r="T182">
        <v>195</v>
      </c>
      <c r="U182">
        <v>149.5</v>
      </c>
      <c r="V182">
        <v>297.5</v>
      </c>
      <c r="W182">
        <v>244</v>
      </c>
      <c r="X182">
        <v>231</v>
      </c>
      <c r="Y182" s="1">
        <v>195.39999999999998</v>
      </c>
    </row>
    <row r="183" spans="14:25">
      <c r="N183">
        <v>2012</v>
      </c>
      <c r="O183">
        <v>195.5</v>
      </c>
      <c r="P183">
        <v>222</v>
      </c>
      <c r="Q183">
        <v>211</v>
      </c>
      <c r="R183">
        <v>336</v>
      </c>
      <c r="S183">
        <v>292</v>
      </c>
      <c r="T183">
        <v>396</v>
      </c>
      <c r="U183">
        <v>429</v>
      </c>
      <c r="V183">
        <v>297.5</v>
      </c>
      <c r="W183">
        <v>236</v>
      </c>
      <c r="X183">
        <v>195.5</v>
      </c>
      <c r="Y183" s="1">
        <v>366.9</v>
      </c>
    </row>
    <row r="184" spans="14:25">
      <c r="N184">
        <v>2013</v>
      </c>
      <c r="O184">
        <v>196</v>
      </c>
      <c r="P184">
        <v>433</v>
      </c>
      <c r="Q184">
        <v>252.5</v>
      </c>
      <c r="R184">
        <v>177.5</v>
      </c>
      <c r="S184">
        <v>252</v>
      </c>
      <c r="T184">
        <v>257</v>
      </c>
      <c r="U184">
        <v>443.5</v>
      </c>
      <c r="V184">
        <v>352</v>
      </c>
      <c r="W184">
        <v>280</v>
      </c>
      <c r="X184">
        <v>311.5</v>
      </c>
      <c r="Y184" s="1">
        <v>220.5</v>
      </c>
    </row>
    <row r="185" spans="14:25">
      <c r="N185">
        <v>2014</v>
      </c>
      <c r="O185">
        <v>352</v>
      </c>
      <c r="P185">
        <v>308.5</v>
      </c>
      <c r="Q185">
        <v>477</v>
      </c>
      <c r="R185">
        <v>422.5</v>
      </c>
      <c r="S185">
        <v>383</v>
      </c>
      <c r="T185">
        <v>438</v>
      </c>
      <c r="U185">
        <v>534.5</v>
      </c>
      <c r="V185">
        <v>449.5</v>
      </c>
      <c r="W185">
        <v>375</v>
      </c>
      <c r="X185">
        <v>550</v>
      </c>
      <c r="Y185" s="1">
        <v>396.19999999999993</v>
      </c>
    </row>
    <row r="186" spans="14:25">
      <c r="N186">
        <v>2015</v>
      </c>
      <c r="O186">
        <v>199.5</v>
      </c>
      <c r="P186">
        <v>396.5</v>
      </c>
      <c r="Q186">
        <v>245</v>
      </c>
      <c r="R186">
        <v>191</v>
      </c>
      <c r="S186">
        <v>235</v>
      </c>
      <c r="T186">
        <v>311</v>
      </c>
      <c r="U186">
        <v>254</v>
      </c>
      <c r="V186">
        <v>266.5</v>
      </c>
      <c r="W186">
        <v>273</v>
      </c>
      <c r="X186">
        <v>279</v>
      </c>
      <c r="Y186" s="1">
        <v>222.39999999999998</v>
      </c>
    </row>
    <row r="187" spans="14:25">
      <c r="N187">
        <v>2016</v>
      </c>
      <c r="O187">
        <v>220</v>
      </c>
      <c r="P187">
        <v>186.5</v>
      </c>
      <c r="Q187">
        <v>212.5</v>
      </c>
      <c r="R187">
        <v>185.5</v>
      </c>
      <c r="S187">
        <v>265</v>
      </c>
      <c r="T187">
        <v>408.5</v>
      </c>
      <c r="U187">
        <v>295.5</v>
      </c>
      <c r="V187">
        <v>323.5</v>
      </c>
      <c r="W187">
        <v>413</v>
      </c>
      <c r="X187">
        <v>468</v>
      </c>
      <c r="Y187" s="1">
        <v>316.20000000000005</v>
      </c>
    </row>
    <row r="188" spans="14:25">
      <c r="N188">
        <v>2017</v>
      </c>
      <c r="O188">
        <v>210</v>
      </c>
      <c r="P188">
        <v>217.5</v>
      </c>
      <c r="Q188">
        <v>205</v>
      </c>
      <c r="R188">
        <v>314.5</v>
      </c>
      <c r="S188">
        <v>234</v>
      </c>
      <c r="T188">
        <v>398</v>
      </c>
      <c r="U188">
        <v>409.5</v>
      </c>
      <c r="V188">
        <v>341</v>
      </c>
      <c r="W188">
        <v>291.5</v>
      </c>
      <c r="X188">
        <v>500.5</v>
      </c>
      <c r="Y188" s="1">
        <v>366.7</v>
      </c>
    </row>
    <row r="189" spans="14:25">
      <c r="N189">
        <v>2018</v>
      </c>
      <c r="O189">
        <v>343</v>
      </c>
      <c r="P189">
        <v>454.5</v>
      </c>
      <c r="Q189">
        <v>309.5</v>
      </c>
      <c r="R189">
        <v>276</v>
      </c>
      <c r="S189">
        <v>265.5</v>
      </c>
      <c r="T189">
        <v>415.5</v>
      </c>
      <c r="U189">
        <v>551.5</v>
      </c>
      <c r="V189">
        <v>344</v>
      </c>
      <c r="W189">
        <v>402.5</v>
      </c>
      <c r="X189">
        <v>385.5</v>
      </c>
      <c r="Y189" s="1">
        <v>312.09999999999997</v>
      </c>
    </row>
    <row r="190" spans="14:25">
      <c r="N190">
        <v>2019</v>
      </c>
      <c r="O190">
        <v>198.5</v>
      </c>
      <c r="P190">
        <v>171</v>
      </c>
      <c r="Q190">
        <v>165</v>
      </c>
      <c r="R190">
        <v>236.5</v>
      </c>
      <c r="S190">
        <v>152</v>
      </c>
      <c r="T190">
        <v>252.5</v>
      </c>
      <c r="U190">
        <v>248.5</v>
      </c>
      <c r="V190">
        <v>189</v>
      </c>
      <c r="W190">
        <v>232</v>
      </c>
      <c r="X190">
        <v>237.5</v>
      </c>
      <c r="Y190" s="1">
        <v>314.5</v>
      </c>
    </row>
  </sheetData>
  <mergeCells count="29">
    <mergeCell ref="AL85:AL95"/>
    <mergeCell ref="AL96:AR96"/>
    <mergeCell ref="AL74:AL84"/>
    <mergeCell ref="AL63:AL73"/>
    <mergeCell ref="AL28:AL38"/>
    <mergeCell ref="AL39:AL49"/>
    <mergeCell ref="AL50:AT50"/>
    <mergeCell ref="AL17:AL27"/>
    <mergeCell ref="AL61:AL62"/>
    <mergeCell ref="AM61:AM62"/>
    <mergeCell ref="AN61:AP61"/>
    <mergeCell ref="Q1:S1"/>
    <mergeCell ref="AM2:AO2"/>
    <mergeCell ref="AL2:AL3"/>
    <mergeCell ref="T1:V1"/>
    <mergeCell ref="W1:Y1"/>
    <mergeCell ref="Z1:AB1"/>
    <mergeCell ref="AC1:AE1"/>
    <mergeCell ref="AF1:AH1"/>
    <mergeCell ref="B1:D1"/>
    <mergeCell ref="E1:G1"/>
    <mergeCell ref="H1:J1"/>
    <mergeCell ref="K1:M1"/>
    <mergeCell ref="N1:P1"/>
    <mergeCell ref="C136:C137"/>
    <mergeCell ref="G136:H136"/>
    <mergeCell ref="D136:D137"/>
    <mergeCell ref="E136:E137"/>
    <mergeCell ref="F136:F137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4F80-F154-4E3B-A712-BB28A0AB5EFF}">
  <dimension ref="A1:AD62"/>
  <sheetViews>
    <sheetView topLeftCell="H7" zoomScale="110" zoomScaleNormal="110" workbookViewId="0">
      <selection activeCell="Z49" sqref="Z49"/>
    </sheetView>
  </sheetViews>
  <sheetFormatPr defaultRowHeight="14.25"/>
  <cols>
    <col min="2" max="2" width="9.5" bestFit="1" customWidth="1"/>
    <col min="4" max="7" width="11.625" bestFit="1" customWidth="1"/>
    <col min="8" max="9" width="13.875" bestFit="1" customWidth="1"/>
    <col min="10" max="15" width="16.125" bestFit="1" customWidth="1"/>
    <col min="18" max="18" width="21.875" bestFit="1" customWidth="1"/>
    <col min="19" max="20" width="8.5" bestFit="1" customWidth="1"/>
    <col min="21" max="21" width="10.75" bestFit="1" customWidth="1"/>
    <col min="25" max="26" width="9" bestFit="1" customWidth="1"/>
    <col min="27" max="27" width="9.625" bestFit="1" customWidth="1"/>
  </cols>
  <sheetData>
    <row r="1" spans="1:30">
      <c r="B1" s="81" t="s">
        <v>12</v>
      </c>
      <c r="C1" s="81"/>
      <c r="D1" s="72" t="s">
        <v>11</v>
      </c>
      <c r="E1" s="72"/>
      <c r="F1" s="72" t="s">
        <v>4</v>
      </c>
      <c r="G1" s="72"/>
      <c r="H1" s="72" t="s">
        <v>5</v>
      </c>
      <c r="I1" s="72"/>
      <c r="J1" s="2" t="s">
        <v>1</v>
      </c>
      <c r="K1" s="2" t="s">
        <v>2</v>
      </c>
      <c r="L1" s="2" t="s">
        <v>3</v>
      </c>
      <c r="M1" s="2" t="s">
        <v>1</v>
      </c>
      <c r="N1" s="2" t="s">
        <v>2</v>
      </c>
      <c r="O1" s="2" t="s">
        <v>3</v>
      </c>
    </row>
    <row r="2" spans="1:30">
      <c r="A2" s="1" t="s">
        <v>0</v>
      </c>
      <c r="B2" s="22" t="s">
        <v>164</v>
      </c>
      <c r="C2" s="3" t="s">
        <v>165</v>
      </c>
      <c r="D2" s="22" t="s">
        <v>164</v>
      </c>
      <c r="E2" s="3" t="s">
        <v>165</v>
      </c>
      <c r="F2" s="22" t="s">
        <v>164</v>
      </c>
      <c r="G2" s="3" t="s">
        <v>165</v>
      </c>
      <c r="H2" s="22" t="s">
        <v>164</v>
      </c>
      <c r="I2" s="3" t="s">
        <v>165</v>
      </c>
      <c r="J2" s="81" t="s">
        <v>164</v>
      </c>
      <c r="K2" s="81"/>
      <c r="L2" s="81"/>
      <c r="M2" s="72" t="s">
        <v>165</v>
      </c>
      <c r="N2" s="72"/>
      <c r="O2" s="72"/>
      <c r="AC2">
        <f>B3/D3</f>
        <v>19.442574257425743</v>
      </c>
      <c r="AD2">
        <f>C3/E3</f>
        <v>22.445555555555554</v>
      </c>
    </row>
    <row r="3" spans="1:30">
      <c r="A3">
        <v>1960</v>
      </c>
      <c r="B3">
        <v>1963.7</v>
      </c>
      <c r="C3">
        <v>2020.1</v>
      </c>
      <c r="D3">
        <v>101</v>
      </c>
      <c r="E3">
        <v>90</v>
      </c>
      <c r="F3">
        <v>1828.6</v>
      </c>
      <c r="G3">
        <v>1820.1</v>
      </c>
      <c r="H3">
        <v>135.10000000000014</v>
      </c>
      <c r="I3">
        <v>200</v>
      </c>
      <c r="J3">
        <v>199.4</v>
      </c>
      <c r="K3">
        <v>310.5</v>
      </c>
      <c r="L3">
        <v>320.3</v>
      </c>
      <c r="M3">
        <v>182.2</v>
      </c>
      <c r="N3">
        <v>281.3</v>
      </c>
      <c r="O3">
        <v>373.8</v>
      </c>
      <c r="AC3">
        <f t="shared" ref="AC3:AC61" si="0">B4/D4</f>
        <v>16.6955223880597</v>
      </c>
      <c r="AD3">
        <f t="shared" ref="AD3:AD61" si="1">C4/E4</f>
        <v>30.626136363636363</v>
      </c>
    </row>
    <row r="4" spans="1:30">
      <c r="A4">
        <v>1961</v>
      </c>
      <c r="B4">
        <v>2237.1999999999998</v>
      </c>
      <c r="C4">
        <v>2695.1</v>
      </c>
      <c r="D4">
        <v>134</v>
      </c>
      <c r="E4">
        <v>88</v>
      </c>
      <c r="F4">
        <v>2074.5</v>
      </c>
      <c r="G4">
        <v>2443.6999999999998</v>
      </c>
      <c r="H4">
        <v>162.69999999999982</v>
      </c>
      <c r="I4">
        <v>251.40000000000009</v>
      </c>
      <c r="J4">
        <v>203.3</v>
      </c>
      <c r="K4">
        <v>224.5</v>
      </c>
      <c r="L4">
        <v>385</v>
      </c>
      <c r="M4">
        <v>205.6</v>
      </c>
      <c r="N4">
        <v>291</v>
      </c>
      <c r="O4">
        <v>387.5</v>
      </c>
      <c r="AC4">
        <f t="shared" si="0"/>
        <v>15.602752293577982</v>
      </c>
      <c r="AD4">
        <f t="shared" si="1"/>
        <v>28.209722222222222</v>
      </c>
    </row>
    <row r="5" spans="1:30">
      <c r="A5">
        <v>1962</v>
      </c>
      <c r="B5">
        <v>1700.7</v>
      </c>
      <c r="C5">
        <v>2031.1</v>
      </c>
      <c r="D5">
        <v>109</v>
      </c>
      <c r="E5">
        <v>72</v>
      </c>
      <c r="F5">
        <v>1504.7</v>
      </c>
      <c r="G5">
        <v>1849</v>
      </c>
      <c r="H5">
        <v>196</v>
      </c>
      <c r="I5">
        <v>182.09999999999991</v>
      </c>
      <c r="J5">
        <v>166.1</v>
      </c>
      <c r="K5">
        <v>243.6</v>
      </c>
      <c r="L5">
        <v>282.8</v>
      </c>
      <c r="M5">
        <v>218.1</v>
      </c>
      <c r="N5">
        <v>419</v>
      </c>
      <c r="O5">
        <v>515.4</v>
      </c>
      <c r="AC5">
        <f t="shared" si="0"/>
        <v>10.490123456790124</v>
      </c>
      <c r="AD5">
        <f t="shared" si="1"/>
        <v>12.713750000000001</v>
      </c>
    </row>
    <row r="6" spans="1:30">
      <c r="A6">
        <v>1963</v>
      </c>
      <c r="B6">
        <v>849.7</v>
      </c>
      <c r="C6">
        <v>1017.1</v>
      </c>
      <c r="D6">
        <v>81</v>
      </c>
      <c r="E6">
        <v>80</v>
      </c>
      <c r="F6">
        <v>734</v>
      </c>
      <c r="G6">
        <v>879.8</v>
      </c>
      <c r="H6">
        <v>115.70000000000005</v>
      </c>
      <c r="I6">
        <v>137.30000000000007</v>
      </c>
      <c r="J6">
        <v>50.4</v>
      </c>
      <c r="K6">
        <v>77.5</v>
      </c>
      <c r="L6">
        <v>149.9</v>
      </c>
      <c r="M6">
        <v>88.9</v>
      </c>
      <c r="N6">
        <v>145.6</v>
      </c>
      <c r="O6">
        <v>177.6</v>
      </c>
      <c r="AC6">
        <f t="shared" si="0"/>
        <v>16.547552447552448</v>
      </c>
      <c r="AD6">
        <f t="shared" si="1"/>
        <v>20.067910447761193</v>
      </c>
    </row>
    <row r="7" spans="1:30">
      <c r="A7">
        <v>1964</v>
      </c>
      <c r="B7">
        <v>2366.3000000000002</v>
      </c>
      <c r="C7">
        <v>2689.1</v>
      </c>
      <c r="D7">
        <v>143</v>
      </c>
      <c r="E7">
        <v>134</v>
      </c>
      <c r="F7">
        <v>1641.6</v>
      </c>
      <c r="G7">
        <v>2053.8000000000002</v>
      </c>
      <c r="H7">
        <v>724.70000000000027</v>
      </c>
      <c r="I7">
        <v>635.29999999999973</v>
      </c>
      <c r="J7">
        <v>280.7</v>
      </c>
      <c r="K7">
        <v>376</v>
      </c>
      <c r="L7">
        <v>419</v>
      </c>
      <c r="M7">
        <v>245.4</v>
      </c>
      <c r="N7">
        <v>337.5</v>
      </c>
      <c r="O7">
        <v>388.2</v>
      </c>
      <c r="AC7">
        <f t="shared" si="0"/>
        <v>12.721768707482992</v>
      </c>
      <c r="AD7">
        <f t="shared" si="1"/>
        <v>14.707142857142857</v>
      </c>
    </row>
    <row r="8" spans="1:30">
      <c r="A8">
        <v>1965</v>
      </c>
      <c r="B8">
        <v>1870.1</v>
      </c>
      <c r="C8">
        <v>1853.1</v>
      </c>
      <c r="D8">
        <v>147</v>
      </c>
      <c r="E8">
        <v>126</v>
      </c>
      <c r="F8">
        <v>1563.6</v>
      </c>
      <c r="G8">
        <v>1505.1</v>
      </c>
      <c r="H8">
        <v>306.5</v>
      </c>
      <c r="I8">
        <v>348</v>
      </c>
      <c r="J8">
        <v>119.8</v>
      </c>
      <c r="K8">
        <v>205.7</v>
      </c>
      <c r="L8">
        <v>280.60000000000002</v>
      </c>
      <c r="M8">
        <v>81.599999999999994</v>
      </c>
      <c r="N8">
        <v>176.8</v>
      </c>
      <c r="O8">
        <v>275.8</v>
      </c>
      <c r="AC8">
        <f t="shared" si="0"/>
        <v>22.413684210526316</v>
      </c>
      <c r="AD8">
        <f t="shared" si="1"/>
        <v>23.264835164835162</v>
      </c>
    </row>
    <row r="9" spans="1:30">
      <c r="A9">
        <v>1966</v>
      </c>
      <c r="B9">
        <v>2129.3000000000002</v>
      </c>
      <c r="C9">
        <v>2117.1</v>
      </c>
      <c r="D9">
        <v>95</v>
      </c>
      <c r="E9">
        <v>91</v>
      </c>
      <c r="F9">
        <v>1977.6</v>
      </c>
      <c r="G9">
        <v>1898.5</v>
      </c>
      <c r="H9">
        <v>151.70000000000027</v>
      </c>
      <c r="I9">
        <v>218.59999999999991</v>
      </c>
      <c r="J9">
        <v>275.2</v>
      </c>
      <c r="K9">
        <v>400.9</v>
      </c>
      <c r="L9">
        <v>470.2</v>
      </c>
      <c r="M9">
        <v>217.4</v>
      </c>
      <c r="N9">
        <v>331</v>
      </c>
      <c r="O9">
        <v>429.8</v>
      </c>
      <c r="AC9">
        <f t="shared" si="0"/>
        <v>17.489999999999998</v>
      </c>
      <c r="AD9">
        <f t="shared" si="1"/>
        <v>19.336144578313252</v>
      </c>
    </row>
    <row r="10" spans="1:30">
      <c r="A10">
        <v>1967</v>
      </c>
      <c r="B10">
        <v>1574.1</v>
      </c>
      <c r="C10">
        <v>1604.9</v>
      </c>
      <c r="D10">
        <v>90</v>
      </c>
      <c r="E10">
        <v>83</v>
      </c>
      <c r="F10">
        <v>1475.3</v>
      </c>
      <c r="G10">
        <v>1451.4</v>
      </c>
      <c r="H10">
        <v>98.799999999999955</v>
      </c>
      <c r="I10">
        <v>153.5</v>
      </c>
      <c r="J10">
        <v>166.7</v>
      </c>
      <c r="K10">
        <v>250.8</v>
      </c>
      <c r="L10">
        <v>428.9</v>
      </c>
      <c r="M10">
        <v>222.5</v>
      </c>
      <c r="N10">
        <v>269.5</v>
      </c>
      <c r="O10">
        <v>504.8</v>
      </c>
      <c r="AC10">
        <f t="shared" si="0"/>
        <v>12.886046511627907</v>
      </c>
      <c r="AD10">
        <f t="shared" si="1"/>
        <v>16.908474576271185</v>
      </c>
    </row>
    <row r="11" spans="1:30">
      <c r="A11">
        <v>1968</v>
      </c>
      <c r="B11">
        <v>1662.3</v>
      </c>
      <c r="C11">
        <v>1995.2</v>
      </c>
      <c r="D11">
        <v>129</v>
      </c>
      <c r="E11">
        <v>118</v>
      </c>
      <c r="F11">
        <v>1329.4</v>
      </c>
      <c r="G11">
        <v>1596</v>
      </c>
      <c r="H11">
        <v>332.89999999999986</v>
      </c>
      <c r="I11">
        <v>399.20000000000005</v>
      </c>
      <c r="J11">
        <v>218</v>
      </c>
      <c r="K11">
        <v>314.8</v>
      </c>
      <c r="L11">
        <v>338</v>
      </c>
      <c r="M11">
        <v>152.69999999999999</v>
      </c>
      <c r="N11">
        <v>279.10000000000002</v>
      </c>
      <c r="O11">
        <v>301.10000000000002</v>
      </c>
      <c r="AC11">
        <f t="shared" si="0"/>
        <v>13.045</v>
      </c>
      <c r="AD11">
        <f t="shared" si="1"/>
        <v>17.893181818181816</v>
      </c>
    </row>
    <row r="12" spans="1:30">
      <c r="A12">
        <v>1969</v>
      </c>
      <c r="B12">
        <v>1565.4</v>
      </c>
      <c r="C12">
        <v>1574.6</v>
      </c>
      <c r="D12">
        <v>120</v>
      </c>
      <c r="E12">
        <v>88</v>
      </c>
      <c r="F12">
        <v>1379.3</v>
      </c>
      <c r="G12">
        <v>1440.7</v>
      </c>
      <c r="H12">
        <v>186.10000000000014</v>
      </c>
      <c r="I12">
        <v>133.89999999999986</v>
      </c>
      <c r="J12">
        <v>158.30000000000001</v>
      </c>
      <c r="K12">
        <v>255.2</v>
      </c>
      <c r="L12">
        <v>282</v>
      </c>
      <c r="M12">
        <v>146.69999999999999</v>
      </c>
      <c r="N12">
        <v>258.7</v>
      </c>
      <c r="O12">
        <v>281.39999999999998</v>
      </c>
      <c r="AC12">
        <f t="shared" si="0"/>
        <v>15.638888888888889</v>
      </c>
      <c r="AD12">
        <f t="shared" si="1"/>
        <v>20.269465648854965</v>
      </c>
    </row>
    <row r="13" spans="1:30">
      <c r="A13">
        <v>1970</v>
      </c>
      <c r="B13">
        <v>2252</v>
      </c>
      <c r="C13">
        <v>2655.3</v>
      </c>
      <c r="D13">
        <v>144</v>
      </c>
      <c r="E13">
        <v>131</v>
      </c>
      <c r="F13">
        <v>1892.8</v>
      </c>
      <c r="G13">
        <v>2203.4</v>
      </c>
      <c r="H13">
        <v>359.20000000000005</v>
      </c>
      <c r="I13">
        <v>451.90000000000009</v>
      </c>
      <c r="J13">
        <v>111.1</v>
      </c>
      <c r="K13">
        <v>242.2</v>
      </c>
      <c r="L13">
        <v>325.5</v>
      </c>
      <c r="M13">
        <v>129.80000000000001</v>
      </c>
      <c r="N13">
        <v>251.4</v>
      </c>
      <c r="O13">
        <v>442.3</v>
      </c>
      <c r="AC13">
        <f t="shared" si="0"/>
        <v>16.925233644859812</v>
      </c>
      <c r="AD13">
        <f t="shared" si="1"/>
        <v>22</v>
      </c>
    </row>
    <row r="14" spans="1:30">
      <c r="A14">
        <v>1971</v>
      </c>
      <c r="B14">
        <v>1811</v>
      </c>
      <c r="C14">
        <v>1716</v>
      </c>
      <c r="D14">
        <v>107</v>
      </c>
      <c r="E14">
        <v>78</v>
      </c>
      <c r="F14">
        <v>1559.6</v>
      </c>
      <c r="G14">
        <v>1455</v>
      </c>
      <c r="H14">
        <v>251.40000000000009</v>
      </c>
      <c r="I14">
        <v>261</v>
      </c>
      <c r="J14">
        <v>181.6</v>
      </c>
      <c r="K14">
        <v>218.7</v>
      </c>
      <c r="L14">
        <v>277.39999999999998</v>
      </c>
      <c r="M14">
        <v>157</v>
      </c>
      <c r="N14">
        <v>210</v>
      </c>
      <c r="O14">
        <v>214</v>
      </c>
      <c r="AC14">
        <f t="shared" si="0"/>
        <v>12.905594405594405</v>
      </c>
      <c r="AD14">
        <f t="shared" si="1"/>
        <v>20.871287128712872</v>
      </c>
    </row>
    <row r="15" spans="1:30">
      <c r="A15">
        <v>1972</v>
      </c>
      <c r="B15">
        <v>1845.5</v>
      </c>
      <c r="C15">
        <v>2108</v>
      </c>
      <c r="D15">
        <v>143</v>
      </c>
      <c r="E15">
        <v>101</v>
      </c>
      <c r="F15">
        <v>1600.2</v>
      </c>
      <c r="G15">
        <v>1790</v>
      </c>
      <c r="H15">
        <v>245.29999999999995</v>
      </c>
      <c r="I15">
        <v>318</v>
      </c>
      <c r="J15">
        <v>113.5</v>
      </c>
      <c r="K15">
        <v>202</v>
      </c>
      <c r="L15">
        <v>281.5</v>
      </c>
      <c r="M15">
        <v>166</v>
      </c>
      <c r="N15">
        <v>262</v>
      </c>
      <c r="O15">
        <v>360</v>
      </c>
      <c r="AC15">
        <f t="shared" si="0"/>
        <v>16.250746268656716</v>
      </c>
      <c r="AD15">
        <f t="shared" si="1"/>
        <v>18.899180327868851</v>
      </c>
    </row>
    <row r="16" spans="1:30">
      <c r="A16">
        <v>1973</v>
      </c>
      <c r="B16">
        <v>2177.6</v>
      </c>
      <c r="C16">
        <v>2305.6999999999998</v>
      </c>
      <c r="D16">
        <v>134</v>
      </c>
      <c r="E16">
        <v>122</v>
      </c>
      <c r="F16">
        <v>2072.8000000000002</v>
      </c>
      <c r="G16">
        <v>2150.9</v>
      </c>
      <c r="H16">
        <v>104.79999999999973</v>
      </c>
      <c r="I16">
        <v>154.79999999999973</v>
      </c>
      <c r="J16">
        <v>150.69999999999999</v>
      </c>
      <c r="K16">
        <v>267.3</v>
      </c>
      <c r="L16">
        <v>382.7</v>
      </c>
      <c r="M16">
        <v>153.4</v>
      </c>
      <c r="N16">
        <v>303</v>
      </c>
      <c r="O16">
        <v>473.3</v>
      </c>
      <c r="AC16">
        <f t="shared" si="0"/>
        <v>15.741353383458646</v>
      </c>
      <c r="AD16">
        <f t="shared" si="1"/>
        <v>23.120618556701029</v>
      </c>
    </row>
    <row r="17" spans="1:30">
      <c r="A17">
        <v>1974</v>
      </c>
      <c r="B17">
        <v>2093.6</v>
      </c>
      <c r="C17">
        <v>2242.6999999999998</v>
      </c>
      <c r="D17">
        <v>133</v>
      </c>
      <c r="E17">
        <v>97</v>
      </c>
      <c r="F17">
        <v>1316.9</v>
      </c>
      <c r="G17">
        <v>1142.2</v>
      </c>
      <c r="H17">
        <v>776.69999999999982</v>
      </c>
      <c r="I17">
        <v>1100.4999999999998</v>
      </c>
      <c r="J17">
        <v>224</v>
      </c>
      <c r="K17">
        <v>421</v>
      </c>
      <c r="L17">
        <v>428</v>
      </c>
      <c r="M17">
        <v>363.5</v>
      </c>
      <c r="N17">
        <v>610</v>
      </c>
      <c r="O17">
        <v>613.9</v>
      </c>
      <c r="AC17">
        <f t="shared" si="0"/>
        <v>14.730409356725147</v>
      </c>
      <c r="AD17">
        <f t="shared" si="1"/>
        <v>18.195774647887326</v>
      </c>
    </row>
    <row r="18" spans="1:30">
      <c r="A18">
        <v>1975</v>
      </c>
      <c r="B18">
        <v>2518.9</v>
      </c>
      <c r="C18">
        <v>2583.8000000000002</v>
      </c>
      <c r="D18">
        <v>171</v>
      </c>
      <c r="E18">
        <v>142</v>
      </c>
      <c r="F18">
        <v>1760.6</v>
      </c>
      <c r="G18">
        <v>1775.6</v>
      </c>
      <c r="H18">
        <v>758.30000000000018</v>
      </c>
      <c r="I18">
        <v>808.20000000000027</v>
      </c>
      <c r="J18">
        <v>200.5</v>
      </c>
      <c r="K18">
        <v>231.1</v>
      </c>
      <c r="L18">
        <v>308.5</v>
      </c>
      <c r="M18">
        <v>219.2</v>
      </c>
      <c r="N18">
        <v>246.5</v>
      </c>
      <c r="O18">
        <v>305.3</v>
      </c>
      <c r="AC18">
        <f t="shared" si="0"/>
        <v>17.59765625</v>
      </c>
      <c r="AD18">
        <f t="shared" si="1"/>
        <v>24.701075268817203</v>
      </c>
    </row>
    <row r="19" spans="1:30">
      <c r="A19">
        <v>1976</v>
      </c>
      <c r="B19">
        <v>2252.5</v>
      </c>
      <c r="C19">
        <v>2297.1999999999998</v>
      </c>
      <c r="D19">
        <v>128</v>
      </c>
      <c r="E19">
        <v>93</v>
      </c>
      <c r="F19">
        <v>2161</v>
      </c>
      <c r="G19">
        <v>2177.9</v>
      </c>
      <c r="H19">
        <v>91.5</v>
      </c>
      <c r="I19">
        <v>119.29999999999973</v>
      </c>
      <c r="J19">
        <v>251.1</v>
      </c>
      <c r="K19">
        <v>375.8</v>
      </c>
      <c r="L19">
        <v>511.1</v>
      </c>
      <c r="M19">
        <v>227.7</v>
      </c>
      <c r="N19">
        <v>375.6</v>
      </c>
      <c r="O19">
        <v>455.2</v>
      </c>
      <c r="AC19">
        <f t="shared" si="0"/>
        <v>14.74642857142857</v>
      </c>
      <c r="AD19">
        <f t="shared" si="1"/>
        <v>19.870408163265306</v>
      </c>
    </row>
    <row r="20" spans="1:30" ht="15" thickBot="1">
      <c r="A20">
        <v>1977</v>
      </c>
      <c r="B20">
        <v>1651.6</v>
      </c>
      <c r="C20">
        <v>1947.3</v>
      </c>
      <c r="D20">
        <v>112</v>
      </c>
      <c r="E20">
        <v>98</v>
      </c>
      <c r="F20">
        <v>1563.9</v>
      </c>
      <c r="G20">
        <v>1837.2</v>
      </c>
      <c r="H20">
        <v>87.699999999999818</v>
      </c>
      <c r="I20">
        <v>110.09999999999991</v>
      </c>
      <c r="J20">
        <v>205</v>
      </c>
      <c r="K20">
        <v>355.5</v>
      </c>
      <c r="L20">
        <v>363</v>
      </c>
      <c r="M20">
        <v>190.4</v>
      </c>
      <c r="N20">
        <v>440.9</v>
      </c>
      <c r="O20">
        <v>440.9</v>
      </c>
      <c r="AC20">
        <f t="shared" si="0"/>
        <v>16.722222222222221</v>
      </c>
      <c r="AD20">
        <f t="shared" si="1"/>
        <v>18.419444444444444</v>
      </c>
    </row>
    <row r="21" spans="1:30">
      <c r="A21">
        <v>1978</v>
      </c>
      <c r="B21">
        <v>2257.5</v>
      </c>
      <c r="C21">
        <v>2652.4</v>
      </c>
      <c r="D21">
        <v>135</v>
      </c>
      <c r="E21">
        <v>144</v>
      </c>
      <c r="F21">
        <v>1827</v>
      </c>
      <c r="G21">
        <v>2065.1</v>
      </c>
      <c r="H21">
        <v>430.5</v>
      </c>
      <c r="I21">
        <v>587.30000000000018</v>
      </c>
      <c r="J21">
        <v>278.10000000000002</v>
      </c>
      <c r="K21">
        <v>423</v>
      </c>
      <c r="L21">
        <v>595.20000000000005</v>
      </c>
      <c r="M21">
        <v>385.8</v>
      </c>
      <c r="N21">
        <v>548.29999999999995</v>
      </c>
      <c r="O21">
        <v>741.5</v>
      </c>
      <c r="R21" s="44"/>
      <c r="S21" s="80" t="s">
        <v>217</v>
      </c>
      <c r="T21" s="80"/>
      <c r="U21" s="80"/>
      <c r="V21" s="80" t="s">
        <v>212</v>
      </c>
      <c r="W21" s="80"/>
      <c r="X21" s="80"/>
      <c r="Y21" s="80" t="s">
        <v>213</v>
      </c>
      <c r="Z21" s="80"/>
      <c r="AA21" s="80"/>
      <c r="AC21">
        <f t="shared" si="0"/>
        <v>13.986330935251798</v>
      </c>
      <c r="AD21">
        <f t="shared" si="1"/>
        <v>15.01631205673759</v>
      </c>
    </row>
    <row r="22" spans="1:30" ht="15" thickBot="1">
      <c r="A22">
        <v>1979</v>
      </c>
      <c r="B22">
        <v>1944.1</v>
      </c>
      <c r="C22">
        <v>2117.3000000000002</v>
      </c>
      <c r="D22">
        <v>139</v>
      </c>
      <c r="E22">
        <v>141</v>
      </c>
      <c r="F22">
        <v>1719.5</v>
      </c>
      <c r="G22">
        <v>1866.6</v>
      </c>
      <c r="H22">
        <v>224.59999999999991</v>
      </c>
      <c r="I22">
        <v>250.70000000000027</v>
      </c>
      <c r="J22">
        <v>132.69999999999999</v>
      </c>
      <c r="K22">
        <v>184.9</v>
      </c>
      <c r="L22">
        <v>311.39999999999998</v>
      </c>
      <c r="M22">
        <v>198.2</v>
      </c>
      <c r="N22">
        <v>223.1</v>
      </c>
      <c r="O22">
        <v>349.2</v>
      </c>
      <c r="R22" s="45"/>
      <c r="S22" s="45" t="s">
        <v>209</v>
      </c>
      <c r="T22" s="45" t="s">
        <v>210</v>
      </c>
      <c r="U22" s="45" t="s">
        <v>211</v>
      </c>
      <c r="V22" s="45" t="s">
        <v>209</v>
      </c>
      <c r="W22" s="45" t="s">
        <v>210</v>
      </c>
      <c r="X22" s="45" t="s">
        <v>211</v>
      </c>
      <c r="Y22" s="45" t="s">
        <v>209</v>
      </c>
      <c r="Z22" s="45" t="s">
        <v>210</v>
      </c>
      <c r="AA22" s="45" t="s">
        <v>211</v>
      </c>
      <c r="AC22">
        <f t="shared" si="0"/>
        <v>16.550442477876107</v>
      </c>
      <c r="AD22">
        <f t="shared" si="1"/>
        <v>13.555905511811023</v>
      </c>
    </row>
    <row r="23" spans="1:30">
      <c r="A23">
        <v>1980</v>
      </c>
      <c r="B23">
        <v>1870.2</v>
      </c>
      <c r="C23">
        <v>1721.6</v>
      </c>
      <c r="D23">
        <v>113</v>
      </c>
      <c r="E23">
        <v>127</v>
      </c>
      <c r="F23">
        <v>1605.1</v>
      </c>
      <c r="G23">
        <v>1433.9</v>
      </c>
      <c r="H23">
        <v>265.10000000000014</v>
      </c>
      <c r="I23">
        <v>287.69999999999982</v>
      </c>
      <c r="J23">
        <v>158</v>
      </c>
      <c r="K23">
        <v>198.7</v>
      </c>
      <c r="L23">
        <v>236.1</v>
      </c>
      <c r="M23">
        <v>98.5</v>
      </c>
      <c r="N23">
        <v>185.3</v>
      </c>
      <c r="O23">
        <v>210.4</v>
      </c>
      <c r="R23" s="46" t="s">
        <v>214</v>
      </c>
      <c r="S23" s="49">
        <v>172.86129030000001</v>
      </c>
      <c r="T23" s="49">
        <v>185.4967742</v>
      </c>
      <c r="U23" s="49">
        <f>S23-T23</f>
        <v>-12.635483899999997</v>
      </c>
      <c r="V23" s="49">
        <v>181.0275862</v>
      </c>
      <c r="W23" s="49">
        <v>188.4482759</v>
      </c>
      <c r="X23" s="49">
        <f>V23-W23</f>
        <v>-7.4206896999999969</v>
      </c>
      <c r="Y23" s="52">
        <f>(V23-S23)/S23</f>
        <v>4.7241900635054984E-2</v>
      </c>
      <c r="Z23" s="52">
        <f>(W23-T23)/T23</f>
        <v>1.5911337071650242E-2</v>
      </c>
      <c r="AA23" s="52">
        <f>(X23-U23)/U23</f>
        <v>-0.41271028804840637</v>
      </c>
      <c r="AC23">
        <f t="shared" si="0"/>
        <v>12.763200000000001</v>
      </c>
      <c r="AD23">
        <f t="shared" si="1"/>
        <v>12.888194444444444</v>
      </c>
    </row>
    <row r="24" spans="1:30">
      <c r="A24">
        <v>1981</v>
      </c>
      <c r="B24">
        <v>1595.4</v>
      </c>
      <c r="C24">
        <v>1855.9</v>
      </c>
      <c r="D24">
        <v>125</v>
      </c>
      <c r="E24">
        <v>144</v>
      </c>
      <c r="F24">
        <v>1330</v>
      </c>
      <c r="G24">
        <v>1475.8</v>
      </c>
      <c r="H24">
        <v>265.40000000000009</v>
      </c>
      <c r="I24">
        <v>380.10000000000014</v>
      </c>
      <c r="J24">
        <v>121.5</v>
      </c>
      <c r="K24">
        <v>177.6</v>
      </c>
      <c r="L24">
        <v>300</v>
      </c>
      <c r="M24">
        <v>119.6</v>
      </c>
      <c r="N24">
        <v>174.2</v>
      </c>
      <c r="O24">
        <v>252.2</v>
      </c>
      <c r="R24" s="47" t="s">
        <v>215</v>
      </c>
      <c r="S24" s="50">
        <v>262.06451609999999</v>
      </c>
      <c r="T24" s="50">
        <v>292.02903229999998</v>
      </c>
      <c r="U24" s="50">
        <f>S24-T24</f>
        <v>-29.964516199999991</v>
      </c>
      <c r="V24" s="50">
        <v>278.56896549999999</v>
      </c>
      <c r="W24" s="50">
        <v>303.90689659999998</v>
      </c>
      <c r="X24" s="50">
        <f>V24-W24</f>
        <v>-25.337931099999992</v>
      </c>
      <c r="Y24" s="53">
        <f t="shared" ref="Y24:Y25" si="2">(V24-S24)/S24</f>
        <v>6.2978573542181282E-2</v>
      </c>
      <c r="Z24" s="53">
        <f t="shared" ref="Z24:Z25" si="3">(W24-T24)/T24</f>
        <v>4.0673573467852768E-2</v>
      </c>
      <c r="AA24" s="53">
        <f>(X24-U24)/U24</f>
        <v>-0.15440212914233539</v>
      </c>
      <c r="AC24">
        <f t="shared" si="0"/>
        <v>17.68</v>
      </c>
      <c r="AD24">
        <f t="shared" si="1"/>
        <v>15.379054054054054</v>
      </c>
    </row>
    <row r="25" spans="1:30" ht="15" thickBot="1">
      <c r="A25">
        <v>1982</v>
      </c>
      <c r="B25">
        <v>2298.4</v>
      </c>
      <c r="C25">
        <v>2276.1</v>
      </c>
      <c r="D25">
        <v>130</v>
      </c>
      <c r="E25">
        <v>148</v>
      </c>
      <c r="F25">
        <v>2065.6</v>
      </c>
      <c r="G25">
        <v>1940.2</v>
      </c>
      <c r="H25">
        <v>232.80000000000018</v>
      </c>
      <c r="I25">
        <v>335.89999999999986</v>
      </c>
      <c r="J25">
        <v>193.7</v>
      </c>
      <c r="K25">
        <v>313.2</v>
      </c>
      <c r="L25">
        <v>342.4</v>
      </c>
      <c r="M25">
        <v>142.6</v>
      </c>
      <c r="N25">
        <v>221.1</v>
      </c>
      <c r="O25">
        <v>357.9</v>
      </c>
      <c r="R25" s="48" t="s">
        <v>216</v>
      </c>
      <c r="S25" s="51">
        <v>328.07096769999998</v>
      </c>
      <c r="T25" s="51">
        <v>368.74193550000001</v>
      </c>
      <c r="U25" s="51">
        <f>S25-T25</f>
        <v>-40.670967800000028</v>
      </c>
      <c r="V25" s="51">
        <v>358.54482760000002</v>
      </c>
      <c r="W25" s="51">
        <v>397.78620690000002</v>
      </c>
      <c r="X25" s="51">
        <f>V25-W25</f>
        <v>-39.241379300000006</v>
      </c>
      <c r="Y25" s="54">
        <f t="shared" si="2"/>
        <v>9.2888011742222928E-2</v>
      </c>
      <c r="Z25" s="54">
        <f t="shared" si="3"/>
        <v>7.8765848426263455E-2</v>
      </c>
      <c r="AA25" s="54">
        <f>(X25-U25)/U25</f>
        <v>-3.515009790349817E-2</v>
      </c>
      <c r="AC25">
        <f t="shared" si="0"/>
        <v>14.589696969696972</v>
      </c>
      <c r="AD25">
        <f t="shared" si="1"/>
        <v>16.855555555555558</v>
      </c>
    </row>
    <row r="26" spans="1:30">
      <c r="A26">
        <v>1983</v>
      </c>
      <c r="B26">
        <v>2407.3000000000002</v>
      </c>
      <c r="C26">
        <v>2882.3</v>
      </c>
      <c r="D26">
        <v>165</v>
      </c>
      <c r="E26">
        <v>171</v>
      </c>
      <c r="F26">
        <v>1453.1</v>
      </c>
      <c r="G26">
        <v>1674.1</v>
      </c>
      <c r="H26">
        <v>954.20000000000027</v>
      </c>
      <c r="I26">
        <v>1208.2000000000003</v>
      </c>
      <c r="J26">
        <v>115.7</v>
      </c>
      <c r="K26">
        <v>174</v>
      </c>
      <c r="L26">
        <v>193.3</v>
      </c>
      <c r="M26">
        <v>205.3</v>
      </c>
      <c r="N26">
        <v>323.39999999999998</v>
      </c>
      <c r="O26">
        <v>326.8</v>
      </c>
      <c r="AC26">
        <f t="shared" si="0"/>
        <v>11.696453900709221</v>
      </c>
      <c r="AD26">
        <f t="shared" si="1"/>
        <v>11.715384615384615</v>
      </c>
    </row>
    <row r="27" spans="1:30">
      <c r="A27">
        <v>1984</v>
      </c>
      <c r="B27">
        <v>1649.2</v>
      </c>
      <c r="C27">
        <v>1675.3</v>
      </c>
      <c r="D27">
        <v>141</v>
      </c>
      <c r="E27">
        <v>143</v>
      </c>
      <c r="F27">
        <v>1574.1</v>
      </c>
      <c r="G27">
        <v>1571.4</v>
      </c>
      <c r="H27">
        <v>75.100000000000136</v>
      </c>
      <c r="I27">
        <v>103.89999999999986</v>
      </c>
      <c r="J27">
        <v>145.1</v>
      </c>
      <c r="K27">
        <v>274.8</v>
      </c>
      <c r="L27">
        <v>328.2</v>
      </c>
      <c r="M27">
        <v>211</v>
      </c>
      <c r="N27">
        <v>267.60000000000002</v>
      </c>
      <c r="O27">
        <v>299.39999999999998</v>
      </c>
      <c r="AC27">
        <f t="shared" si="0"/>
        <v>12.277551020408163</v>
      </c>
      <c r="AD27">
        <f t="shared" si="1"/>
        <v>12.968243243243244</v>
      </c>
    </row>
    <row r="28" spans="1:30">
      <c r="A28">
        <v>1985</v>
      </c>
      <c r="B28">
        <v>1804.8</v>
      </c>
      <c r="C28">
        <v>1919.3</v>
      </c>
      <c r="D28">
        <v>147</v>
      </c>
      <c r="E28">
        <v>148</v>
      </c>
      <c r="F28">
        <v>1497.8</v>
      </c>
      <c r="G28">
        <v>1541.2</v>
      </c>
      <c r="H28">
        <v>307</v>
      </c>
      <c r="I28">
        <v>378.09999999999991</v>
      </c>
      <c r="J28">
        <v>120.9</v>
      </c>
      <c r="K28">
        <v>199.9</v>
      </c>
      <c r="L28">
        <v>248</v>
      </c>
      <c r="M28">
        <v>113.4</v>
      </c>
      <c r="N28">
        <v>191.1</v>
      </c>
      <c r="O28">
        <v>257</v>
      </c>
      <c r="AC28">
        <f t="shared" si="0"/>
        <v>15.860606060606059</v>
      </c>
      <c r="AD28">
        <f t="shared" si="1"/>
        <v>15.248484848484848</v>
      </c>
    </row>
    <row r="29" spans="1:30">
      <c r="A29">
        <v>1986</v>
      </c>
      <c r="B29">
        <v>2093.6</v>
      </c>
      <c r="C29">
        <v>2012.8</v>
      </c>
      <c r="D29">
        <v>132</v>
      </c>
      <c r="E29">
        <v>132</v>
      </c>
      <c r="F29">
        <v>1776.8</v>
      </c>
      <c r="G29">
        <v>1627.1</v>
      </c>
      <c r="H29">
        <v>316.79999999999995</v>
      </c>
      <c r="I29">
        <v>385.70000000000005</v>
      </c>
      <c r="J29">
        <v>125</v>
      </c>
      <c r="K29">
        <v>272.10000000000002</v>
      </c>
      <c r="L29">
        <v>320.60000000000002</v>
      </c>
      <c r="M29">
        <v>189</v>
      </c>
      <c r="N29">
        <v>370.9</v>
      </c>
      <c r="O29">
        <v>371.9</v>
      </c>
      <c r="AC29">
        <f t="shared" si="0"/>
        <v>17.413274336283187</v>
      </c>
      <c r="AD29">
        <f t="shared" si="1"/>
        <v>16.84</v>
      </c>
    </row>
    <row r="30" spans="1:30">
      <c r="A30">
        <v>1987</v>
      </c>
      <c r="B30">
        <v>1967.7</v>
      </c>
      <c r="C30">
        <v>2020.8</v>
      </c>
      <c r="D30">
        <v>113</v>
      </c>
      <c r="E30">
        <v>120</v>
      </c>
      <c r="F30">
        <v>1634.5</v>
      </c>
      <c r="G30">
        <v>1642.7</v>
      </c>
      <c r="H30">
        <v>333.20000000000005</v>
      </c>
      <c r="I30">
        <v>378.09999999999991</v>
      </c>
      <c r="J30">
        <v>109.1</v>
      </c>
      <c r="K30">
        <v>198</v>
      </c>
      <c r="L30">
        <v>241.3</v>
      </c>
      <c r="M30">
        <v>220</v>
      </c>
      <c r="N30">
        <v>371.9</v>
      </c>
      <c r="O30">
        <v>433.9</v>
      </c>
      <c r="AC30">
        <f t="shared" si="0"/>
        <v>9.2888157894736842</v>
      </c>
      <c r="AD30">
        <f t="shared" si="1"/>
        <v>12.159712230215828</v>
      </c>
    </row>
    <row r="31" spans="1:30">
      <c r="A31">
        <v>1988</v>
      </c>
      <c r="B31">
        <v>1411.9</v>
      </c>
      <c r="C31">
        <v>1690.2</v>
      </c>
      <c r="D31">
        <v>152</v>
      </c>
      <c r="E31">
        <v>139</v>
      </c>
      <c r="F31">
        <v>1155.5</v>
      </c>
      <c r="G31">
        <v>1318</v>
      </c>
      <c r="H31">
        <v>256.40000000000009</v>
      </c>
      <c r="I31">
        <v>372.20000000000005</v>
      </c>
      <c r="J31">
        <v>202.2</v>
      </c>
      <c r="K31">
        <v>253.8</v>
      </c>
      <c r="L31">
        <v>281</v>
      </c>
      <c r="M31">
        <v>134.1</v>
      </c>
      <c r="N31">
        <v>204.3</v>
      </c>
      <c r="O31">
        <v>288.10000000000002</v>
      </c>
      <c r="AC31">
        <f t="shared" si="0"/>
        <v>11.440740740740742</v>
      </c>
      <c r="AD31">
        <f t="shared" si="1"/>
        <v>14.742748091603053</v>
      </c>
    </row>
    <row r="32" spans="1:30">
      <c r="A32">
        <v>1989</v>
      </c>
      <c r="B32">
        <v>1544.5</v>
      </c>
      <c r="C32">
        <v>1931.3</v>
      </c>
      <c r="D32">
        <v>135</v>
      </c>
      <c r="E32">
        <v>131</v>
      </c>
      <c r="F32">
        <v>1404.6</v>
      </c>
      <c r="G32">
        <v>1744.2</v>
      </c>
      <c r="H32">
        <v>139.90000000000009</v>
      </c>
      <c r="I32">
        <v>187.09999999999991</v>
      </c>
      <c r="J32">
        <v>234.1</v>
      </c>
      <c r="K32">
        <v>307.39999999999998</v>
      </c>
      <c r="L32">
        <v>346.1</v>
      </c>
      <c r="M32">
        <v>217.9</v>
      </c>
      <c r="N32">
        <v>300.39999999999998</v>
      </c>
      <c r="O32">
        <v>377.6</v>
      </c>
      <c r="AC32">
        <f t="shared" si="0"/>
        <v>11.052941176470588</v>
      </c>
      <c r="AD32">
        <f t="shared" si="1"/>
        <v>10.827272727272726</v>
      </c>
    </row>
    <row r="33" spans="1:30" s="36" customFormat="1">
      <c r="A33" s="36">
        <v>1990</v>
      </c>
      <c r="B33" s="36">
        <v>1503.2</v>
      </c>
      <c r="C33" s="36">
        <v>1548.3</v>
      </c>
      <c r="D33">
        <v>136</v>
      </c>
      <c r="E33">
        <v>143</v>
      </c>
      <c r="F33">
        <v>1176.7</v>
      </c>
      <c r="G33">
        <v>1188.5</v>
      </c>
      <c r="H33" s="36">
        <v>326.5</v>
      </c>
      <c r="I33" s="36">
        <v>359.79999999999995</v>
      </c>
      <c r="J33" s="36">
        <v>147.19999999999999</v>
      </c>
      <c r="K33" s="36">
        <v>173.5</v>
      </c>
      <c r="L33" s="36">
        <v>192.2</v>
      </c>
      <c r="M33" s="36">
        <v>146.9</v>
      </c>
      <c r="N33" s="36">
        <v>182.4</v>
      </c>
      <c r="O33" s="36">
        <v>224.8</v>
      </c>
      <c r="R33"/>
      <c r="Y33"/>
      <c r="Z33"/>
      <c r="AA33"/>
      <c r="AC33">
        <f t="shared" si="0"/>
        <v>12.592622950819672</v>
      </c>
      <c r="AD33">
        <f t="shared" si="1"/>
        <v>11.883703703703704</v>
      </c>
    </row>
    <row r="34" spans="1:30">
      <c r="A34">
        <v>1991</v>
      </c>
      <c r="B34">
        <v>1536.3</v>
      </c>
      <c r="C34">
        <v>1604.3</v>
      </c>
      <c r="D34">
        <v>122</v>
      </c>
      <c r="E34">
        <v>135</v>
      </c>
      <c r="F34">
        <v>1361.5</v>
      </c>
      <c r="G34">
        <v>1408.6</v>
      </c>
      <c r="H34">
        <v>174.79999999999995</v>
      </c>
      <c r="I34">
        <v>195.70000000000005</v>
      </c>
      <c r="J34">
        <v>111.4</v>
      </c>
      <c r="K34">
        <v>215</v>
      </c>
      <c r="L34">
        <v>226.8</v>
      </c>
      <c r="M34">
        <v>140.5</v>
      </c>
      <c r="N34">
        <v>398.9</v>
      </c>
      <c r="O34">
        <v>438.1</v>
      </c>
      <c r="R34" s="36"/>
      <c r="Y34" s="36"/>
      <c r="Z34" s="36"/>
      <c r="AA34" s="36"/>
      <c r="AC34">
        <f t="shared" si="0"/>
        <v>14.987401574803151</v>
      </c>
      <c r="AD34">
        <f t="shared" si="1"/>
        <v>13.692666666666668</v>
      </c>
    </row>
    <row r="35" spans="1:30">
      <c r="A35">
        <v>1992</v>
      </c>
      <c r="B35">
        <v>1903.4</v>
      </c>
      <c r="C35">
        <v>2053.9</v>
      </c>
      <c r="D35">
        <v>127</v>
      </c>
      <c r="E35">
        <v>150</v>
      </c>
      <c r="F35">
        <v>1546.1</v>
      </c>
      <c r="G35">
        <v>1603.3</v>
      </c>
      <c r="H35">
        <v>357.30000000000018</v>
      </c>
      <c r="I35">
        <v>450.60000000000014</v>
      </c>
      <c r="J35">
        <v>123.9</v>
      </c>
      <c r="K35">
        <v>199.4</v>
      </c>
      <c r="L35">
        <v>325.7</v>
      </c>
      <c r="M35">
        <v>95</v>
      </c>
      <c r="N35">
        <v>149.5</v>
      </c>
      <c r="O35">
        <v>285.8</v>
      </c>
      <c r="AC35">
        <f t="shared" si="0"/>
        <v>19.52</v>
      </c>
      <c r="AD35">
        <f t="shared" si="1"/>
        <v>19.515492957746478</v>
      </c>
    </row>
    <row r="36" spans="1:30">
      <c r="A36">
        <v>1993</v>
      </c>
      <c r="B36">
        <v>2537.6</v>
      </c>
      <c r="C36">
        <v>2771.2</v>
      </c>
      <c r="D36">
        <v>130</v>
      </c>
      <c r="E36">
        <v>142</v>
      </c>
      <c r="F36">
        <v>2235.4</v>
      </c>
      <c r="G36">
        <v>2369.8000000000002</v>
      </c>
      <c r="H36">
        <v>302.19999999999982</v>
      </c>
      <c r="I36">
        <v>401.39999999999964</v>
      </c>
      <c r="J36">
        <v>338.5</v>
      </c>
      <c r="K36">
        <v>478.8</v>
      </c>
      <c r="L36">
        <v>512.1</v>
      </c>
      <c r="M36">
        <v>187.3</v>
      </c>
      <c r="N36">
        <v>359.5</v>
      </c>
      <c r="O36">
        <v>446.4</v>
      </c>
      <c r="AC36">
        <f t="shared" si="0"/>
        <v>18.643150684931509</v>
      </c>
      <c r="AD36">
        <f t="shared" si="1"/>
        <v>20.798734177215188</v>
      </c>
    </row>
    <row r="37" spans="1:30" ht="15" thickBot="1">
      <c r="A37">
        <v>1994</v>
      </c>
      <c r="B37">
        <v>2721.9</v>
      </c>
      <c r="C37">
        <v>3286.2</v>
      </c>
      <c r="D37">
        <v>146</v>
      </c>
      <c r="E37">
        <v>158</v>
      </c>
      <c r="F37">
        <v>2460.5</v>
      </c>
      <c r="G37">
        <v>2876.5</v>
      </c>
      <c r="H37">
        <v>261.40000000000009</v>
      </c>
      <c r="I37">
        <v>409.69999999999982</v>
      </c>
      <c r="J37">
        <v>308.5</v>
      </c>
      <c r="K37">
        <v>450</v>
      </c>
      <c r="L37">
        <v>545.79999999999995</v>
      </c>
      <c r="M37">
        <v>278</v>
      </c>
      <c r="N37">
        <v>443.7</v>
      </c>
      <c r="O37">
        <v>594.29999999999995</v>
      </c>
      <c r="AC37">
        <f t="shared" si="0"/>
        <v>16.257246376811594</v>
      </c>
      <c r="AD37">
        <f t="shared" si="1"/>
        <v>17.427343749999999</v>
      </c>
    </row>
    <row r="38" spans="1:30" ht="15" thickBot="1">
      <c r="A38">
        <v>1995</v>
      </c>
      <c r="B38">
        <v>2243.5</v>
      </c>
      <c r="C38">
        <v>2230.6999999999998</v>
      </c>
      <c r="D38">
        <v>138</v>
      </c>
      <c r="E38">
        <v>128</v>
      </c>
      <c r="F38">
        <v>1744.9</v>
      </c>
      <c r="G38">
        <v>1676.7</v>
      </c>
      <c r="H38">
        <v>498.59999999999991</v>
      </c>
      <c r="I38">
        <v>553.99999999999977</v>
      </c>
      <c r="J38">
        <v>152.80000000000001</v>
      </c>
      <c r="K38">
        <v>216.4</v>
      </c>
      <c r="L38">
        <v>366.6</v>
      </c>
      <c r="M38">
        <v>149.1</v>
      </c>
      <c r="N38">
        <v>276.8</v>
      </c>
      <c r="O38">
        <v>357.3</v>
      </c>
      <c r="R38" s="58"/>
      <c r="S38" s="74" t="s">
        <v>226</v>
      </c>
      <c r="T38" s="75"/>
      <c r="U38" s="76"/>
      <c r="V38" s="74" t="s">
        <v>227</v>
      </c>
      <c r="W38" s="75"/>
      <c r="X38" s="76"/>
      <c r="Y38" s="77" t="s">
        <v>213</v>
      </c>
      <c r="Z38" s="78"/>
      <c r="AA38" s="79"/>
      <c r="AC38">
        <f t="shared" si="0"/>
        <v>16.713675213675213</v>
      </c>
      <c r="AD38">
        <f t="shared" si="1"/>
        <v>18.057377049180328</v>
      </c>
    </row>
    <row r="39" spans="1:30" ht="15" thickBot="1">
      <c r="A39">
        <v>1996</v>
      </c>
      <c r="B39">
        <v>1955.5</v>
      </c>
      <c r="C39">
        <v>2203</v>
      </c>
      <c r="D39">
        <v>117</v>
      </c>
      <c r="E39">
        <v>122</v>
      </c>
      <c r="F39">
        <v>1828.8</v>
      </c>
      <c r="G39">
        <v>2016</v>
      </c>
      <c r="H39">
        <v>126.70000000000005</v>
      </c>
      <c r="I39">
        <v>187</v>
      </c>
      <c r="J39">
        <v>139.6</v>
      </c>
      <c r="K39">
        <v>199.8</v>
      </c>
      <c r="L39">
        <v>246.4</v>
      </c>
      <c r="M39">
        <v>276.60000000000002</v>
      </c>
      <c r="N39">
        <v>430.8</v>
      </c>
      <c r="O39">
        <v>468.4</v>
      </c>
      <c r="R39" s="59"/>
      <c r="S39" s="60" t="s">
        <v>209</v>
      </c>
      <c r="T39" s="60" t="s">
        <v>210</v>
      </c>
      <c r="U39" s="60" t="s">
        <v>211</v>
      </c>
      <c r="V39" s="60" t="s">
        <v>209</v>
      </c>
      <c r="W39" s="60" t="s">
        <v>210</v>
      </c>
      <c r="X39" s="60" t="s">
        <v>211</v>
      </c>
      <c r="Y39" s="60" t="s">
        <v>209</v>
      </c>
      <c r="Z39" s="60" t="s">
        <v>210</v>
      </c>
      <c r="AA39" s="60" t="s">
        <v>211</v>
      </c>
      <c r="AC39">
        <f t="shared" si="0"/>
        <v>16.336241610738256</v>
      </c>
      <c r="AD39">
        <f t="shared" si="1"/>
        <v>20.248684210526317</v>
      </c>
    </row>
    <row r="40" spans="1:30" ht="15" thickBot="1">
      <c r="A40">
        <v>1997</v>
      </c>
      <c r="B40">
        <v>2434.1</v>
      </c>
      <c r="C40">
        <v>3077.8</v>
      </c>
      <c r="D40">
        <v>149</v>
      </c>
      <c r="E40">
        <v>152</v>
      </c>
      <c r="F40">
        <v>2191.1</v>
      </c>
      <c r="G40">
        <v>2772</v>
      </c>
      <c r="H40">
        <v>243</v>
      </c>
      <c r="I40">
        <v>305.80000000000018</v>
      </c>
      <c r="J40">
        <v>226.6</v>
      </c>
      <c r="K40">
        <v>310.7</v>
      </c>
      <c r="L40">
        <v>351</v>
      </c>
      <c r="M40">
        <v>442.2</v>
      </c>
      <c r="N40">
        <v>621.70000000000005</v>
      </c>
      <c r="O40">
        <v>745.7</v>
      </c>
      <c r="R40" s="61" t="s">
        <v>228</v>
      </c>
      <c r="S40" s="62">
        <v>1899</v>
      </c>
      <c r="T40" s="62">
        <v>2056.6999999999998</v>
      </c>
      <c r="U40" s="62">
        <v>-157.69999999999999</v>
      </c>
      <c r="V40" s="62">
        <v>2126.1</v>
      </c>
      <c r="W40" s="62">
        <v>2234.8000000000002</v>
      </c>
      <c r="X40" s="62">
        <v>-108.7</v>
      </c>
      <c r="Y40" s="62">
        <v>11.96</v>
      </c>
      <c r="Z40" s="62">
        <v>8.66</v>
      </c>
      <c r="AA40" s="62">
        <v>-31.06</v>
      </c>
      <c r="AC40">
        <f t="shared" si="0"/>
        <v>14.062337662337661</v>
      </c>
      <c r="AD40">
        <f t="shared" si="1"/>
        <v>14.643421052631581</v>
      </c>
    </row>
    <row r="41" spans="1:30" ht="15" thickBot="1">
      <c r="A41">
        <v>1998</v>
      </c>
      <c r="B41">
        <v>2165.6</v>
      </c>
      <c r="C41">
        <v>2225.8000000000002</v>
      </c>
      <c r="D41">
        <v>154</v>
      </c>
      <c r="E41">
        <v>152</v>
      </c>
      <c r="F41">
        <v>1841.6</v>
      </c>
      <c r="G41">
        <v>1839.7</v>
      </c>
      <c r="H41">
        <v>324</v>
      </c>
      <c r="I41">
        <v>386.10000000000014</v>
      </c>
      <c r="J41">
        <v>157.5</v>
      </c>
      <c r="K41">
        <v>281</v>
      </c>
      <c r="L41">
        <v>338.1</v>
      </c>
      <c r="M41">
        <v>98.9</v>
      </c>
      <c r="N41">
        <v>162.1</v>
      </c>
      <c r="O41">
        <v>247.6</v>
      </c>
      <c r="R41" s="61" t="s">
        <v>229</v>
      </c>
      <c r="S41" s="62">
        <f>S40/118</f>
        <v>16.093220338983052</v>
      </c>
      <c r="T41" s="62">
        <f>T40/110</f>
        <v>18.697272727272725</v>
      </c>
      <c r="U41" s="62">
        <f>T41-S41</f>
        <v>2.6040523882896736</v>
      </c>
      <c r="V41" s="62">
        <f>V40/133</f>
        <v>15.985714285714286</v>
      </c>
      <c r="W41" s="62">
        <f>W40/122</f>
        <v>18.318032786885247</v>
      </c>
      <c r="X41" s="62">
        <f>W41-V41</f>
        <v>2.3323185011709615</v>
      </c>
      <c r="Y41" s="62">
        <f>(V41-S41)/S41*100</f>
        <v>-0.668020762807499</v>
      </c>
      <c r="Z41" s="62">
        <f>(W41-T41)/T41*100</f>
        <v>-2.0283168883465068</v>
      </c>
      <c r="AA41" s="62">
        <f>(X41-U41)/U41*100</f>
        <v>-10.435039185105845</v>
      </c>
      <c r="AC41">
        <f t="shared" si="0"/>
        <v>14.226865671641791</v>
      </c>
      <c r="AD41">
        <f t="shared" si="1"/>
        <v>14.946721311475409</v>
      </c>
    </row>
    <row r="42" spans="1:30" ht="15" thickBot="1">
      <c r="A42">
        <v>1999</v>
      </c>
      <c r="B42">
        <v>1906.4</v>
      </c>
      <c r="C42">
        <v>1823.5</v>
      </c>
      <c r="D42">
        <v>134</v>
      </c>
      <c r="E42">
        <v>122</v>
      </c>
      <c r="F42">
        <v>1791.3</v>
      </c>
      <c r="G42">
        <v>1688.2</v>
      </c>
      <c r="H42">
        <v>115.10000000000014</v>
      </c>
      <c r="I42">
        <v>135.29999999999995</v>
      </c>
      <c r="J42">
        <v>319.2</v>
      </c>
      <c r="K42">
        <v>492.7</v>
      </c>
      <c r="L42">
        <v>535.29999999999995</v>
      </c>
      <c r="M42">
        <v>174.9</v>
      </c>
      <c r="N42">
        <v>358.8</v>
      </c>
      <c r="O42">
        <v>420.3</v>
      </c>
      <c r="R42" s="61" t="s">
        <v>230</v>
      </c>
      <c r="S42" s="62">
        <v>1695.5</v>
      </c>
      <c r="T42" s="62">
        <v>1453.4</v>
      </c>
      <c r="U42" s="62">
        <v>242.03</v>
      </c>
      <c r="V42" s="62">
        <v>1896.4</v>
      </c>
      <c r="W42" s="62">
        <v>1613.2</v>
      </c>
      <c r="X42" s="62">
        <v>283.2</v>
      </c>
      <c r="Y42" s="62">
        <v>11.85</v>
      </c>
      <c r="Z42" s="62">
        <v>10.99</v>
      </c>
      <c r="AA42" s="62">
        <v>17</v>
      </c>
      <c r="AC42">
        <f t="shared" si="0"/>
        <v>18.079411764705885</v>
      </c>
      <c r="AD42">
        <f t="shared" si="1"/>
        <v>16.814393939393938</v>
      </c>
    </row>
    <row r="43" spans="1:30" ht="15" thickBot="1">
      <c r="A43">
        <v>2000</v>
      </c>
      <c r="B43">
        <v>2458.8000000000002</v>
      </c>
      <c r="C43">
        <v>2219.5</v>
      </c>
      <c r="D43">
        <v>136</v>
      </c>
      <c r="E43">
        <v>132</v>
      </c>
      <c r="F43">
        <v>1959.6</v>
      </c>
      <c r="G43">
        <v>1621.5</v>
      </c>
      <c r="H43">
        <v>499.20000000000027</v>
      </c>
      <c r="I43">
        <v>598</v>
      </c>
      <c r="J43">
        <v>228</v>
      </c>
      <c r="K43">
        <v>309.39999999999998</v>
      </c>
      <c r="L43">
        <v>309.39999999999998</v>
      </c>
      <c r="M43">
        <v>260.3</v>
      </c>
      <c r="N43">
        <v>340.5</v>
      </c>
      <c r="O43">
        <v>340.5</v>
      </c>
      <c r="R43" s="63" t="s">
        <v>231</v>
      </c>
      <c r="S43" s="64">
        <v>172.86</v>
      </c>
      <c r="T43" s="64">
        <v>185.5</v>
      </c>
      <c r="U43" s="64">
        <v>-12.64</v>
      </c>
      <c r="V43" s="64">
        <v>181.03</v>
      </c>
      <c r="W43" s="64">
        <v>188.45</v>
      </c>
      <c r="X43" s="64">
        <v>-7.42</v>
      </c>
      <c r="Y43" s="65">
        <v>4.7199999999999999E-2</v>
      </c>
      <c r="Z43" s="65">
        <v>1.5900000000000001E-2</v>
      </c>
      <c r="AA43" s="65">
        <v>-0.41270000000000001</v>
      </c>
      <c r="AC43">
        <f t="shared" si="0"/>
        <v>21.842622950819674</v>
      </c>
      <c r="AD43">
        <f t="shared" si="1"/>
        <v>23.135114503816794</v>
      </c>
    </row>
    <row r="44" spans="1:30" ht="15" thickBot="1">
      <c r="A44">
        <v>2001</v>
      </c>
      <c r="B44">
        <v>2664.8</v>
      </c>
      <c r="C44">
        <v>3030.7</v>
      </c>
      <c r="D44">
        <v>122</v>
      </c>
      <c r="E44">
        <v>131</v>
      </c>
      <c r="F44">
        <v>2473.8000000000002</v>
      </c>
      <c r="G44">
        <v>2816.2</v>
      </c>
      <c r="H44">
        <v>191</v>
      </c>
      <c r="I44">
        <v>214.5</v>
      </c>
      <c r="J44">
        <v>202.4</v>
      </c>
      <c r="K44">
        <v>321.8</v>
      </c>
      <c r="L44">
        <v>475.3</v>
      </c>
      <c r="M44">
        <v>334.2</v>
      </c>
      <c r="N44">
        <v>408.9</v>
      </c>
      <c r="O44">
        <v>525.9</v>
      </c>
      <c r="R44" s="63" t="s">
        <v>232</v>
      </c>
      <c r="S44" s="64">
        <v>262.06</v>
      </c>
      <c r="T44" s="64">
        <v>292.02999999999997</v>
      </c>
      <c r="U44" s="64">
        <v>-29.96</v>
      </c>
      <c r="V44" s="64">
        <v>278.57</v>
      </c>
      <c r="W44" s="64">
        <v>303.91000000000003</v>
      </c>
      <c r="X44" s="64">
        <v>-25.34</v>
      </c>
      <c r="Y44" s="65">
        <v>6.3E-2</v>
      </c>
      <c r="Z44" s="65">
        <v>4.07E-2</v>
      </c>
      <c r="AA44" s="65">
        <v>-0.15440000000000001</v>
      </c>
      <c r="AC44">
        <f t="shared" si="0"/>
        <v>14.171653543307086</v>
      </c>
      <c r="AD44">
        <f t="shared" si="1"/>
        <v>14.2624</v>
      </c>
    </row>
    <row r="45" spans="1:30">
      <c r="A45">
        <v>2002</v>
      </c>
      <c r="B45">
        <v>1799.8</v>
      </c>
      <c r="C45">
        <v>1782.8</v>
      </c>
      <c r="D45">
        <v>127</v>
      </c>
      <c r="E45">
        <v>125</v>
      </c>
      <c r="F45">
        <v>1569.9</v>
      </c>
      <c r="G45">
        <v>1533.9</v>
      </c>
      <c r="H45">
        <v>229.89999999999986</v>
      </c>
      <c r="I45">
        <v>248.89999999999986</v>
      </c>
      <c r="J45">
        <v>95.5</v>
      </c>
      <c r="K45">
        <v>231</v>
      </c>
      <c r="L45">
        <v>351.4</v>
      </c>
      <c r="M45">
        <v>182.5</v>
      </c>
      <c r="N45">
        <v>350.8</v>
      </c>
      <c r="O45">
        <v>494.1</v>
      </c>
      <c r="AC45">
        <f t="shared" si="0"/>
        <v>17.955371900826446</v>
      </c>
      <c r="AD45">
        <f t="shared" si="1"/>
        <v>25.05294117647059</v>
      </c>
    </row>
    <row r="46" spans="1:30">
      <c r="A46">
        <v>2003</v>
      </c>
      <c r="B46">
        <v>2172.6</v>
      </c>
      <c r="C46">
        <v>2981.3</v>
      </c>
      <c r="D46">
        <v>121</v>
      </c>
      <c r="E46">
        <v>119</v>
      </c>
      <c r="F46">
        <v>1969.6</v>
      </c>
      <c r="G46">
        <v>2717.6</v>
      </c>
      <c r="H46">
        <v>203</v>
      </c>
      <c r="I46">
        <v>263.70000000000027</v>
      </c>
      <c r="J46">
        <v>195.8</v>
      </c>
      <c r="K46">
        <v>240</v>
      </c>
      <c r="L46">
        <v>310.10000000000002</v>
      </c>
      <c r="M46">
        <v>291.2</v>
      </c>
      <c r="N46">
        <v>398.9</v>
      </c>
      <c r="O46">
        <v>502.2</v>
      </c>
      <c r="AC46">
        <f t="shared" si="0"/>
        <v>13.395348837209303</v>
      </c>
      <c r="AD46">
        <f t="shared" si="1"/>
        <v>20.49722222222222</v>
      </c>
    </row>
    <row r="47" spans="1:30">
      <c r="A47">
        <v>2004</v>
      </c>
      <c r="B47">
        <v>1728</v>
      </c>
      <c r="C47">
        <v>2213.6999999999998</v>
      </c>
      <c r="D47">
        <v>129</v>
      </c>
      <c r="E47">
        <v>108</v>
      </c>
      <c r="F47">
        <v>1435</v>
      </c>
      <c r="G47">
        <v>1983.2</v>
      </c>
      <c r="H47">
        <v>293</v>
      </c>
      <c r="I47">
        <v>230.49999999999977</v>
      </c>
      <c r="J47">
        <v>101.2</v>
      </c>
      <c r="K47">
        <v>188.1</v>
      </c>
      <c r="L47">
        <v>265.3</v>
      </c>
      <c r="M47">
        <v>143.5</v>
      </c>
      <c r="N47">
        <v>289.8</v>
      </c>
      <c r="O47">
        <v>376.4</v>
      </c>
      <c r="AC47">
        <f t="shared" si="0"/>
        <v>22.107964601769911</v>
      </c>
      <c r="AD47">
        <f t="shared" si="1"/>
        <v>15.315702479338844</v>
      </c>
    </row>
    <row r="48" spans="1:30">
      <c r="A48">
        <v>2005</v>
      </c>
      <c r="B48">
        <v>2498.1999999999998</v>
      </c>
      <c r="C48">
        <v>1853.2</v>
      </c>
      <c r="D48">
        <v>113</v>
      </c>
      <c r="E48">
        <v>121</v>
      </c>
      <c r="F48">
        <v>2316.3000000000002</v>
      </c>
      <c r="G48">
        <v>1617.5</v>
      </c>
      <c r="H48">
        <v>181.89999999999964</v>
      </c>
      <c r="I48">
        <v>235.70000000000005</v>
      </c>
      <c r="J48">
        <v>253.4</v>
      </c>
      <c r="K48">
        <v>311.10000000000002</v>
      </c>
      <c r="L48">
        <v>450</v>
      </c>
      <c r="M48">
        <v>201.3</v>
      </c>
      <c r="N48">
        <v>331.1</v>
      </c>
      <c r="O48">
        <v>453.3</v>
      </c>
      <c r="AC48">
        <f t="shared" si="0"/>
        <v>18.016949152542374</v>
      </c>
      <c r="AD48">
        <f t="shared" si="1"/>
        <v>18.132575757575758</v>
      </c>
    </row>
    <row r="49" spans="1:30">
      <c r="A49">
        <v>2006</v>
      </c>
      <c r="B49">
        <v>2126</v>
      </c>
      <c r="C49">
        <v>2393.5</v>
      </c>
      <c r="D49">
        <v>118</v>
      </c>
      <c r="E49">
        <v>132</v>
      </c>
      <c r="F49">
        <v>1912</v>
      </c>
      <c r="G49">
        <v>2096</v>
      </c>
      <c r="H49">
        <v>214</v>
      </c>
      <c r="I49">
        <v>297.5</v>
      </c>
      <c r="J49">
        <v>140</v>
      </c>
      <c r="K49">
        <v>216</v>
      </c>
      <c r="L49">
        <v>279.5</v>
      </c>
      <c r="M49">
        <v>135</v>
      </c>
      <c r="N49">
        <v>221.5</v>
      </c>
      <c r="O49">
        <v>305.5</v>
      </c>
      <c r="AC49">
        <f t="shared" si="0"/>
        <v>15.233333333333333</v>
      </c>
      <c r="AD49">
        <f t="shared" si="1"/>
        <v>17.10891089108911</v>
      </c>
    </row>
    <row r="50" spans="1:30">
      <c r="A50">
        <v>2007</v>
      </c>
      <c r="B50">
        <v>1599.5</v>
      </c>
      <c r="C50">
        <v>1728</v>
      </c>
      <c r="D50">
        <v>105</v>
      </c>
      <c r="E50">
        <v>101</v>
      </c>
      <c r="F50">
        <v>1484.5</v>
      </c>
      <c r="G50">
        <v>1606</v>
      </c>
      <c r="H50">
        <v>115</v>
      </c>
      <c r="I50">
        <v>122</v>
      </c>
      <c r="J50">
        <v>118.5</v>
      </c>
      <c r="K50">
        <v>198</v>
      </c>
      <c r="L50">
        <v>277</v>
      </c>
      <c r="M50">
        <v>125.5</v>
      </c>
      <c r="N50">
        <v>190</v>
      </c>
      <c r="O50">
        <v>292</v>
      </c>
      <c r="AC50">
        <f t="shared" si="0"/>
        <v>24.160550458715598</v>
      </c>
      <c r="AD50">
        <f t="shared" si="1"/>
        <v>19.623966942148762</v>
      </c>
    </row>
    <row r="51" spans="1:30">
      <c r="A51">
        <v>2008</v>
      </c>
      <c r="B51">
        <v>2633.5</v>
      </c>
      <c r="C51">
        <v>2374.5</v>
      </c>
      <c r="D51">
        <v>109</v>
      </c>
      <c r="E51">
        <v>121</v>
      </c>
      <c r="F51">
        <v>2447</v>
      </c>
      <c r="G51">
        <v>2117.5</v>
      </c>
      <c r="H51">
        <v>186.5</v>
      </c>
      <c r="I51">
        <v>257</v>
      </c>
      <c r="J51">
        <v>270.5</v>
      </c>
      <c r="K51">
        <v>384</v>
      </c>
      <c r="L51">
        <v>545.5</v>
      </c>
      <c r="M51">
        <v>244</v>
      </c>
      <c r="N51">
        <v>331</v>
      </c>
      <c r="O51">
        <v>471</v>
      </c>
      <c r="AC51">
        <f t="shared" si="0"/>
        <v>16.274336283185839</v>
      </c>
      <c r="AD51">
        <f t="shared" si="1"/>
        <v>15.872881355932204</v>
      </c>
    </row>
    <row r="52" spans="1:30">
      <c r="A52">
        <v>2009</v>
      </c>
      <c r="B52">
        <v>1839</v>
      </c>
      <c r="C52">
        <v>1873</v>
      </c>
      <c r="D52">
        <v>113</v>
      </c>
      <c r="E52">
        <v>118</v>
      </c>
      <c r="F52">
        <v>1608</v>
      </c>
      <c r="G52">
        <v>1542</v>
      </c>
      <c r="H52">
        <v>231</v>
      </c>
      <c r="I52">
        <v>331</v>
      </c>
      <c r="J52">
        <v>145</v>
      </c>
      <c r="K52">
        <v>211.5</v>
      </c>
      <c r="L52">
        <v>276</v>
      </c>
      <c r="M52">
        <v>104.5</v>
      </c>
      <c r="N52">
        <v>169</v>
      </c>
      <c r="O52">
        <v>191.5</v>
      </c>
      <c r="AC52">
        <f t="shared" si="0"/>
        <v>15.508474576271187</v>
      </c>
      <c r="AD52">
        <f t="shared" si="1"/>
        <v>14</v>
      </c>
    </row>
    <row r="53" spans="1:30">
      <c r="A53">
        <v>2010</v>
      </c>
      <c r="B53">
        <v>1830</v>
      </c>
      <c r="C53">
        <v>1932</v>
      </c>
      <c r="D53">
        <v>118</v>
      </c>
      <c r="E53">
        <v>138</v>
      </c>
      <c r="F53">
        <v>1566</v>
      </c>
      <c r="G53">
        <v>1623.5</v>
      </c>
      <c r="H53">
        <v>264</v>
      </c>
      <c r="I53">
        <v>308.5</v>
      </c>
      <c r="J53">
        <v>180.5</v>
      </c>
      <c r="K53">
        <v>227</v>
      </c>
      <c r="L53">
        <v>339</v>
      </c>
      <c r="M53">
        <v>107</v>
      </c>
      <c r="N53">
        <v>180.5</v>
      </c>
      <c r="O53">
        <v>264</v>
      </c>
      <c r="AC53">
        <f t="shared" si="0"/>
        <v>16.617647058823529</v>
      </c>
      <c r="AD53">
        <f t="shared" si="1"/>
        <v>12.469696969696969</v>
      </c>
    </row>
    <row r="54" spans="1:30">
      <c r="A54">
        <v>2011</v>
      </c>
      <c r="B54">
        <v>1412.5</v>
      </c>
      <c r="C54">
        <v>1234.5</v>
      </c>
      <c r="D54">
        <v>85</v>
      </c>
      <c r="E54">
        <v>99</v>
      </c>
      <c r="F54">
        <v>1184.5</v>
      </c>
      <c r="G54">
        <v>991</v>
      </c>
      <c r="H54">
        <v>228</v>
      </c>
      <c r="I54">
        <v>243.5</v>
      </c>
      <c r="J54">
        <v>125.5</v>
      </c>
      <c r="K54">
        <v>140.5</v>
      </c>
      <c r="L54">
        <v>195</v>
      </c>
      <c r="M54">
        <v>88.5</v>
      </c>
      <c r="N54">
        <v>111.5</v>
      </c>
      <c r="O54">
        <v>149.5</v>
      </c>
      <c r="AC54">
        <f t="shared" si="0"/>
        <v>14.040145985401459</v>
      </c>
      <c r="AD54">
        <f t="shared" si="1"/>
        <v>13.838815789473685</v>
      </c>
    </row>
    <row r="55" spans="1:30">
      <c r="A55">
        <v>2012</v>
      </c>
      <c r="B55">
        <v>1923.5</v>
      </c>
      <c r="C55">
        <v>2103.5</v>
      </c>
      <c r="D55">
        <v>137</v>
      </c>
      <c r="E55">
        <v>152</v>
      </c>
      <c r="F55">
        <v>1659</v>
      </c>
      <c r="G55">
        <v>1730.5</v>
      </c>
      <c r="H55">
        <v>264.5</v>
      </c>
      <c r="I55">
        <v>373</v>
      </c>
      <c r="J55">
        <v>187</v>
      </c>
      <c r="K55">
        <v>290</v>
      </c>
      <c r="L55">
        <v>396</v>
      </c>
      <c r="M55">
        <v>152</v>
      </c>
      <c r="N55">
        <v>274</v>
      </c>
      <c r="O55">
        <v>429</v>
      </c>
      <c r="AC55">
        <f t="shared" si="0"/>
        <v>19.814655172413794</v>
      </c>
      <c r="AD55">
        <f t="shared" si="1"/>
        <v>21.445652173913043</v>
      </c>
    </row>
    <row r="56" spans="1:30">
      <c r="A56">
        <v>2013</v>
      </c>
      <c r="B56">
        <v>2298.5</v>
      </c>
      <c r="C56">
        <v>2959.5</v>
      </c>
      <c r="D56">
        <v>116</v>
      </c>
      <c r="E56">
        <v>138</v>
      </c>
      <c r="F56">
        <v>2013.5</v>
      </c>
      <c r="G56">
        <v>2581.5</v>
      </c>
      <c r="H56">
        <v>285</v>
      </c>
      <c r="I56">
        <v>378</v>
      </c>
      <c r="J56">
        <v>121.5</v>
      </c>
      <c r="K56">
        <v>186</v>
      </c>
      <c r="L56">
        <v>257</v>
      </c>
      <c r="M56">
        <v>140.5</v>
      </c>
      <c r="N56">
        <v>275.5</v>
      </c>
      <c r="O56">
        <v>443.5</v>
      </c>
      <c r="AC56">
        <f t="shared" si="0"/>
        <v>17.043478260869566</v>
      </c>
      <c r="AD56">
        <f t="shared" si="1"/>
        <v>17.137404580152673</v>
      </c>
    </row>
    <row r="57" spans="1:30">
      <c r="A57">
        <v>2014</v>
      </c>
      <c r="B57">
        <v>1960</v>
      </c>
      <c r="C57">
        <v>2245</v>
      </c>
      <c r="D57">
        <v>115</v>
      </c>
      <c r="E57">
        <v>131</v>
      </c>
      <c r="F57">
        <v>1652.5</v>
      </c>
      <c r="G57">
        <v>1895</v>
      </c>
      <c r="H57">
        <v>307.5</v>
      </c>
      <c r="I57">
        <v>350</v>
      </c>
      <c r="J57">
        <v>197</v>
      </c>
      <c r="K57">
        <v>280</v>
      </c>
      <c r="L57">
        <v>438</v>
      </c>
      <c r="M57">
        <v>272</v>
      </c>
      <c r="N57">
        <v>363</v>
      </c>
      <c r="O57">
        <v>534.5</v>
      </c>
      <c r="AC57">
        <f t="shared" si="0"/>
        <v>18.02403846153846</v>
      </c>
      <c r="AD57">
        <f t="shared" si="1"/>
        <v>10.626865671641792</v>
      </c>
    </row>
    <row r="58" spans="1:30">
      <c r="A58">
        <v>2015</v>
      </c>
      <c r="B58">
        <v>1874.5</v>
      </c>
      <c r="C58">
        <v>1424</v>
      </c>
      <c r="D58">
        <v>104</v>
      </c>
      <c r="E58">
        <v>134</v>
      </c>
      <c r="F58">
        <v>1390</v>
      </c>
      <c r="G58">
        <v>1068</v>
      </c>
      <c r="H58">
        <v>484.5</v>
      </c>
      <c r="I58">
        <v>356</v>
      </c>
      <c r="J58">
        <v>116</v>
      </c>
      <c r="K58">
        <v>274.5</v>
      </c>
      <c r="L58">
        <v>311</v>
      </c>
      <c r="M58">
        <v>110</v>
      </c>
      <c r="N58">
        <v>159</v>
      </c>
      <c r="O58">
        <v>254</v>
      </c>
      <c r="AC58">
        <f t="shared" si="0"/>
        <v>18.701863354037268</v>
      </c>
      <c r="AD58">
        <f t="shared" si="1"/>
        <v>17.875</v>
      </c>
    </row>
    <row r="59" spans="1:30">
      <c r="A59">
        <v>2016</v>
      </c>
      <c r="B59">
        <v>3011</v>
      </c>
      <c r="C59">
        <v>2717</v>
      </c>
      <c r="D59">
        <v>161</v>
      </c>
      <c r="E59">
        <v>152</v>
      </c>
      <c r="F59">
        <v>2108.5</v>
      </c>
      <c r="G59">
        <v>1748.5</v>
      </c>
      <c r="H59">
        <v>902.5</v>
      </c>
      <c r="I59">
        <v>968.5</v>
      </c>
      <c r="J59">
        <v>183</v>
      </c>
      <c r="K59">
        <v>313</v>
      </c>
      <c r="L59">
        <v>408.5</v>
      </c>
      <c r="M59">
        <v>127</v>
      </c>
      <c r="N59">
        <v>192.5</v>
      </c>
      <c r="O59">
        <v>295.5</v>
      </c>
      <c r="AC59">
        <f t="shared" si="0"/>
        <v>18.82905982905983</v>
      </c>
      <c r="AD59">
        <f t="shared" si="1"/>
        <v>15.368644067796611</v>
      </c>
    </row>
    <row r="60" spans="1:30">
      <c r="A60">
        <v>2017</v>
      </c>
      <c r="B60">
        <v>2203</v>
      </c>
      <c r="C60">
        <v>1813.5</v>
      </c>
      <c r="D60">
        <v>117</v>
      </c>
      <c r="E60">
        <v>118</v>
      </c>
      <c r="F60">
        <v>1967.5</v>
      </c>
      <c r="G60">
        <v>1550.5</v>
      </c>
      <c r="H60">
        <v>235.5</v>
      </c>
      <c r="I60">
        <v>263</v>
      </c>
      <c r="J60">
        <v>158.5</v>
      </c>
      <c r="K60">
        <v>327.5</v>
      </c>
      <c r="L60">
        <v>398</v>
      </c>
      <c r="M60">
        <v>179.5</v>
      </c>
      <c r="N60">
        <v>320</v>
      </c>
      <c r="O60">
        <v>409.5</v>
      </c>
      <c r="AC60">
        <f t="shared" si="0"/>
        <v>20.008620689655171</v>
      </c>
      <c r="AD60">
        <f t="shared" si="1"/>
        <v>17.610714285714284</v>
      </c>
    </row>
    <row r="61" spans="1:30">
      <c r="A61">
        <v>2018</v>
      </c>
      <c r="B61">
        <v>2321</v>
      </c>
      <c r="C61">
        <v>2465.5</v>
      </c>
      <c r="D61">
        <v>116</v>
      </c>
      <c r="E61">
        <v>140</v>
      </c>
      <c r="F61">
        <v>2157.5</v>
      </c>
      <c r="G61">
        <v>2209</v>
      </c>
      <c r="H61">
        <v>163.5</v>
      </c>
      <c r="I61">
        <v>256.5</v>
      </c>
      <c r="J61">
        <v>245.5</v>
      </c>
      <c r="K61">
        <v>351.8</v>
      </c>
      <c r="L61">
        <v>415.5</v>
      </c>
      <c r="M61">
        <v>314</v>
      </c>
      <c r="N61">
        <v>510.5</v>
      </c>
      <c r="O61">
        <v>551.5</v>
      </c>
      <c r="AC61">
        <f t="shared" si="0"/>
        <v>16.093220338983052</v>
      </c>
      <c r="AD61">
        <f t="shared" si="1"/>
        <v>12.091160220994475</v>
      </c>
    </row>
    <row r="62" spans="1:30">
      <c r="A62">
        <v>2019</v>
      </c>
      <c r="B62">
        <v>1899</v>
      </c>
      <c r="C62">
        <v>2188.5</v>
      </c>
      <c r="D62">
        <v>118</v>
      </c>
      <c r="E62">
        <v>181</v>
      </c>
      <c r="F62">
        <f>255.5+264.5+218+341.5+474+134.5</f>
        <v>1688</v>
      </c>
      <c r="G62">
        <v>1694.5</v>
      </c>
      <c r="H62">
        <v>211</v>
      </c>
      <c r="I62">
        <v>494</v>
      </c>
      <c r="J62">
        <v>107</v>
      </c>
      <c r="K62">
        <v>233.5</v>
      </c>
      <c r="L62">
        <v>252.5</v>
      </c>
      <c r="M62">
        <v>110</v>
      </c>
      <c r="N62">
        <v>193.5</v>
      </c>
      <c r="O62">
        <v>248.5</v>
      </c>
    </row>
  </sheetData>
  <mergeCells count="12">
    <mergeCell ref="J2:L2"/>
    <mergeCell ref="M2:O2"/>
    <mergeCell ref="B1:C1"/>
    <mergeCell ref="D1:E1"/>
    <mergeCell ref="F1:G1"/>
    <mergeCell ref="H1:I1"/>
    <mergeCell ref="S38:U38"/>
    <mergeCell ref="V38:X38"/>
    <mergeCell ref="Y38:AA38"/>
    <mergeCell ref="Y21:AA21"/>
    <mergeCell ref="S21:U21"/>
    <mergeCell ref="V21:X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zoomScaleNormal="100" workbookViewId="0">
      <selection activeCell="F1" sqref="F1:H61"/>
    </sheetView>
  </sheetViews>
  <sheetFormatPr defaultRowHeight="14.25"/>
  <cols>
    <col min="1" max="1" width="7.375" customWidth="1"/>
    <col min="2" max="2" width="9.5" bestFit="1" customWidth="1"/>
    <col min="3" max="3" width="12.125" bestFit="1" customWidth="1"/>
    <col min="4" max="4" width="11.625" bestFit="1" customWidth="1"/>
    <col min="5" max="5" width="13.875" bestFit="1" customWidth="1"/>
    <col min="6" max="8" width="16.125" bestFit="1" customWidth="1"/>
    <col min="9" max="9" width="19.625" customWidth="1"/>
    <col min="10" max="10" width="6.125" customWidth="1"/>
    <col min="11" max="11" width="27.125" bestFit="1" customWidth="1"/>
  </cols>
  <sheetData>
    <row r="1" spans="1:11" s="1" customFormat="1" ht="21" customHeight="1">
      <c r="A1" s="1" t="s">
        <v>0</v>
      </c>
      <c r="B1" s="2" t="s">
        <v>6</v>
      </c>
      <c r="C1" s="2" t="s">
        <v>11</v>
      </c>
      <c r="D1" s="2" t="s">
        <v>4</v>
      </c>
      <c r="E1" s="2" t="s">
        <v>5</v>
      </c>
      <c r="F1" s="2" t="s">
        <v>1</v>
      </c>
      <c r="G1" s="2" t="s">
        <v>2</v>
      </c>
      <c r="H1" s="2" t="s">
        <v>3</v>
      </c>
      <c r="I1" s="2" t="s">
        <v>8</v>
      </c>
      <c r="J1" s="3" t="s">
        <v>9</v>
      </c>
      <c r="K1" s="3" t="s">
        <v>10</v>
      </c>
    </row>
    <row r="2" spans="1:11">
      <c r="A2">
        <v>1960</v>
      </c>
      <c r="B2">
        <v>1552.5</v>
      </c>
      <c r="C2">
        <v>67</v>
      </c>
      <c r="D2">
        <v>1466.9</v>
      </c>
      <c r="E2">
        <v>85.599999999999895</v>
      </c>
      <c r="F2">
        <v>168</v>
      </c>
      <c r="G2">
        <v>237.3</v>
      </c>
      <c r="H2">
        <v>294.5</v>
      </c>
    </row>
    <row r="3" spans="1:11">
      <c r="A3">
        <v>1961</v>
      </c>
      <c r="B3">
        <v>1855.9</v>
      </c>
      <c r="C3">
        <v>98</v>
      </c>
      <c r="D3">
        <v>1717.3</v>
      </c>
      <c r="E3">
        <v>138.6</v>
      </c>
      <c r="F3">
        <v>136</v>
      </c>
      <c r="G3">
        <v>226</v>
      </c>
      <c r="H3">
        <v>386</v>
      </c>
    </row>
    <row r="4" spans="1:11">
      <c r="A4">
        <v>1962</v>
      </c>
      <c r="B4">
        <v>1010.7</v>
      </c>
      <c r="C4">
        <v>83</v>
      </c>
      <c r="D4">
        <v>894.8</v>
      </c>
      <c r="E4">
        <v>115.9</v>
      </c>
      <c r="F4">
        <v>103.5</v>
      </c>
      <c r="G4">
        <v>178</v>
      </c>
      <c r="H4">
        <v>207</v>
      </c>
    </row>
    <row r="5" spans="1:11">
      <c r="A5">
        <v>1963</v>
      </c>
      <c r="B5">
        <v>776.9</v>
      </c>
      <c r="C5">
        <v>70</v>
      </c>
      <c r="D5">
        <v>672.9</v>
      </c>
      <c r="E5">
        <v>104</v>
      </c>
      <c r="F5">
        <v>74</v>
      </c>
      <c r="G5">
        <v>99.6</v>
      </c>
      <c r="H5">
        <v>125.9</v>
      </c>
    </row>
    <row r="6" spans="1:11">
      <c r="A6">
        <v>1964</v>
      </c>
      <c r="B6">
        <v>1472.8</v>
      </c>
      <c r="C6">
        <v>124</v>
      </c>
      <c r="D6">
        <v>1116.0999999999999</v>
      </c>
      <c r="E6">
        <v>356.7</v>
      </c>
      <c r="F6">
        <v>110.3</v>
      </c>
      <c r="G6">
        <v>163.19999999999999</v>
      </c>
      <c r="H6">
        <v>279.5</v>
      </c>
    </row>
    <row r="7" spans="1:11">
      <c r="A7">
        <v>1965</v>
      </c>
      <c r="B7">
        <v>1933.6</v>
      </c>
      <c r="C7">
        <v>142</v>
      </c>
      <c r="D7">
        <v>1500</v>
      </c>
      <c r="E7">
        <v>433.59999999999991</v>
      </c>
      <c r="F7">
        <v>114.1</v>
      </c>
      <c r="G7">
        <v>207.2</v>
      </c>
      <c r="H7">
        <v>272</v>
      </c>
    </row>
    <row r="8" spans="1:11">
      <c r="A8">
        <v>1966</v>
      </c>
      <c r="B8">
        <v>2153.5</v>
      </c>
      <c r="C8">
        <v>95</v>
      </c>
      <c r="D8">
        <v>2017.3</v>
      </c>
      <c r="E8">
        <v>136.20000000000005</v>
      </c>
      <c r="F8">
        <v>190</v>
      </c>
      <c r="G8">
        <v>319.3</v>
      </c>
      <c r="H8">
        <v>376.3</v>
      </c>
    </row>
    <row r="9" spans="1:11">
      <c r="A9">
        <v>1967</v>
      </c>
      <c r="B9">
        <v>1301.3</v>
      </c>
      <c r="C9">
        <v>100</v>
      </c>
      <c r="D9">
        <v>1158.5</v>
      </c>
      <c r="E9">
        <v>142.79999999999995</v>
      </c>
      <c r="F9">
        <v>134.19999999999999</v>
      </c>
      <c r="G9">
        <v>187.2</v>
      </c>
      <c r="H9">
        <v>361.9</v>
      </c>
    </row>
    <row r="10" spans="1:11">
      <c r="A10">
        <v>1968</v>
      </c>
      <c r="B10">
        <v>1525.3</v>
      </c>
      <c r="C10">
        <v>117</v>
      </c>
      <c r="D10">
        <v>1172.4000000000001</v>
      </c>
      <c r="E10">
        <v>352.9</v>
      </c>
      <c r="F10">
        <v>220.5</v>
      </c>
      <c r="G10">
        <v>265.7</v>
      </c>
      <c r="H10">
        <v>290.39999999999998</v>
      </c>
    </row>
    <row r="11" spans="1:11">
      <c r="A11">
        <v>1969</v>
      </c>
      <c r="B11">
        <v>1640</v>
      </c>
      <c r="C11">
        <v>102</v>
      </c>
      <c r="D11">
        <v>1398</v>
      </c>
      <c r="E11">
        <v>242</v>
      </c>
      <c r="F11">
        <v>155</v>
      </c>
      <c r="G11">
        <v>251</v>
      </c>
      <c r="H11">
        <v>298</v>
      </c>
    </row>
    <row r="12" spans="1:11">
      <c r="A12">
        <v>1970</v>
      </c>
      <c r="B12">
        <v>1666.5</v>
      </c>
      <c r="C12">
        <v>109</v>
      </c>
      <c r="D12">
        <v>1450.7</v>
      </c>
      <c r="E12">
        <v>215.79999999999995</v>
      </c>
      <c r="F12">
        <v>166</v>
      </c>
      <c r="G12">
        <v>268</v>
      </c>
      <c r="H12">
        <v>296</v>
      </c>
    </row>
    <row r="13" spans="1:11">
      <c r="A13">
        <v>1971</v>
      </c>
      <c r="B13">
        <v>1810.1</v>
      </c>
      <c r="C13">
        <v>108</v>
      </c>
      <c r="D13">
        <v>1574.8</v>
      </c>
      <c r="E13">
        <v>235.29999999999995</v>
      </c>
      <c r="F13">
        <v>134</v>
      </c>
      <c r="G13">
        <v>203.4</v>
      </c>
      <c r="H13">
        <v>317.8</v>
      </c>
    </row>
    <row r="14" spans="1:11">
      <c r="A14">
        <v>1972</v>
      </c>
      <c r="B14">
        <v>1836</v>
      </c>
      <c r="C14">
        <v>128</v>
      </c>
      <c r="D14">
        <v>1605.1</v>
      </c>
      <c r="E14">
        <v>230.90000000000009</v>
      </c>
      <c r="F14">
        <v>227</v>
      </c>
      <c r="G14">
        <v>258.7</v>
      </c>
      <c r="H14">
        <v>313.39999999999998</v>
      </c>
    </row>
    <row r="15" spans="1:11">
      <c r="A15">
        <v>1973</v>
      </c>
      <c r="B15">
        <v>2045.9</v>
      </c>
      <c r="C15">
        <v>137</v>
      </c>
      <c r="D15">
        <v>1879.7</v>
      </c>
      <c r="E15">
        <v>166.20000000000005</v>
      </c>
      <c r="F15">
        <v>146</v>
      </c>
      <c r="G15">
        <v>263.5</v>
      </c>
      <c r="H15">
        <v>292.2</v>
      </c>
    </row>
    <row r="16" spans="1:11">
      <c r="A16">
        <v>1974</v>
      </c>
      <c r="B16">
        <v>1576.8</v>
      </c>
      <c r="C16">
        <v>124</v>
      </c>
      <c r="D16">
        <v>1084.4000000000001</v>
      </c>
      <c r="E16">
        <v>492.4</v>
      </c>
      <c r="F16">
        <v>133.6</v>
      </c>
      <c r="G16">
        <v>242.2</v>
      </c>
      <c r="H16">
        <v>247.3</v>
      </c>
    </row>
    <row r="17" spans="1:8">
      <c r="A17">
        <v>1975</v>
      </c>
      <c r="B17">
        <v>2382.4</v>
      </c>
      <c r="C17">
        <v>158</v>
      </c>
      <c r="D17">
        <v>1769.3</v>
      </c>
      <c r="E17">
        <v>613.10000000000014</v>
      </c>
      <c r="F17">
        <v>142</v>
      </c>
      <c r="G17">
        <v>220.8</v>
      </c>
      <c r="H17">
        <v>258.2</v>
      </c>
    </row>
    <row r="18" spans="1:8">
      <c r="A18">
        <v>1976</v>
      </c>
      <c r="B18">
        <v>1872.1</v>
      </c>
      <c r="C18">
        <v>111</v>
      </c>
      <c r="D18">
        <v>1758.9</v>
      </c>
      <c r="E18">
        <v>113.19999999999982</v>
      </c>
      <c r="F18">
        <v>141.9</v>
      </c>
      <c r="G18">
        <v>247.5</v>
      </c>
      <c r="H18">
        <v>311</v>
      </c>
    </row>
    <row r="19" spans="1:8">
      <c r="A19">
        <v>1977</v>
      </c>
      <c r="B19">
        <v>1152</v>
      </c>
      <c r="C19">
        <v>112</v>
      </c>
      <c r="D19">
        <v>1023.1</v>
      </c>
      <c r="E19">
        <v>128.89999999999998</v>
      </c>
      <c r="F19">
        <v>105.8</v>
      </c>
      <c r="G19">
        <v>163</v>
      </c>
      <c r="H19">
        <v>212.3</v>
      </c>
    </row>
    <row r="20" spans="1:8">
      <c r="A20">
        <v>1978</v>
      </c>
      <c r="B20">
        <v>1575.7</v>
      </c>
      <c r="C20">
        <v>136</v>
      </c>
      <c r="D20">
        <v>1163.7</v>
      </c>
      <c r="E20">
        <v>412</v>
      </c>
      <c r="F20">
        <v>121.9</v>
      </c>
      <c r="G20">
        <v>218.3</v>
      </c>
      <c r="H20">
        <v>262.8</v>
      </c>
    </row>
    <row r="21" spans="1:8">
      <c r="A21">
        <v>1979</v>
      </c>
      <c r="B21">
        <v>1518.1</v>
      </c>
      <c r="C21">
        <v>117</v>
      </c>
      <c r="D21">
        <v>1340.4</v>
      </c>
      <c r="E21">
        <v>177.69999999999982</v>
      </c>
      <c r="F21">
        <v>149.19999999999999</v>
      </c>
      <c r="G21">
        <v>173.9</v>
      </c>
      <c r="H21">
        <v>215.8</v>
      </c>
    </row>
    <row r="22" spans="1:8">
      <c r="A22">
        <v>1980</v>
      </c>
      <c r="B22">
        <v>1488.9</v>
      </c>
      <c r="C22">
        <v>97</v>
      </c>
      <c r="D22">
        <v>1308.0999999999999</v>
      </c>
      <c r="E22">
        <v>180.80000000000018</v>
      </c>
      <c r="F22">
        <v>156.4</v>
      </c>
      <c r="G22">
        <v>202.9</v>
      </c>
      <c r="H22">
        <v>222.1</v>
      </c>
    </row>
    <row r="23" spans="1:8">
      <c r="A23">
        <v>1981</v>
      </c>
      <c r="B23">
        <v>1520.7</v>
      </c>
      <c r="C23">
        <v>116</v>
      </c>
      <c r="D23">
        <v>1266.5</v>
      </c>
      <c r="E23">
        <v>254.20000000000005</v>
      </c>
      <c r="F23">
        <v>208.8</v>
      </c>
      <c r="G23">
        <v>295.5</v>
      </c>
      <c r="H23">
        <v>355.8</v>
      </c>
    </row>
    <row r="24" spans="1:8">
      <c r="A24">
        <v>1982</v>
      </c>
      <c r="B24">
        <v>1376.8</v>
      </c>
      <c r="C24">
        <v>122</v>
      </c>
      <c r="D24">
        <v>1079.2</v>
      </c>
      <c r="E24">
        <v>297.59999999999991</v>
      </c>
      <c r="F24">
        <v>84.9</v>
      </c>
      <c r="G24">
        <v>121.9</v>
      </c>
      <c r="H24">
        <v>172.7</v>
      </c>
    </row>
    <row r="25" spans="1:8">
      <c r="A25">
        <v>1983</v>
      </c>
      <c r="B25">
        <v>1810.9</v>
      </c>
      <c r="C25">
        <v>151</v>
      </c>
      <c r="D25">
        <v>1065.3</v>
      </c>
      <c r="E25">
        <v>745.60000000000014</v>
      </c>
      <c r="F25">
        <v>129.30000000000001</v>
      </c>
      <c r="G25">
        <v>186.5</v>
      </c>
      <c r="H25">
        <v>199.2</v>
      </c>
    </row>
    <row r="26" spans="1:8">
      <c r="A26">
        <v>1984</v>
      </c>
      <c r="B26">
        <v>1060.7</v>
      </c>
      <c r="C26">
        <v>134</v>
      </c>
      <c r="D26">
        <v>1015.9</v>
      </c>
      <c r="E26">
        <v>44.800000000000068</v>
      </c>
      <c r="F26">
        <v>104.3</v>
      </c>
      <c r="G26">
        <v>142.5</v>
      </c>
      <c r="H26">
        <v>151.9</v>
      </c>
    </row>
    <row r="27" spans="1:8">
      <c r="A27">
        <v>1985</v>
      </c>
      <c r="B27">
        <v>1608.9</v>
      </c>
      <c r="C27">
        <v>138</v>
      </c>
      <c r="D27">
        <v>1247</v>
      </c>
      <c r="E27">
        <v>361.90000000000009</v>
      </c>
      <c r="F27">
        <v>135.1</v>
      </c>
      <c r="G27">
        <v>232.6</v>
      </c>
      <c r="H27">
        <v>295</v>
      </c>
    </row>
    <row r="28" spans="1:8">
      <c r="A28">
        <v>1986</v>
      </c>
      <c r="B28">
        <v>1563.2</v>
      </c>
      <c r="C28">
        <v>111</v>
      </c>
      <c r="D28">
        <v>1287.3</v>
      </c>
      <c r="E28">
        <v>275.90000000000009</v>
      </c>
      <c r="F28">
        <v>145.80000000000001</v>
      </c>
      <c r="G28">
        <v>185.1</v>
      </c>
      <c r="H28">
        <v>205</v>
      </c>
    </row>
    <row r="29" spans="1:8">
      <c r="A29">
        <v>1987</v>
      </c>
      <c r="B29">
        <v>1828.4</v>
      </c>
      <c r="C29">
        <v>111</v>
      </c>
      <c r="D29">
        <v>1455.8</v>
      </c>
      <c r="E29">
        <v>372.60000000000014</v>
      </c>
      <c r="F29">
        <v>312</v>
      </c>
      <c r="G29">
        <v>356.9</v>
      </c>
      <c r="H29">
        <v>465</v>
      </c>
    </row>
    <row r="30" spans="1:8">
      <c r="A30">
        <v>1988</v>
      </c>
      <c r="B30">
        <v>1272.3</v>
      </c>
      <c r="C30">
        <v>134</v>
      </c>
      <c r="D30">
        <v>1024.5999999999999</v>
      </c>
      <c r="E30">
        <v>247.70000000000005</v>
      </c>
      <c r="F30">
        <v>79.3</v>
      </c>
      <c r="G30">
        <v>195.4</v>
      </c>
      <c r="H30">
        <v>272.3</v>
      </c>
    </row>
    <row r="31" spans="1:8">
      <c r="A31">
        <v>1989</v>
      </c>
      <c r="B31">
        <v>1250.4000000000001</v>
      </c>
      <c r="C31">
        <v>114</v>
      </c>
      <c r="D31">
        <v>1073.7</v>
      </c>
      <c r="E31">
        <v>176.70000000000005</v>
      </c>
      <c r="F31">
        <v>334.8</v>
      </c>
      <c r="G31">
        <v>366.7</v>
      </c>
      <c r="H31">
        <v>390.5</v>
      </c>
    </row>
    <row r="32" spans="1:8">
      <c r="A32">
        <v>1990</v>
      </c>
      <c r="B32">
        <v>1021</v>
      </c>
      <c r="C32">
        <v>124</v>
      </c>
      <c r="D32">
        <v>771</v>
      </c>
      <c r="E32">
        <v>250</v>
      </c>
      <c r="F32">
        <v>96.1</v>
      </c>
      <c r="G32">
        <v>190.8</v>
      </c>
      <c r="H32">
        <v>195.2</v>
      </c>
    </row>
    <row r="33" spans="1:8">
      <c r="A33">
        <v>1991</v>
      </c>
      <c r="B33">
        <v>1021.4</v>
      </c>
      <c r="C33">
        <v>116</v>
      </c>
      <c r="D33">
        <v>820</v>
      </c>
      <c r="E33">
        <v>201.39999999999998</v>
      </c>
      <c r="F33">
        <v>52.8</v>
      </c>
      <c r="G33">
        <v>128.6</v>
      </c>
      <c r="H33">
        <v>139.69999999999999</v>
      </c>
    </row>
    <row r="34" spans="1:8">
      <c r="A34">
        <v>1992</v>
      </c>
      <c r="B34">
        <v>1642.3</v>
      </c>
      <c r="C34">
        <v>129</v>
      </c>
      <c r="D34">
        <v>1241.5999999999999</v>
      </c>
      <c r="E34">
        <v>400.70000000000005</v>
      </c>
      <c r="F34">
        <v>133.69999999999999</v>
      </c>
      <c r="G34">
        <v>174.9</v>
      </c>
      <c r="H34">
        <v>286.7</v>
      </c>
    </row>
    <row r="35" spans="1:8">
      <c r="A35">
        <v>1993</v>
      </c>
      <c r="B35">
        <v>1930.7</v>
      </c>
      <c r="C35">
        <v>128</v>
      </c>
      <c r="D35">
        <v>1657.9</v>
      </c>
      <c r="E35">
        <v>272.79999999999995</v>
      </c>
      <c r="F35">
        <v>159.19999999999999</v>
      </c>
      <c r="G35">
        <v>256.60000000000002</v>
      </c>
      <c r="H35">
        <v>324.3</v>
      </c>
    </row>
    <row r="36" spans="1:8">
      <c r="A36">
        <v>1994</v>
      </c>
      <c r="B36">
        <v>1903</v>
      </c>
      <c r="C36">
        <v>141</v>
      </c>
      <c r="D36">
        <v>1732.7</v>
      </c>
      <c r="E36">
        <v>170.29999999999995</v>
      </c>
      <c r="F36">
        <v>136.69999999999999</v>
      </c>
      <c r="G36">
        <v>210.8</v>
      </c>
      <c r="H36">
        <v>247.4</v>
      </c>
    </row>
    <row r="37" spans="1:8">
      <c r="A37">
        <v>1995</v>
      </c>
      <c r="B37">
        <v>1463.3</v>
      </c>
      <c r="C37">
        <v>111</v>
      </c>
      <c r="D37">
        <v>1127</v>
      </c>
      <c r="E37">
        <v>336.29999999999995</v>
      </c>
      <c r="F37">
        <v>111.1</v>
      </c>
      <c r="G37">
        <v>153.1</v>
      </c>
      <c r="H37">
        <v>209.5</v>
      </c>
    </row>
    <row r="38" spans="1:8">
      <c r="A38">
        <v>1996</v>
      </c>
      <c r="B38">
        <v>1662</v>
      </c>
      <c r="C38">
        <v>106</v>
      </c>
      <c r="D38">
        <v>1516.4</v>
      </c>
      <c r="E38">
        <v>145.59999999999991</v>
      </c>
      <c r="F38">
        <v>206.2</v>
      </c>
      <c r="G38">
        <v>344.6</v>
      </c>
      <c r="H38">
        <v>442.7</v>
      </c>
    </row>
    <row r="39" spans="1:8">
      <c r="A39">
        <v>1997</v>
      </c>
      <c r="B39">
        <v>1739.1</v>
      </c>
      <c r="C39">
        <v>131</v>
      </c>
      <c r="D39">
        <v>1531.5</v>
      </c>
      <c r="E39">
        <v>207.59999999999991</v>
      </c>
      <c r="F39">
        <v>143.4</v>
      </c>
      <c r="G39">
        <v>175.5</v>
      </c>
      <c r="H39">
        <v>234.3</v>
      </c>
    </row>
    <row r="40" spans="1:8">
      <c r="A40">
        <v>1998</v>
      </c>
      <c r="B40">
        <v>1548.9</v>
      </c>
      <c r="C40">
        <v>138</v>
      </c>
      <c r="D40">
        <v>1301</v>
      </c>
      <c r="E40">
        <v>247.90000000000009</v>
      </c>
      <c r="F40">
        <v>100.9</v>
      </c>
      <c r="G40">
        <v>178.4</v>
      </c>
      <c r="H40">
        <v>207.2</v>
      </c>
    </row>
    <row r="41" spans="1:8">
      <c r="A41">
        <v>1999</v>
      </c>
      <c r="B41">
        <v>1495.8</v>
      </c>
      <c r="C41">
        <v>117</v>
      </c>
      <c r="D41">
        <v>1388.3</v>
      </c>
      <c r="E41">
        <v>107.5</v>
      </c>
      <c r="F41">
        <v>121.6</v>
      </c>
      <c r="G41">
        <v>182.4</v>
      </c>
      <c r="H41">
        <v>222.4</v>
      </c>
    </row>
    <row r="42" spans="1:8">
      <c r="A42">
        <v>2000</v>
      </c>
      <c r="B42">
        <v>2176.1999999999998</v>
      </c>
      <c r="C42">
        <v>123</v>
      </c>
      <c r="D42">
        <v>1630.6</v>
      </c>
      <c r="E42">
        <v>545.59999999999991</v>
      </c>
      <c r="F42">
        <v>192.2</v>
      </c>
      <c r="G42">
        <v>250.7</v>
      </c>
      <c r="H42">
        <v>250.7</v>
      </c>
    </row>
    <row r="43" spans="1:8">
      <c r="A43">
        <v>2001</v>
      </c>
      <c r="B43">
        <v>2371.3000000000002</v>
      </c>
      <c r="C43">
        <v>128</v>
      </c>
      <c r="D43">
        <v>2116.3000000000002</v>
      </c>
      <c r="E43">
        <v>255</v>
      </c>
      <c r="F43">
        <v>129</v>
      </c>
      <c r="G43">
        <v>169.9</v>
      </c>
      <c r="H43">
        <v>288.5</v>
      </c>
    </row>
    <row r="44" spans="1:8">
      <c r="A44">
        <v>2002</v>
      </c>
      <c r="B44">
        <v>1417.5</v>
      </c>
      <c r="C44">
        <v>129</v>
      </c>
      <c r="D44">
        <v>1117.4000000000001</v>
      </c>
      <c r="E44">
        <v>300.10000000000002</v>
      </c>
      <c r="F44">
        <v>63.3</v>
      </c>
      <c r="G44">
        <v>131.9</v>
      </c>
      <c r="H44">
        <v>216.5</v>
      </c>
    </row>
    <row r="45" spans="1:8">
      <c r="A45">
        <v>2003</v>
      </c>
      <c r="B45">
        <v>1562.9</v>
      </c>
      <c r="C45">
        <v>116</v>
      </c>
      <c r="D45">
        <v>1423.3</v>
      </c>
      <c r="E45">
        <v>139.60000000000014</v>
      </c>
      <c r="F45">
        <v>132.19999999999999</v>
      </c>
      <c r="G45">
        <v>241.3</v>
      </c>
      <c r="H45">
        <v>339.6</v>
      </c>
    </row>
    <row r="46" spans="1:8">
      <c r="A46">
        <v>2004</v>
      </c>
      <c r="B46">
        <v>1342.6</v>
      </c>
      <c r="C46">
        <v>121</v>
      </c>
      <c r="D46">
        <v>1121.4000000000001</v>
      </c>
      <c r="E46">
        <v>221.19999999999982</v>
      </c>
      <c r="F46">
        <v>78.5</v>
      </c>
      <c r="G46">
        <v>156.9</v>
      </c>
      <c r="H46">
        <v>231.4</v>
      </c>
    </row>
    <row r="47" spans="1:8">
      <c r="A47">
        <v>2005</v>
      </c>
      <c r="B47">
        <v>2431.6999999999998</v>
      </c>
      <c r="C47">
        <v>109</v>
      </c>
      <c r="D47">
        <v>1969.5</v>
      </c>
      <c r="E47">
        <v>462.19999999999982</v>
      </c>
      <c r="F47">
        <v>160.19999999999999</v>
      </c>
      <c r="G47">
        <v>254.1</v>
      </c>
      <c r="H47">
        <v>312.60000000000002</v>
      </c>
    </row>
    <row r="48" spans="1:8">
      <c r="A48">
        <v>2006</v>
      </c>
      <c r="B48">
        <v>1712</v>
      </c>
      <c r="C48">
        <v>128</v>
      </c>
      <c r="D48">
        <v>1487.5</v>
      </c>
      <c r="E48">
        <v>224.5</v>
      </c>
      <c r="F48">
        <v>142.5</v>
      </c>
      <c r="G48">
        <v>219.5</v>
      </c>
      <c r="H48">
        <v>238.5</v>
      </c>
    </row>
    <row r="49" spans="1:8">
      <c r="A49">
        <v>2007</v>
      </c>
      <c r="B49">
        <v>1341.5</v>
      </c>
      <c r="C49">
        <v>108</v>
      </c>
      <c r="D49">
        <v>1257</v>
      </c>
      <c r="E49">
        <v>84.5</v>
      </c>
      <c r="F49">
        <v>107</v>
      </c>
      <c r="G49">
        <v>136</v>
      </c>
      <c r="H49">
        <v>278.5</v>
      </c>
    </row>
    <row r="50" spans="1:8">
      <c r="A50">
        <v>2008</v>
      </c>
      <c r="B50">
        <v>2302.5</v>
      </c>
      <c r="C50">
        <v>111</v>
      </c>
      <c r="D50">
        <v>1936.5</v>
      </c>
      <c r="E50">
        <v>366</v>
      </c>
      <c r="F50">
        <v>415.5</v>
      </c>
      <c r="G50">
        <v>497</v>
      </c>
      <c r="H50">
        <v>556.5</v>
      </c>
    </row>
    <row r="51" spans="1:8">
      <c r="A51">
        <v>2009</v>
      </c>
      <c r="B51">
        <v>1716</v>
      </c>
      <c r="C51">
        <v>110</v>
      </c>
      <c r="D51">
        <v>1430.5</v>
      </c>
      <c r="E51">
        <v>285.5</v>
      </c>
      <c r="F51">
        <v>100</v>
      </c>
      <c r="G51">
        <v>249</v>
      </c>
      <c r="H51">
        <v>296.5</v>
      </c>
    </row>
    <row r="52" spans="1:8">
      <c r="A52">
        <v>2010</v>
      </c>
      <c r="B52">
        <v>1565</v>
      </c>
      <c r="C52">
        <v>113</v>
      </c>
      <c r="D52">
        <v>1368.5</v>
      </c>
      <c r="E52">
        <v>196.5</v>
      </c>
      <c r="F52">
        <v>100</v>
      </c>
      <c r="G52">
        <v>135</v>
      </c>
      <c r="H52">
        <v>189.5</v>
      </c>
    </row>
    <row r="53" spans="1:8">
      <c r="A53">
        <v>2011</v>
      </c>
      <c r="B53">
        <v>1301</v>
      </c>
      <c r="C53">
        <v>94</v>
      </c>
      <c r="D53">
        <v>1145.5</v>
      </c>
      <c r="E53">
        <v>155.5</v>
      </c>
      <c r="F53">
        <v>106</v>
      </c>
      <c r="G53">
        <v>121</v>
      </c>
      <c r="H53">
        <v>203</v>
      </c>
    </row>
    <row r="54" spans="1:8">
      <c r="A54">
        <v>2012</v>
      </c>
      <c r="B54">
        <v>1622</v>
      </c>
      <c r="C54">
        <v>134</v>
      </c>
      <c r="D54">
        <v>1306</v>
      </c>
      <c r="E54">
        <v>316</v>
      </c>
      <c r="F54">
        <v>78</v>
      </c>
      <c r="G54">
        <v>141</v>
      </c>
      <c r="H54">
        <v>195.5</v>
      </c>
    </row>
    <row r="55" spans="1:8">
      <c r="A55">
        <v>2013</v>
      </c>
      <c r="B55">
        <v>1734.5</v>
      </c>
      <c r="C55">
        <v>118</v>
      </c>
      <c r="D55">
        <v>1480.5</v>
      </c>
      <c r="E55">
        <v>254</v>
      </c>
      <c r="F55">
        <v>108.5</v>
      </c>
      <c r="G55">
        <v>163</v>
      </c>
      <c r="H55">
        <v>196</v>
      </c>
    </row>
    <row r="56" spans="1:8">
      <c r="A56">
        <v>2014</v>
      </c>
      <c r="B56">
        <v>1638</v>
      </c>
      <c r="C56">
        <v>124</v>
      </c>
      <c r="D56">
        <v>1287.5</v>
      </c>
      <c r="E56">
        <v>350.5</v>
      </c>
      <c r="F56">
        <v>157.5</v>
      </c>
      <c r="G56">
        <v>238.5</v>
      </c>
      <c r="H56">
        <v>352</v>
      </c>
    </row>
    <row r="57" spans="1:8">
      <c r="A57">
        <v>2015</v>
      </c>
      <c r="B57">
        <v>1372</v>
      </c>
      <c r="C57">
        <v>108</v>
      </c>
      <c r="D57">
        <v>1080.5</v>
      </c>
      <c r="E57">
        <v>291.5</v>
      </c>
      <c r="F57">
        <v>82.5</v>
      </c>
      <c r="G57">
        <v>126.5</v>
      </c>
      <c r="H57">
        <v>199.5</v>
      </c>
    </row>
    <row r="58" spans="1:8">
      <c r="A58">
        <v>2016</v>
      </c>
      <c r="B58">
        <v>2352.5</v>
      </c>
      <c r="C58">
        <v>144</v>
      </c>
      <c r="D58">
        <v>1552</v>
      </c>
      <c r="E58">
        <v>800.5</v>
      </c>
      <c r="F58">
        <v>162</v>
      </c>
      <c r="G58">
        <v>184.5</v>
      </c>
      <c r="H58">
        <v>220</v>
      </c>
    </row>
    <row r="59" spans="1:8">
      <c r="A59">
        <v>2017</v>
      </c>
      <c r="B59">
        <v>1258</v>
      </c>
      <c r="C59">
        <v>116</v>
      </c>
      <c r="D59">
        <v>1114</v>
      </c>
      <c r="E59">
        <v>144</v>
      </c>
      <c r="F59">
        <v>107.5</v>
      </c>
      <c r="G59">
        <v>179.5</v>
      </c>
      <c r="H59">
        <v>210</v>
      </c>
    </row>
    <row r="60" spans="1:8">
      <c r="A60">
        <v>2018</v>
      </c>
      <c r="B60">
        <v>1585.5</v>
      </c>
      <c r="C60">
        <v>106</v>
      </c>
      <c r="D60">
        <v>1370</v>
      </c>
      <c r="E60">
        <v>215.5</v>
      </c>
      <c r="F60">
        <v>187</v>
      </c>
      <c r="G60">
        <v>318</v>
      </c>
      <c r="H60">
        <v>343</v>
      </c>
    </row>
    <row r="61" spans="1:8" ht="14.45" customHeight="1">
      <c r="A61">
        <v>2019</v>
      </c>
      <c r="B61">
        <v>1737.5</v>
      </c>
      <c r="C61">
        <v>117</v>
      </c>
      <c r="D61">
        <v>1533.5</v>
      </c>
      <c r="E61">
        <f>B61-D61</f>
        <v>204</v>
      </c>
      <c r="F61">
        <v>64.5</v>
      </c>
      <c r="G61">
        <v>129</v>
      </c>
      <c r="H61">
        <v>198.5</v>
      </c>
    </row>
    <row r="62" spans="1:8" ht="14.45" customHeight="1">
      <c r="A62">
        <v>2020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D8EB9-B1BD-4750-A3A6-54FBE12C9B2D}">
  <dimension ref="A1:K62"/>
  <sheetViews>
    <sheetView workbookViewId="0">
      <selection sqref="A1:D62"/>
    </sheetView>
  </sheetViews>
  <sheetFormatPr defaultRowHeight="14.25"/>
  <cols>
    <col min="1" max="1" width="7.375" customWidth="1"/>
    <col min="2" max="4" width="16.125" bestFit="1" customWidth="1"/>
    <col min="5" max="5" width="9.5" bestFit="1" customWidth="1"/>
    <col min="6" max="6" width="11.625" bestFit="1" customWidth="1"/>
    <col min="7" max="7" width="13.875" bestFit="1" customWidth="1"/>
    <col min="8" max="8" width="9.5" bestFit="1" customWidth="1"/>
    <col min="9" max="9" width="19.625" bestFit="1" customWidth="1"/>
    <col min="10" max="10" width="5.5" bestFit="1" customWidth="1"/>
    <col min="11" max="11" width="27.125" bestFit="1" customWidth="1"/>
  </cols>
  <sheetData>
    <row r="1" spans="1:11" s="1" customFormat="1" ht="21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>
      <c r="A2">
        <v>1960</v>
      </c>
      <c r="B2">
        <v>122.9</v>
      </c>
      <c r="C2">
        <v>242.8</v>
      </c>
      <c r="D2">
        <v>314.10000000000002</v>
      </c>
      <c r="E2">
        <v>1790.9</v>
      </c>
      <c r="F2">
        <v>1590.2</v>
      </c>
      <c r="G2">
        <v>200.70000000000005</v>
      </c>
      <c r="H2">
        <v>107</v>
      </c>
      <c r="I2" s="5"/>
      <c r="J2" s="6"/>
    </row>
    <row r="3" spans="1:11">
      <c r="A3">
        <v>1961</v>
      </c>
      <c r="B3">
        <v>121.4</v>
      </c>
      <c r="C3">
        <v>153.19999999999999</v>
      </c>
      <c r="D3">
        <v>276.2</v>
      </c>
      <c r="E3">
        <v>2095.3000000000002</v>
      </c>
      <c r="F3">
        <v>1867.7</v>
      </c>
      <c r="G3">
        <v>227.60000000000014</v>
      </c>
      <c r="H3">
        <v>141</v>
      </c>
    </row>
    <row r="4" spans="1:11">
      <c r="A4">
        <v>1962</v>
      </c>
      <c r="B4">
        <v>66.2</v>
      </c>
      <c r="C4">
        <v>127.8</v>
      </c>
      <c r="D4">
        <v>190.6</v>
      </c>
      <c r="E4">
        <v>1264.5999999999999</v>
      </c>
      <c r="F4">
        <v>1118.0999999999999</v>
      </c>
      <c r="G4">
        <v>146.5</v>
      </c>
      <c r="H4">
        <v>120</v>
      </c>
    </row>
    <row r="5" spans="1:11">
      <c r="A5">
        <v>1963</v>
      </c>
      <c r="B5">
        <v>95.6</v>
      </c>
      <c r="C5">
        <v>141.69999999999999</v>
      </c>
      <c r="D5">
        <v>167.2</v>
      </c>
      <c r="E5">
        <v>878.5</v>
      </c>
      <c r="F5">
        <v>747.5</v>
      </c>
      <c r="G5">
        <v>131</v>
      </c>
      <c r="H5">
        <v>92</v>
      </c>
    </row>
    <row r="6" spans="1:11">
      <c r="A6">
        <v>1964</v>
      </c>
      <c r="B6">
        <v>138</v>
      </c>
      <c r="C6">
        <v>193.3</v>
      </c>
      <c r="D6">
        <v>340.8</v>
      </c>
      <c r="E6">
        <v>1653.4</v>
      </c>
      <c r="F6">
        <v>1340.7</v>
      </c>
      <c r="G6">
        <v>312.70000000000005</v>
      </c>
      <c r="H6">
        <v>122</v>
      </c>
    </row>
    <row r="7" spans="1:11">
      <c r="A7">
        <v>1965</v>
      </c>
      <c r="B7">
        <v>81.7</v>
      </c>
      <c r="C7">
        <v>181.8</v>
      </c>
      <c r="D7">
        <v>216.9</v>
      </c>
      <c r="E7">
        <v>1782.1</v>
      </c>
      <c r="F7">
        <v>1411</v>
      </c>
      <c r="G7">
        <v>371.09999999999991</v>
      </c>
      <c r="H7">
        <v>130</v>
      </c>
    </row>
    <row r="8" spans="1:11">
      <c r="A8">
        <v>1966</v>
      </c>
      <c r="B8">
        <v>168.7</v>
      </c>
      <c r="C8">
        <v>273.39999999999998</v>
      </c>
      <c r="D8">
        <v>328.9</v>
      </c>
      <c r="E8">
        <v>1874.6</v>
      </c>
      <c r="F8">
        <v>1726.9</v>
      </c>
      <c r="G8">
        <v>147.69999999999982</v>
      </c>
      <c r="H8">
        <v>88</v>
      </c>
    </row>
    <row r="9" spans="1:11">
      <c r="A9">
        <v>1967</v>
      </c>
      <c r="B9">
        <v>107.2</v>
      </c>
      <c r="C9">
        <v>160.19999999999999</v>
      </c>
      <c r="D9">
        <v>320</v>
      </c>
      <c r="E9">
        <v>1330.3</v>
      </c>
      <c r="F9">
        <v>1199</v>
      </c>
      <c r="G9">
        <v>131.29999999999995</v>
      </c>
      <c r="H9">
        <v>88</v>
      </c>
    </row>
    <row r="10" spans="1:11">
      <c r="A10">
        <v>1968</v>
      </c>
      <c r="B10">
        <v>104.5</v>
      </c>
      <c r="C10">
        <v>123.7</v>
      </c>
      <c r="D10">
        <v>194.5</v>
      </c>
      <c r="E10">
        <v>1577.9</v>
      </c>
      <c r="F10">
        <v>1238.5999999999999</v>
      </c>
      <c r="G10">
        <v>339.30000000000018</v>
      </c>
      <c r="H10">
        <v>102</v>
      </c>
    </row>
    <row r="11" spans="1:11">
      <c r="A11">
        <v>1969</v>
      </c>
      <c r="B11">
        <v>98.2</v>
      </c>
      <c r="C11">
        <v>174.7</v>
      </c>
      <c r="D11">
        <v>345.1</v>
      </c>
      <c r="E11">
        <v>1488.3</v>
      </c>
      <c r="F11">
        <v>1291.2</v>
      </c>
      <c r="G11">
        <v>197.09999999999991</v>
      </c>
      <c r="H11">
        <v>106</v>
      </c>
    </row>
    <row r="12" spans="1:11">
      <c r="A12">
        <v>1970</v>
      </c>
      <c r="B12">
        <v>144.19999999999999</v>
      </c>
      <c r="C12">
        <v>277.39999999999998</v>
      </c>
      <c r="D12">
        <v>288.39999999999998</v>
      </c>
      <c r="E12">
        <v>1719.6</v>
      </c>
      <c r="F12">
        <v>1504.9</v>
      </c>
      <c r="G12">
        <v>214.69999999999982</v>
      </c>
      <c r="H12">
        <v>109</v>
      </c>
    </row>
    <row r="13" spans="1:11">
      <c r="A13">
        <v>1971</v>
      </c>
      <c r="B13">
        <v>88</v>
      </c>
      <c r="C13">
        <v>168.8</v>
      </c>
      <c r="D13">
        <v>251.5</v>
      </c>
      <c r="E13">
        <v>1553</v>
      </c>
      <c r="F13">
        <v>1347.6</v>
      </c>
      <c r="G13">
        <v>205.40000000000009</v>
      </c>
      <c r="H13">
        <v>99</v>
      </c>
    </row>
    <row r="14" spans="1:11">
      <c r="A14">
        <v>1972</v>
      </c>
      <c r="B14">
        <v>233</v>
      </c>
      <c r="C14">
        <v>371.4</v>
      </c>
      <c r="D14">
        <v>436.1</v>
      </c>
      <c r="E14">
        <v>1899.7</v>
      </c>
      <c r="F14">
        <v>1665.8</v>
      </c>
      <c r="G14">
        <v>233.90000000000009</v>
      </c>
      <c r="H14">
        <v>102</v>
      </c>
    </row>
    <row r="15" spans="1:11">
      <c r="A15">
        <v>1973</v>
      </c>
      <c r="B15">
        <v>154.5</v>
      </c>
      <c r="C15">
        <v>227.1</v>
      </c>
      <c r="D15">
        <v>303.2</v>
      </c>
      <c r="E15">
        <v>2111.1</v>
      </c>
      <c r="F15">
        <v>1973.7</v>
      </c>
      <c r="G15">
        <v>137.39999999999986</v>
      </c>
      <c r="H15">
        <v>126</v>
      </c>
    </row>
    <row r="16" spans="1:11">
      <c r="A16">
        <v>1974</v>
      </c>
      <c r="B16">
        <v>74.400000000000006</v>
      </c>
      <c r="C16">
        <v>133.5</v>
      </c>
      <c r="D16">
        <v>197</v>
      </c>
      <c r="E16">
        <v>1260.9000000000001</v>
      </c>
      <c r="F16">
        <v>971.8</v>
      </c>
      <c r="G16">
        <v>289.10000000000014</v>
      </c>
      <c r="H16">
        <v>102</v>
      </c>
    </row>
    <row r="17" spans="1:8">
      <c r="A17">
        <v>1975</v>
      </c>
      <c r="B17">
        <v>92.4</v>
      </c>
      <c r="C17">
        <v>221.8</v>
      </c>
      <c r="D17">
        <v>246.3</v>
      </c>
      <c r="E17">
        <v>2180.4</v>
      </c>
      <c r="F17">
        <v>1720.6</v>
      </c>
      <c r="G17">
        <v>459.80000000000018</v>
      </c>
      <c r="H17">
        <v>154</v>
      </c>
    </row>
    <row r="18" spans="1:8">
      <c r="A18">
        <v>1976</v>
      </c>
      <c r="B18">
        <v>143</v>
      </c>
      <c r="C18">
        <v>231</v>
      </c>
      <c r="D18">
        <v>273.5</v>
      </c>
      <c r="E18">
        <v>1713.7</v>
      </c>
      <c r="F18">
        <v>1568.4</v>
      </c>
      <c r="G18">
        <v>145.29999999999995</v>
      </c>
      <c r="H18">
        <v>104</v>
      </c>
    </row>
    <row r="19" spans="1:8">
      <c r="A19">
        <v>1977</v>
      </c>
      <c r="B19">
        <v>137</v>
      </c>
      <c r="C19">
        <v>217.6</v>
      </c>
      <c r="D19">
        <v>221.2</v>
      </c>
      <c r="E19">
        <v>1166.7</v>
      </c>
      <c r="F19">
        <v>1098.5999999999999</v>
      </c>
      <c r="G19">
        <v>68.100000000000136</v>
      </c>
      <c r="H19">
        <v>81</v>
      </c>
    </row>
    <row r="20" spans="1:8">
      <c r="A20">
        <v>1978</v>
      </c>
      <c r="B20">
        <v>94.4</v>
      </c>
      <c r="C20">
        <v>171.6</v>
      </c>
      <c r="D20">
        <v>226.5</v>
      </c>
      <c r="E20">
        <v>1507.7</v>
      </c>
      <c r="F20">
        <v>1259.3</v>
      </c>
      <c r="G20">
        <v>248.40000000000009</v>
      </c>
      <c r="H20">
        <v>127</v>
      </c>
    </row>
    <row r="21" spans="1:8">
      <c r="A21">
        <v>1979</v>
      </c>
      <c r="B21">
        <v>72.5</v>
      </c>
      <c r="C21">
        <v>134</v>
      </c>
      <c r="D21">
        <v>195.7</v>
      </c>
      <c r="E21">
        <v>1592</v>
      </c>
      <c r="F21">
        <v>1443.8</v>
      </c>
      <c r="G21">
        <v>148.20000000000005</v>
      </c>
      <c r="H21">
        <v>108</v>
      </c>
    </row>
    <row r="22" spans="1:8">
      <c r="A22">
        <v>1980</v>
      </c>
      <c r="B22">
        <v>127.4</v>
      </c>
      <c r="C22">
        <v>188.3</v>
      </c>
      <c r="D22">
        <v>223.5</v>
      </c>
      <c r="E22">
        <v>1775.1</v>
      </c>
      <c r="F22">
        <v>1615.5</v>
      </c>
      <c r="G22">
        <v>159.59999999999991</v>
      </c>
      <c r="H22">
        <v>95</v>
      </c>
    </row>
    <row r="23" spans="1:8">
      <c r="A23">
        <v>1981</v>
      </c>
      <c r="B23">
        <v>352.4</v>
      </c>
      <c r="C23">
        <v>460.5</v>
      </c>
      <c r="D23">
        <v>549.29999999999995</v>
      </c>
      <c r="E23">
        <v>1890.3</v>
      </c>
      <c r="F23">
        <v>1612.7</v>
      </c>
      <c r="G23">
        <v>277.59999999999991</v>
      </c>
      <c r="H23">
        <v>96</v>
      </c>
    </row>
    <row r="24" spans="1:8">
      <c r="A24">
        <v>1982</v>
      </c>
      <c r="B24">
        <v>82</v>
      </c>
      <c r="C24">
        <v>124.1</v>
      </c>
      <c r="D24">
        <v>153.69999999999999</v>
      </c>
      <c r="E24">
        <v>1247.7</v>
      </c>
      <c r="F24">
        <v>1039</v>
      </c>
      <c r="G24">
        <v>208.70000000000005</v>
      </c>
      <c r="H24">
        <v>86</v>
      </c>
    </row>
    <row r="25" spans="1:8">
      <c r="A25">
        <v>1983</v>
      </c>
      <c r="B25">
        <v>107.8</v>
      </c>
      <c r="C25">
        <v>143.6</v>
      </c>
      <c r="D25">
        <v>152.9</v>
      </c>
      <c r="E25">
        <v>1553.9</v>
      </c>
      <c r="F25">
        <v>978.4</v>
      </c>
      <c r="G25">
        <v>575.50000000000011</v>
      </c>
      <c r="H25">
        <v>132</v>
      </c>
    </row>
    <row r="26" spans="1:8">
      <c r="A26">
        <v>1984</v>
      </c>
      <c r="B26">
        <v>123.1</v>
      </c>
      <c r="C26">
        <v>135.80000000000001</v>
      </c>
      <c r="D26">
        <v>147</v>
      </c>
      <c r="E26">
        <v>1174.0999999999999</v>
      </c>
      <c r="F26">
        <v>1140.7</v>
      </c>
      <c r="G26">
        <v>33.399999999999864</v>
      </c>
      <c r="H26">
        <v>109</v>
      </c>
    </row>
    <row r="27" spans="1:8">
      <c r="A27">
        <v>1985</v>
      </c>
      <c r="B27">
        <v>181.5</v>
      </c>
      <c r="C27">
        <v>252.5</v>
      </c>
      <c r="D27">
        <v>317.5</v>
      </c>
      <c r="E27">
        <v>1999.2</v>
      </c>
      <c r="F27">
        <v>1543.2</v>
      </c>
      <c r="G27">
        <v>456</v>
      </c>
      <c r="H27">
        <v>104</v>
      </c>
    </row>
    <row r="28" spans="1:8">
      <c r="A28">
        <v>1986</v>
      </c>
      <c r="B28">
        <v>132.19999999999999</v>
      </c>
      <c r="C28">
        <v>225.5</v>
      </c>
      <c r="D28">
        <v>265.5</v>
      </c>
      <c r="E28">
        <v>1631.2</v>
      </c>
      <c r="F28">
        <v>1393.8</v>
      </c>
      <c r="G28">
        <v>237.40000000000009</v>
      </c>
      <c r="H28">
        <v>117</v>
      </c>
    </row>
    <row r="29" spans="1:8">
      <c r="A29">
        <v>1987</v>
      </c>
      <c r="B29">
        <v>156.1</v>
      </c>
      <c r="C29">
        <v>222.9</v>
      </c>
      <c r="D29">
        <v>339.9</v>
      </c>
      <c r="E29">
        <v>1899.6</v>
      </c>
      <c r="F29">
        <v>1481.9</v>
      </c>
      <c r="G29">
        <v>417.69999999999982</v>
      </c>
      <c r="H29">
        <v>110</v>
      </c>
    </row>
    <row r="30" spans="1:8">
      <c r="A30">
        <v>1988</v>
      </c>
      <c r="B30">
        <v>121.7</v>
      </c>
      <c r="C30">
        <v>196.7</v>
      </c>
      <c r="D30">
        <v>196.7</v>
      </c>
      <c r="E30">
        <v>1353.2</v>
      </c>
      <c r="F30">
        <v>1050.2</v>
      </c>
      <c r="G30">
        <v>303</v>
      </c>
      <c r="H30">
        <v>113</v>
      </c>
    </row>
    <row r="31" spans="1:8">
      <c r="A31">
        <v>1989</v>
      </c>
      <c r="B31">
        <v>235.9</v>
      </c>
      <c r="C31">
        <v>261.8</v>
      </c>
      <c r="D31">
        <v>284.8</v>
      </c>
      <c r="E31">
        <v>1285.9000000000001</v>
      </c>
      <c r="F31">
        <v>1086.0999999999999</v>
      </c>
      <c r="G31">
        <v>199.80000000000018</v>
      </c>
      <c r="H31">
        <v>97</v>
      </c>
    </row>
    <row r="32" spans="1:8">
      <c r="A32">
        <v>1990</v>
      </c>
      <c r="B32">
        <v>72.2</v>
      </c>
      <c r="C32">
        <v>120.8</v>
      </c>
      <c r="D32">
        <v>146.80000000000001</v>
      </c>
      <c r="E32">
        <v>1116.5999999999999</v>
      </c>
      <c r="F32">
        <v>890.7</v>
      </c>
      <c r="G32">
        <v>225.89999999999986</v>
      </c>
      <c r="H32">
        <v>108</v>
      </c>
    </row>
    <row r="33" spans="1:8">
      <c r="A33">
        <v>1991</v>
      </c>
      <c r="B33">
        <v>46.9</v>
      </c>
      <c r="C33">
        <v>102.9</v>
      </c>
      <c r="D33">
        <v>162</v>
      </c>
      <c r="E33">
        <v>1000.1</v>
      </c>
      <c r="F33">
        <v>878.5</v>
      </c>
      <c r="G33">
        <v>121.60000000000002</v>
      </c>
      <c r="H33">
        <v>91</v>
      </c>
    </row>
    <row r="34" spans="1:8">
      <c r="A34">
        <v>1992</v>
      </c>
      <c r="B34">
        <v>119.8</v>
      </c>
      <c r="C34">
        <v>155.5</v>
      </c>
      <c r="D34">
        <v>219.7</v>
      </c>
      <c r="E34">
        <v>1568.3</v>
      </c>
      <c r="F34">
        <v>1182.5999999999999</v>
      </c>
      <c r="G34">
        <v>385.70000000000005</v>
      </c>
      <c r="H34">
        <v>102</v>
      </c>
    </row>
    <row r="35" spans="1:8">
      <c r="A35">
        <v>1993</v>
      </c>
      <c r="B35">
        <v>168.5</v>
      </c>
      <c r="C35">
        <v>253.5</v>
      </c>
      <c r="D35">
        <v>287</v>
      </c>
      <c r="E35">
        <v>1902.3</v>
      </c>
      <c r="F35">
        <v>1655.6</v>
      </c>
      <c r="G35">
        <v>246.70000000000005</v>
      </c>
      <c r="H35">
        <v>113</v>
      </c>
    </row>
    <row r="36" spans="1:8">
      <c r="A36">
        <v>1994</v>
      </c>
      <c r="B36">
        <v>228.5</v>
      </c>
      <c r="C36">
        <v>333.4</v>
      </c>
      <c r="D36">
        <v>370.6</v>
      </c>
      <c r="E36">
        <v>1644.2</v>
      </c>
      <c r="F36">
        <v>1469.5</v>
      </c>
      <c r="G36">
        <v>174.70000000000005</v>
      </c>
      <c r="H36">
        <v>115</v>
      </c>
    </row>
    <row r="37" spans="1:8">
      <c r="A37">
        <v>1995</v>
      </c>
      <c r="B37">
        <v>130</v>
      </c>
      <c r="C37">
        <v>159</v>
      </c>
      <c r="D37">
        <v>217.4</v>
      </c>
      <c r="E37">
        <v>1267</v>
      </c>
      <c r="F37">
        <v>948.1</v>
      </c>
      <c r="G37">
        <v>318.89999999999998</v>
      </c>
      <c r="H37">
        <v>102</v>
      </c>
    </row>
    <row r="38" spans="1:8">
      <c r="A38">
        <v>1996</v>
      </c>
      <c r="B38">
        <v>162</v>
      </c>
      <c r="C38">
        <v>255.3</v>
      </c>
      <c r="D38">
        <v>329.1</v>
      </c>
      <c r="E38">
        <v>1387.4</v>
      </c>
      <c r="F38">
        <v>1267.0999999999999</v>
      </c>
      <c r="G38">
        <v>120.30000000000018</v>
      </c>
      <c r="H38">
        <v>98</v>
      </c>
    </row>
    <row r="39" spans="1:8">
      <c r="A39">
        <v>1997</v>
      </c>
      <c r="B39">
        <v>167.8</v>
      </c>
      <c r="C39">
        <v>239.8</v>
      </c>
      <c r="D39">
        <v>365.8</v>
      </c>
      <c r="E39">
        <v>1918.7</v>
      </c>
      <c r="F39">
        <v>1595.2</v>
      </c>
      <c r="G39">
        <v>323.5</v>
      </c>
      <c r="H39">
        <v>134</v>
      </c>
    </row>
    <row r="40" spans="1:8">
      <c r="A40">
        <v>1998</v>
      </c>
      <c r="B40">
        <v>156.4</v>
      </c>
      <c r="C40">
        <v>173.2</v>
      </c>
      <c r="D40">
        <v>221.8</v>
      </c>
      <c r="E40">
        <v>1814.4</v>
      </c>
      <c r="F40">
        <v>1473.2</v>
      </c>
      <c r="G40">
        <v>341.20000000000005</v>
      </c>
      <c r="H40">
        <v>113</v>
      </c>
    </row>
    <row r="41" spans="1:8">
      <c r="A41">
        <v>1999</v>
      </c>
      <c r="B41">
        <v>284.8</v>
      </c>
      <c r="C41">
        <v>438.9</v>
      </c>
      <c r="D41">
        <v>443.9</v>
      </c>
      <c r="E41">
        <v>1485.9</v>
      </c>
      <c r="F41">
        <v>1383.7</v>
      </c>
      <c r="G41">
        <v>102.20000000000005</v>
      </c>
      <c r="H41">
        <v>82</v>
      </c>
    </row>
    <row r="42" spans="1:8">
      <c r="A42">
        <v>2000</v>
      </c>
      <c r="B42">
        <v>130</v>
      </c>
      <c r="C42">
        <v>155</v>
      </c>
      <c r="D42">
        <v>234</v>
      </c>
      <c r="E42">
        <v>1856.2</v>
      </c>
      <c r="F42">
        <v>1484</v>
      </c>
      <c r="G42">
        <v>372.20000000000005</v>
      </c>
      <c r="H42">
        <v>84</v>
      </c>
    </row>
    <row r="43" spans="1:8">
      <c r="A43">
        <v>2001</v>
      </c>
      <c r="B43">
        <v>99.9</v>
      </c>
      <c r="C43">
        <v>169.4</v>
      </c>
      <c r="D43">
        <v>195.3</v>
      </c>
      <c r="E43">
        <v>1684.1</v>
      </c>
      <c r="F43">
        <v>1485.1</v>
      </c>
      <c r="G43">
        <v>199</v>
      </c>
      <c r="H43">
        <v>95</v>
      </c>
    </row>
    <row r="44" spans="1:8">
      <c r="A44">
        <v>2002</v>
      </c>
      <c r="B44">
        <v>85</v>
      </c>
      <c r="C44">
        <v>177.4</v>
      </c>
      <c r="D44">
        <v>222</v>
      </c>
      <c r="E44">
        <v>1423.1</v>
      </c>
      <c r="F44">
        <v>1136.4000000000001</v>
      </c>
      <c r="G44">
        <v>286.69999999999982</v>
      </c>
      <c r="H44">
        <v>93</v>
      </c>
    </row>
    <row r="45" spans="1:8">
      <c r="A45">
        <v>2003</v>
      </c>
      <c r="B45">
        <v>124.5</v>
      </c>
      <c r="C45">
        <v>218.7</v>
      </c>
      <c r="D45">
        <v>302.39999999999998</v>
      </c>
      <c r="E45">
        <v>1735.2</v>
      </c>
      <c r="F45">
        <v>1453.4</v>
      </c>
      <c r="G45">
        <v>281.79999999999995</v>
      </c>
      <c r="H45">
        <v>107</v>
      </c>
    </row>
    <row r="46" spans="1:8">
      <c r="A46">
        <v>2004</v>
      </c>
      <c r="B46">
        <v>231</v>
      </c>
      <c r="C46">
        <v>269.8</v>
      </c>
      <c r="D46">
        <v>322.10000000000002</v>
      </c>
      <c r="E46">
        <v>1426.1</v>
      </c>
      <c r="F46">
        <v>1241</v>
      </c>
      <c r="G46">
        <v>185.09999999999991</v>
      </c>
      <c r="H46">
        <v>99</v>
      </c>
    </row>
    <row r="47" spans="1:8">
      <c r="A47">
        <v>2005</v>
      </c>
      <c r="B47">
        <v>308</v>
      </c>
      <c r="C47">
        <v>349.9</v>
      </c>
      <c r="D47">
        <v>407.6</v>
      </c>
      <c r="E47">
        <v>1724.3</v>
      </c>
      <c r="F47">
        <v>1569</v>
      </c>
      <c r="G47">
        <v>155.29999999999995</v>
      </c>
      <c r="H47">
        <v>112</v>
      </c>
    </row>
    <row r="48" spans="1:8">
      <c r="A48">
        <v>2006</v>
      </c>
      <c r="B48">
        <v>355</v>
      </c>
      <c r="C48">
        <v>432.5</v>
      </c>
      <c r="D48">
        <v>437</v>
      </c>
      <c r="E48">
        <v>2015</v>
      </c>
      <c r="F48">
        <v>1543</v>
      </c>
      <c r="G48">
        <v>472</v>
      </c>
      <c r="H48">
        <v>123</v>
      </c>
    </row>
    <row r="49" spans="1:8">
      <c r="A49">
        <v>2007</v>
      </c>
      <c r="B49">
        <v>111</v>
      </c>
      <c r="C49">
        <v>168</v>
      </c>
      <c r="D49">
        <v>302</v>
      </c>
      <c r="E49">
        <v>1610</v>
      </c>
      <c r="F49">
        <v>1531</v>
      </c>
      <c r="G49">
        <v>79</v>
      </c>
      <c r="H49">
        <v>99</v>
      </c>
    </row>
    <row r="50" spans="1:8">
      <c r="A50">
        <v>2008</v>
      </c>
      <c r="B50">
        <v>366.5</v>
      </c>
      <c r="C50">
        <v>459</v>
      </c>
      <c r="D50">
        <v>523</v>
      </c>
      <c r="E50">
        <v>2385.5</v>
      </c>
      <c r="F50">
        <v>1998.5</v>
      </c>
      <c r="G50">
        <v>387</v>
      </c>
      <c r="H50">
        <v>118</v>
      </c>
    </row>
    <row r="51" spans="1:8">
      <c r="A51">
        <v>2009</v>
      </c>
      <c r="B51">
        <v>160.5</v>
      </c>
      <c r="C51">
        <v>222.5</v>
      </c>
      <c r="D51">
        <v>325.5</v>
      </c>
      <c r="E51">
        <v>1660</v>
      </c>
      <c r="F51">
        <v>1470.5</v>
      </c>
      <c r="G51">
        <v>189.5</v>
      </c>
      <c r="H51">
        <v>106</v>
      </c>
    </row>
    <row r="52" spans="1:8">
      <c r="A52">
        <v>2010</v>
      </c>
      <c r="B52">
        <v>88.5</v>
      </c>
      <c r="C52">
        <v>196.5</v>
      </c>
      <c r="D52">
        <v>237.5</v>
      </c>
      <c r="E52">
        <v>1643</v>
      </c>
      <c r="F52">
        <v>1449</v>
      </c>
      <c r="G52">
        <v>194</v>
      </c>
      <c r="H52">
        <v>131</v>
      </c>
    </row>
    <row r="53" spans="1:8">
      <c r="A53">
        <v>2011</v>
      </c>
      <c r="B53">
        <v>94</v>
      </c>
      <c r="C53">
        <v>107</v>
      </c>
      <c r="D53">
        <v>184</v>
      </c>
      <c r="E53">
        <v>1415.5</v>
      </c>
      <c r="F53">
        <v>1279.5</v>
      </c>
      <c r="G53">
        <v>136</v>
      </c>
      <c r="H53">
        <v>96</v>
      </c>
    </row>
    <row r="54" spans="1:8">
      <c r="A54">
        <v>2012</v>
      </c>
      <c r="B54">
        <v>77</v>
      </c>
      <c r="C54">
        <v>156.5</v>
      </c>
      <c r="D54">
        <v>222</v>
      </c>
      <c r="E54">
        <v>1778.5</v>
      </c>
      <c r="F54">
        <v>1505</v>
      </c>
      <c r="G54">
        <v>273.5</v>
      </c>
      <c r="H54">
        <v>145</v>
      </c>
    </row>
    <row r="55" spans="1:8">
      <c r="A55">
        <v>2013</v>
      </c>
      <c r="B55">
        <v>203</v>
      </c>
      <c r="C55">
        <v>312.5</v>
      </c>
      <c r="D55">
        <v>433</v>
      </c>
      <c r="E55">
        <v>1827.5</v>
      </c>
      <c r="F55">
        <v>1595</v>
      </c>
      <c r="G55">
        <v>232.5</v>
      </c>
      <c r="H55">
        <v>126</v>
      </c>
    </row>
    <row r="56" spans="1:8">
      <c r="A56">
        <v>2014</v>
      </c>
      <c r="B56">
        <v>143</v>
      </c>
      <c r="C56">
        <v>207</v>
      </c>
      <c r="D56">
        <v>308.5</v>
      </c>
      <c r="E56">
        <v>1783.5</v>
      </c>
      <c r="F56">
        <v>1496.5</v>
      </c>
      <c r="G56">
        <v>287</v>
      </c>
      <c r="H56">
        <v>126</v>
      </c>
    </row>
    <row r="57" spans="1:8">
      <c r="A57">
        <v>2015</v>
      </c>
      <c r="B57">
        <v>129</v>
      </c>
      <c r="C57">
        <v>222</v>
      </c>
      <c r="D57">
        <v>396.5</v>
      </c>
      <c r="E57">
        <v>1720</v>
      </c>
      <c r="F57">
        <v>1442.5</v>
      </c>
      <c r="G57">
        <v>277.5</v>
      </c>
      <c r="H57">
        <v>110</v>
      </c>
    </row>
    <row r="58" spans="1:8">
      <c r="A58">
        <v>2016</v>
      </c>
      <c r="B58">
        <v>143.5</v>
      </c>
      <c r="C58">
        <v>171.5</v>
      </c>
      <c r="D58">
        <v>186.5</v>
      </c>
      <c r="E58">
        <v>2500.5</v>
      </c>
      <c r="F58">
        <v>1604</v>
      </c>
      <c r="G58">
        <v>896.5</v>
      </c>
      <c r="H58">
        <v>159</v>
      </c>
    </row>
    <row r="59" spans="1:8">
      <c r="A59">
        <v>2017</v>
      </c>
      <c r="B59">
        <v>95</v>
      </c>
      <c r="C59">
        <v>197</v>
      </c>
      <c r="D59">
        <v>217.5</v>
      </c>
      <c r="E59">
        <v>1500.5</v>
      </c>
      <c r="F59">
        <v>1343</v>
      </c>
      <c r="G59">
        <v>157.5</v>
      </c>
      <c r="H59">
        <v>117</v>
      </c>
    </row>
    <row r="60" spans="1:8">
      <c r="A60">
        <v>2018</v>
      </c>
      <c r="B60">
        <v>169</v>
      </c>
      <c r="C60">
        <v>350.5</v>
      </c>
      <c r="D60">
        <v>454.5</v>
      </c>
      <c r="E60">
        <v>1983</v>
      </c>
      <c r="F60">
        <v>1761</v>
      </c>
      <c r="G60">
        <v>222</v>
      </c>
      <c r="H60">
        <v>113</v>
      </c>
    </row>
    <row r="61" spans="1:8">
      <c r="A61">
        <v>2019</v>
      </c>
      <c r="B61">
        <v>89</v>
      </c>
      <c r="C61">
        <v>136.5</v>
      </c>
      <c r="D61">
        <v>171</v>
      </c>
      <c r="E61">
        <v>1714.5</v>
      </c>
      <c r="F61">
        <v>1488</v>
      </c>
      <c r="G61">
        <f>E61-F61</f>
        <v>226.5</v>
      </c>
      <c r="H61">
        <v>110</v>
      </c>
    </row>
    <row r="62" spans="1:8">
      <c r="A62">
        <v>2020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4581-AAB5-4719-8214-8CBADD3FC5DC}">
  <dimension ref="A1:K62"/>
  <sheetViews>
    <sheetView topLeftCell="A38" workbookViewId="0">
      <selection activeCell="B1" sqref="B1:D61"/>
    </sheetView>
  </sheetViews>
  <sheetFormatPr defaultRowHeight="14.25"/>
  <cols>
    <col min="1" max="1" width="7.375" customWidth="1"/>
    <col min="2" max="4" width="16.125" bestFit="1" customWidth="1"/>
    <col min="5" max="5" width="9.5" bestFit="1" customWidth="1"/>
    <col min="6" max="6" width="11.625" bestFit="1" customWidth="1"/>
    <col min="7" max="7" width="13.875" bestFit="1" customWidth="1"/>
    <col min="8" max="8" width="9.5" bestFit="1" customWidth="1"/>
    <col min="9" max="9" width="19.75" customWidth="1"/>
    <col min="10" max="10" width="5.5" bestFit="1" customWidth="1"/>
    <col min="11" max="11" width="27.125" bestFit="1" customWidth="1"/>
  </cols>
  <sheetData>
    <row r="1" spans="1:11" s="1" customFormat="1" ht="21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>
      <c r="A2">
        <v>1960</v>
      </c>
      <c r="B2">
        <v>214</v>
      </c>
      <c r="C2">
        <v>332</v>
      </c>
      <c r="D2">
        <v>344</v>
      </c>
      <c r="E2">
        <v>1831</v>
      </c>
      <c r="F2">
        <v>1583</v>
      </c>
      <c r="G2">
        <v>248</v>
      </c>
      <c r="H2">
        <v>92</v>
      </c>
    </row>
    <row r="3" spans="1:11">
      <c r="A3">
        <v>1961</v>
      </c>
      <c r="B3">
        <v>258</v>
      </c>
      <c r="C3">
        <v>267</v>
      </c>
      <c r="D3">
        <v>440</v>
      </c>
      <c r="E3">
        <v>1843</v>
      </c>
      <c r="F3">
        <v>1671</v>
      </c>
      <c r="G3">
        <v>172</v>
      </c>
      <c r="H3">
        <v>106</v>
      </c>
    </row>
    <row r="4" spans="1:11">
      <c r="A4">
        <v>1962</v>
      </c>
      <c r="B4">
        <v>111.7</v>
      </c>
      <c r="C4">
        <v>188.3</v>
      </c>
      <c r="D4">
        <v>196.8</v>
      </c>
      <c r="E4">
        <v>1262.4000000000001</v>
      </c>
      <c r="F4">
        <v>1026.9000000000001</v>
      </c>
      <c r="G4">
        <v>235.5</v>
      </c>
      <c r="H4">
        <v>130</v>
      </c>
    </row>
    <row r="5" spans="1:11">
      <c r="A5">
        <v>1963</v>
      </c>
      <c r="B5">
        <v>113.9</v>
      </c>
      <c r="C5">
        <v>134.6</v>
      </c>
      <c r="D5">
        <v>136.69999999999999</v>
      </c>
      <c r="E5">
        <v>721.3</v>
      </c>
      <c r="F5">
        <v>595.29999999999995</v>
      </c>
      <c r="G5">
        <v>126</v>
      </c>
      <c r="H5">
        <v>74</v>
      </c>
    </row>
    <row r="6" spans="1:11">
      <c r="A6">
        <v>1964</v>
      </c>
      <c r="B6">
        <v>129</v>
      </c>
      <c r="C6">
        <v>221.7</v>
      </c>
      <c r="D6">
        <v>350.7</v>
      </c>
      <c r="E6">
        <v>1648.9</v>
      </c>
      <c r="F6">
        <v>1283.0999999999999</v>
      </c>
      <c r="G6">
        <v>365.80000000000018</v>
      </c>
      <c r="H6">
        <v>112</v>
      </c>
    </row>
    <row r="7" spans="1:11">
      <c r="A7">
        <v>1965</v>
      </c>
      <c r="B7">
        <v>125.9</v>
      </c>
      <c r="C7">
        <v>246.5</v>
      </c>
      <c r="D7">
        <v>274.60000000000002</v>
      </c>
      <c r="E7">
        <v>1928.3</v>
      </c>
      <c r="F7">
        <v>1482.3</v>
      </c>
      <c r="G7">
        <v>446</v>
      </c>
      <c r="H7">
        <v>128</v>
      </c>
    </row>
    <row r="8" spans="1:11">
      <c r="A8">
        <v>1966</v>
      </c>
      <c r="B8">
        <v>124.8</v>
      </c>
      <c r="C8">
        <v>217.8</v>
      </c>
      <c r="D8">
        <v>293.10000000000002</v>
      </c>
      <c r="E8">
        <v>1760</v>
      </c>
      <c r="F8">
        <v>1591.8</v>
      </c>
      <c r="G8">
        <v>168.20000000000005</v>
      </c>
      <c r="H8">
        <v>92</v>
      </c>
    </row>
    <row r="9" spans="1:11">
      <c r="A9">
        <v>1967</v>
      </c>
      <c r="B9">
        <v>129.1</v>
      </c>
      <c r="C9">
        <v>210.3</v>
      </c>
      <c r="D9">
        <v>366.4</v>
      </c>
      <c r="E9">
        <v>1327.6</v>
      </c>
      <c r="F9">
        <v>1214.4000000000001</v>
      </c>
      <c r="G9">
        <v>113.19999999999982</v>
      </c>
      <c r="H9">
        <v>93</v>
      </c>
    </row>
    <row r="10" spans="1:11">
      <c r="A10">
        <v>1968</v>
      </c>
      <c r="B10">
        <v>155</v>
      </c>
      <c r="C10">
        <v>210</v>
      </c>
      <c r="D10">
        <v>247</v>
      </c>
      <c r="E10">
        <v>1585</v>
      </c>
      <c r="F10">
        <v>1250</v>
      </c>
      <c r="G10">
        <v>335</v>
      </c>
      <c r="H10">
        <v>106</v>
      </c>
    </row>
    <row r="11" spans="1:11">
      <c r="A11">
        <v>1969</v>
      </c>
      <c r="B11">
        <v>90</v>
      </c>
      <c r="C11">
        <v>162</v>
      </c>
      <c r="D11">
        <v>236</v>
      </c>
      <c r="E11">
        <v>1470</v>
      </c>
      <c r="F11">
        <v>1291</v>
      </c>
      <c r="G11">
        <v>179</v>
      </c>
      <c r="H11">
        <v>94</v>
      </c>
    </row>
    <row r="12" spans="1:11">
      <c r="A12">
        <v>1970</v>
      </c>
      <c r="B12">
        <v>151.9</v>
      </c>
      <c r="C12">
        <v>307.5</v>
      </c>
      <c r="D12">
        <v>332.2</v>
      </c>
      <c r="E12">
        <v>1653.6</v>
      </c>
      <c r="F12">
        <v>1405.7</v>
      </c>
      <c r="G12">
        <v>247.89999999999986</v>
      </c>
      <c r="H12">
        <v>132</v>
      </c>
    </row>
    <row r="13" spans="1:11">
      <c r="A13">
        <v>1971</v>
      </c>
      <c r="B13">
        <v>142</v>
      </c>
      <c r="C13">
        <v>168.8</v>
      </c>
      <c r="D13">
        <v>190.2</v>
      </c>
      <c r="E13">
        <v>1304.8</v>
      </c>
      <c r="F13">
        <v>1063.7</v>
      </c>
      <c r="G13">
        <v>241.09999999999991</v>
      </c>
      <c r="H13">
        <v>97</v>
      </c>
    </row>
    <row r="14" spans="1:11">
      <c r="A14">
        <v>1972</v>
      </c>
      <c r="B14">
        <v>153.9</v>
      </c>
      <c r="C14">
        <v>312.39999999999998</v>
      </c>
      <c r="D14">
        <v>362.6</v>
      </c>
      <c r="E14">
        <v>1810.1</v>
      </c>
      <c r="F14">
        <v>1581.8</v>
      </c>
      <c r="G14">
        <v>228.29999999999995</v>
      </c>
      <c r="H14">
        <v>114</v>
      </c>
    </row>
    <row r="15" spans="1:11">
      <c r="A15">
        <v>1973</v>
      </c>
      <c r="B15">
        <v>133.19999999999999</v>
      </c>
      <c r="C15">
        <v>272.10000000000002</v>
      </c>
      <c r="D15">
        <v>306.89999999999998</v>
      </c>
      <c r="E15">
        <v>1839.8</v>
      </c>
      <c r="F15">
        <v>1720.7</v>
      </c>
      <c r="G15">
        <v>119.09999999999991</v>
      </c>
      <c r="H15">
        <v>129</v>
      </c>
    </row>
    <row r="16" spans="1:11">
      <c r="A16">
        <v>1974</v>
      </c>
      <c r="B16">
        <v>105.1</v>
      </c>
      <c r="C16">
        <v>169.8</v>
      </c>
      <c r="D16">
        <v>180.6</v>
      </c>
      <c r="E16">
        <v>1515.1</v>
      </c>
      <c r="F16">
        <v>1103.0999999999999</v>
      </c>
      <c r="G16">
        <v>412</v>
      </c>
      <c r="H16">
        <v>114</v>
      </c>
    </row>
    <row r="17" spans="1:8">
      <c r="A17">
        <v>1975</v>
      </c>
      <c r="B17">
        <v>114</v>
      </c>
      <c r="C17">
        <v>228.8</v>
      </c>
      <c r="D17">
        <v>251.4</v>
      </c>
      <c r="E17">
        <v>2397.3000000000002</v>
      </c>
      <c r="F17">
        <v>1797.2</v>
      </c>
      <c r="G17">
        <v>600.10000000000014</v>
      </c>
      <c r="H17">
        <v>159</v>
      </c>
    </row>
    <row r="18" spans="1:8">
      <c r="A18">
        <v>1976</v>
      </c>
      <c r="B18">
        <v>154</v>
      </c>
      <c r="C18">
        <v>311.3</v>
      </c>
      <c r="D18">
        <v>455.1</v>
      </c>
      <c r="E18">
        <v>1789.8</v>
      </c>
      <c r="F18">
        <v>1697.8</v>
      </c>
      <c r="G18">
        <v>92</v>
      </c>
      <c r="H18">
        <v>112</v>
      </c>
    </row>
    <row r="19" spans="1:8">
      <c r="A19">
        <v>1977</v>
      </c>
      <c r="B19">
        <v>110</v>
      </c>
      <c r="C19">
        <v>160.4</v>
      </c>
      <c r="D19">
        <v>186.1</v>
      </c>
      <c r="E19">
        <v>1136.3</v>
      </c>
      <c r="F19">
        <v>1035</v>
      </c>
      <c r="G19">
        <v>101.29999999999995</v>
      </c>
      <c r="H19">
        <v>95</v>
      </c>
    </row>
    <row r="20" spans="1:8">
      <c r="A20">
        <v>1978</v>
      </c>
      <c r="B20">
        <v>124.9</v>
      </c>
      <c r="C20">
        <v>170.8</v>
      </c>
      <c r="D20">
        <v>204.5</v>
      </c>
      <c r="E20">
        <v>1615.3</v>
      </c>
      <c r="F20">
        <v>1181.0999999999999</v>
      </c>
      <c r="G20">
        <v>434.20000000000005</v>
      </c>
      <c r="H20">
        <v>132</v>
      </c>
    </row>
    <row r="21" spans="1:8">
      <c r="A21">
        <v>1979</v>
      </c>
      <c r="B21">
        <v>177.4</v>
      </c>
      <c r="C21">
        <v>201.5</v>
      </c>
      <c r="D21">
        <v>317.8</v>
      </c>
      <c r="E21">
        <v>1671.5</v>
      </c>
      <c r="F21">
        <v>1488.3</v>
      </c>
      <c r="G21">
        <v>183.20000000000005</v>
      </c>
      <c r="H21">
        <v>122</v>
      </c>
    </row>
    <row r="22" spans="1:8">
      <c r="A22">
        <v>1980</v>
      </c>
      <c r="B22">
        <v>138.19999999999999</v>
      </c>
      <c r="C22">
        <v>232.5</v>
      </c>
      <c r="D22">
        <v>246.7</v>
      </c>
      <c r="E22">
        <v>1727.7</v>
      </c>
      <c r="F22">
        <v>1479</v>
      </c>
      <c r="G22">
        <v>248.70000000000005</v>
      </c>
      <c r="H22">
        <v>103</v>
      </c>
    </row>
    <row r="23" spans="1:8">
      <c r="A23">
        <v>1981</v>
      </c>
      <c r="B23">
        <v>182.8</v>
      </c>
      <c r="C23">
        <v>246</v>
      </c>
      <c r="D23">
        <v>282.89999999999998</v>
      </c>
      <c r="E23">
        <v>1478.5</v>
      </c>
      <c r="F23">
        <v>1145.8</v>
      </c>
      <c r="G23">
        <v>332.70000000000005</v>
      </c>
      <c r="H23">
        <v>134</v>
      </c>
    </row>
    <row r="24" spans="1:8">
      <c r="A24">
        <v>1982</v>
      </c>
      <c r="B24">
        <v>106.8</v>
      </c>
      <c r="C24">
        <v>189.6</v>
      </c>
      <c r="D24">
        <v>282.10000000000002</v>
      </c>
      <c r="E24">
        <v>1548.8</v>
      </c>
      <c r="F24">
        <v>1274</v>
      </c>
      <c r="G24">
        <v>274.79999999999995</v>
      </c>
      <c r="H24">
        <v>133</v>
      </c>
    </row>
    <row r="25" spans="1:8">
      <c r="A25">
        <v>1983</v>
      </c>
      <c r="B25">
        <v>84.6</v>
      </c>
      <c r="C25">
        <v>123.8</v>
      </c>
      <c r="D25">
        <v>132.6</v>
      </c>
      <c r="E25">
        <v>1841.9</v>
      </c>
      <c r="F25">
        <v>1001.9</v>
      </c>
      <c r="G25">
        <v>840.00000000000011</v>
      </c>
      <c r="H25">
        <v>155</v>
      </c>
    </row>
    <row r="26" spans="1:8">
      <c r="A26">
        <v>1984</v>
      </c>
      <c r="B26">
        <v>110</v>
      </c>
      <c r="C26">
        <v>151</v>
      </c>
      <c r="D26">
        <v>185</v>
      </c>
      <c r="E26">
        <v>1076</v>
      </c>
      <c r="F26">
        <v>1026.8</v>
      </c>
      <c r="G26">
        <v>49.200000000000045</v>
      </c>
      <c r="H26">
        <v>103</v>
      </c>
    </row>
    <row r="27" spans="1:8">
      <c r="A27">
        <v>1985</v>
      </c>
      <c r="B27">
        <v>87.8</v>
      </c>
      <c r="C27">
        <v>168.7</v>
      </c>
      <c r="D27">
        <v>219.8</v>
      </c>
      <c r="E27">
        <v>1717.2</v>
      </c>
      <c r="F27">
        <v>1413.4</v>
      </c>
      <c r="G27">
        <v>303.79999999999995</v>
      </c>
      <c r="H27">
        <v>136</v>
      </c>
    </row>
    <row r="28" spans="1:8">
      <c r="A28">
        <v>1986</v>
      </c>
      <c r="B28">
        <v>107.1</v>
      </c>
      <c r="C28">
        <v>175.5</v>
      </c>
      <c r="D28">
        <v>182.3</v>
      </c>
      <c r="E28">
        <v>1437</v>
      </c>
      <c r="F28">
        <v>1139.7</v>
      </c>
      <c r="G28">
        <v>297.29999999999995</v>
      </c>
      <c r="H28">
        <v>124</v>
      </c>
    </row>
    <row r="29" spans="1:8">
      <c r="A29">
        <v>1987</v>
      </c>
      <c r="B29">
        <v>127.5</v>
      </c>
      <c r="C29">
        <v>247.6</v>
      </c>
      <c r="D29">
        <v>287.7</v>
      </c>
      <c r="E29">
        <v>1735.1</v>
      </c>
      <c r="F29">
        <v>1357.6</v>
      </c>
      <c r="G29">
        <v>377.5</v>
      </c>
      <c r="H29">
        <v>122</v>
      </c>
    </row>
    <row r="30" spans="1:8">
      <c r="A30">
        <v>1988</v>
      </c>
      <c r="B30">
        <v>100.3</v>
      </c>
      <c r="C30">
        <v>146.69999999999999</v>
      </c>
      <c r="D30">
        <v>222.6</v>
      </c>
      <c r="E30">
        <v>1177.8</v>
      </c>
      <c r="F30">
        <v>958.6</v>
      </c>
      <c r="G30">
        <v>219.19999999999993</v>
      </c>
      <c r="H30">
        <v>128</v>
      </c>
    </row>
    <row r="31" spans="1:8">
      <c r="A31">
        <v>1989</v>
      </c>
      <c r="B31">
        <v>420.1</v>
      </c>
      <c r="C31">
        <v>455.2</v>
      </c>
      <c r="D31">
        <v>488.8</v>
      </c>
      <c r="E31">
        <v>1426.7</v>
      </c>
      <c r="F31">
        <v>1295.0999999999999</v>
      </c>
      <c r="G31">
        <v>131.60000000000014</v>
      </c>
      <c r="H31">
        <v>116</v>
      </c>
    </row>
    <row r="32" spans="1:8">
      <c r="A32">
        <v>1990</v>
      </c>
      <c r="B32">
        <v>49.7</v>
      </c>
      <c r="C32">
        <v>105.5</v>
      </c>
      <c r="D32">
        <v>108.3</v>
      </c>
      <c r="E32">
        <v>990.6</v>
      </c>
      <c r="F32">
        <v>735</v>
      </c>
      <c r="G32">
        <v>255.60000000000002</v>
      </c>
      <c r="H32">
        <v>124</v>
      </c>
    </row>
    <row r="33" spans="1:8">
      <c r="A33">
        <v>1991</v>
      </c>
      <c r="B33">
        <v>64.3</v>
      </c>
      <c r="C33">
        <v>155.4</v>
      </c>
      <c r="D33">
        <v>168.6</v>
      </c>
      <c r="E33">
        <v>1068.3</v>
      </c>
      <c r="F33">
        <v>898.6</v>
      </c>
      <c r="G33">
        <v>169.69999999999993</v>
      </c>
      <c r="H33">
        <v>124</v>
      </c>
    </row>
    <row r="34" spans="1:8">
      <c r="A34">
        <v>1992</v>
      </c>
      <c r="B34">
        <v>143</v>
      </c>
      <c r="C34">
        <v>252.1</v>
      </c>
      <c r="D34">
        <v>371.8</v>
      </c>
      <c r="E34">
        <v>2099.5</v>
      </c>
      <c r="F34">
        <v>1670.6</v>
      </c>
      <c r="G34">
        <v>428.90000000000009</v>
      </c>
      <c r="H34">
        <v>142</v>
      </c>
    </row>
    <row r="35" spans="1:8">
      <c r="A35">
        <v>1993</v>
      </c>
      <c r="B35">
        <v>184.6</v>
      </c>
      <c r="C35">
        <v>245.6</v>
      </c>
      <c r="D35">
        <v>341.7</v>
      </c>
      <c r="E35">
        <v>2096</v>
      </c>
      <c r="F35">
        <v>1717.4</v>
      </c>
      <c r="G35">
        <v>378.59999999999991</v>
      </c>
      <c r="H35">
        <v>127</v>
      </c>
    </row>
    <row r="36" spans="1:8">
      <c r="A36">
        <v>1994</v>
      </c>
      <c r="B36">
        <v>183.1</v>
      </c>
      <c r="C36">
        <v>334.6</v>
      </c>
      <c r="D36">
        <v>387.2</v>
      </c>
      <c r="E36">
        <v>2241.4</v>
      </c>
      <c r="F36">
        <v>2009.8</v>
      </c>
      <c r="G36">
        <v>231.60000000000014</v>
      </c>
      <c r="H36">
        <v>143</v>
      </c>
    </row>
    <row r="37" spans="1:8">
      <c r="A37">
        <v>1995</v>
      </c>
      <c r="B37">
        <v>172.3</v>
      </c>
      <c r="C37">
        <v>265.60000000000002</v>
      </c>
      <c r="D37">
        <v>316.60000000000002</v>
      </c>
      <c r="E37">
        <v>1913.4</v>
      </c>
      <c r="F37">
        <v>1465.1</v>
      </c>
      <c r="G37">
        <v>448.30000000000018</v>
      </c>
      <c r="H37">
        <v>128</v>
      </c>
    </row>
    <row r="38" spans="1:8">
      <c r="A38">
        <v>1996</v>
      </c>
      <c r="B38">
        <v>213.7</v>
      </c>
      <c r="C38">
        <v>310.10000000000002</v>
      </c>
      <c r="D38">
        <v>366.4</v>
      </c>
      <c r="E38">
        <v>1663.4</v>
      </c>
      <c r="F38">
        <v>1517.7</v>
      </c>
      <c r="G38">
        <v>145.70000000000005</v>
      </c>
      <c r="H38">
        <v>109</v>
      </c>
    </row>
    <row r="39" spans="1:8">
      <c r="A39">
        <v>1997</v>
      </c>
      <c r="B39">
        <v>139.19999999999999</v>
      </c>
      <c r="C39">
        <v>182.7</v>
      </c>
      <c r="D39">
        <v>217.9</v>
      </c>
      <c r="E39">
        <v>1931.5</v>
      </c>
      <c r="F39">
        <v>1612</v>
      </c>
      <c r="G39">
        <v>319.5</v>
      </c>
      <c r="H39">
        <v>137</v>
      </c>
    </row>
    <row r="40" spans="1:8">
      <c r="A40">
        <v>1998</v>
      </c>
      <c r="B40">
        <v>147.30000000000001</v>
      </c>
      <c r="C40">
        <v>148.9</v>
      </c>
      <c r="D40">
        <v>214.3</v>
      </c>
      <c r="E40">
        <v>1558.4</v>
      </c>
      <c r="F40">
        <v>1242.0999999999999</v>
      </c>
      <c r="G40">
        <v>316.30000000000018</v>
      </c>
      <c r="H40">
        <v>142</v>
      </c>
    </row>
    <row r="41" spans="1:8">
      <c r="A41">
        <v>1999</v>
      </c>
      <c r="B41">
        <v>206.8</v>
      </c>
      <c r="C41">
        <v>272.2</v>
      </c>
      <c r="D41">
        <v>278.2</v>
      </c>
      <c r="E41">
        <v>1268.8</v>
      </c>
      <c r="F41">
        <v>1165.5999999999999</v>
      </c>
      <c r="G41">
        <v>103.20000000000005</v>
      </c>
      <c r="H41">
        <v>117</v>
      </c>
    </row>
    <row r="42" spans="1:8">
      <c r="A42">
        <v>2000</v>
      </c>
      <c r="B42">
        <v>260.10000000000002</v>
      </c>
      <c r="C42">
        <v>320</v>
      </c>
      <c r="D42">
        <v>320.8</v>
      </c>
      <c r="E42">
        <v>2116</v>
      </c>
      <c r="F42">
        <v>1552.6</v>
      </c>
      <c r="G42">
        <v>563.40000000000009</v>
      </c>
      <c r="H42">
        <v>124</v>
      </c>
    </row>
    <row r="43" spans="1:8">
      <c r="A43">
        <v>2001</v>
      </c>
      <c r="B43">
        <v>165.8</v>
      </c>
      <c r="C43">
        <v>216.7</v>
      </c>
      <c r="D43">
        <v>321</v>
      </c>
      <c r="E43">
        <v>2355</v>
      </c>
      <c r="F43">
        <v>2130.3000000000002</v>
      </c>
      <c r="G43">
        <v>224.69999999999982</v>
      </c>
      <c r="H43">
        <v>133</v>
      </c>
    </row>
    <row r="44" spans="1:8">
      <c r="A44">
        <v>2002</v>
      </c>
      <c r="B44">
        <v>84.3</v>
      </c>
      <c r="C44">
        <v>129.30000000000001</v>
      </c>
      <c r="D44">
        <v>203.1</v>
      </c>
      <c r="E44">
        <v>1320.3</v>
      </c>
      <c r="F44">
        <v>1038.2</v>
      </c>
      <c r="G44">
        <v>282.09999999999991</v>
      </c>
      <c r="H44">
        <v>130</v>
      </c>
    </row>
    <row r="45" spans="1:8">
      <c r="A45">
        <v>2003</v>
      </c>
      <c r="B45">
        <v>156.4</v>
      </c>
      <c r="C45">
        <v>278.60000000000002</v>
      </c>
      <c r="D45">
        <v>351.3</v>
      </c>
      <c r="E45">
        <v>1775</v>
      </c>
      <c r="F45">
        <v>1631.4</v>
      </c>
      <c r="G45">
        <v>143.59999999999991</v>
      </c>
      <c r="H45">
        <v>121</v>
      </c>
    </row>
    <row r="46" spans="1:8">
      <c r="A46">
        <v>2004</v>
      </c>
      <c r="B46">
        <v>92.5</v>
      </c>
      <c r="C46">
        <v>118.9</v>
      </c>
      <c r="D46">
        <v>201.7</v>
      </c>
      <c r="E46">
        <v>1310.5</v>
      </c>
      <c r="F46">
        <v>1031.2</v>
      </c>
      <c r="G46">
        <v>279.29999999999995</v>
      </c>
      <c r="H46">
        <v>104</v>
      </c>
    </row>
    <row r="47" spans="1:8">
      <c r="A47">
        <v>2005</v>
      </c>
      <c r="B47">
        <v>187.3</v>
      </c>
      <c r="C47">
        <v>254.2</v>
      </c>
      <c r="D47">
        <v>361.2</v>
      </c>
      <c r="E47">
        <v>1725.3</v>
      </c>
      <c r="F47">
        <v>1598.4</v>
      </c>
      <c r="G47">
        <v>126.89999999999986</v>
      </c>
      <c r="H47">
        <v>130</v>
      </c>
    </row>
    <row r="48" spans="1:8">
      <c r="A48">
        <v>2006</v>
      </c>
      <c r="B48">
        <v>102</v>
      </c>
      <c r="C48">
        <v>151.5</v>
      </c>
      <c r="D48">
        <v>200</v>
      </c>
      <c r="E48">
        <v>1663</v>
      </c>
      <c r="F48">
        <v>1416</v>
      </c>
      <c r="G48">
        <v>247</v>
      </c>
      <c r="H48">
        <v>129</v>
      </c>
    </row>
    <row r="49" spans="1:8">
      <c r="A49">
        <v>2007</v>
      </c>
      <c r="B49">
        <v>90.5</v>
      </c>
      <c r="C49">
        <v>148</v>
      </c>
      <c r="D49">
        <v>268.5</v>
      </c>
      <c r="E49">
        <v>1528</v>
      </c>
      <c r="F49">
        <v>1430.5</v>
      </c>
      <c r="G49">
        <v>97.5</v>
      </c>
      <c r="H49">
        <v>117</v>
      </c>
    </row>
    <row r="50" spans="1:8">
      <c r="A50">
        <v>2008</v>
      </c>
      <c r="B50">
        <v>176</v>
      </c>
      <c r="C50">
        <v>176</v>
      </c>
      <c r="D50">
        <v>209</v>
      </c>
      <c r="E50">
        <v>1791.5</v>
      </c>
      <c r="F50">
        <v>1510.5</v>
      </c>
      <c r="G50">
        <v>281</v>
      </c>
      <c r="H50">
        <v>109</v>
      </c>
    </row>
    <row r="51" spans="1:8">
      <c r="A51">
        <v>2009</v>
      </c>
      <c r="B51">
        <v>388</v>
      </c>
      <c r="C51">
        <v>462</v>
      </c>
      <c r="D51">
        <v>549.5</v>
      </c>
      <c r="E51">
        <v>2611</v>
      </c>
      <c r="F51">
        <v>2271</v>
      </c>
      <c r="G51">
        <v>340</v>
      </c>
      <c r="H51">
        <v>114</v>
      </c>
    </row>
    <row r="52" spans="1:8">
      <c r="A52">
        <v>2010</v>
      </c>
      <c r="B52">
        <v>145.69999999999999</v>
      </c>
      <c r="C52">
        <v>227.4</v>
      </c>
      <c r="D52">
        <v>249.8</v>
      </c>
      <c r="E52">
        <v>1687.5</v>
      </c>
      <c r="F52">
        <v>1376</v>
      </c>
      <c r="G52">
        <v>311.5</v>
      </c>
      <c r="H52">
        <v>117</v>
      </c>
    </row>
    <row r="53" spans="1:8">
      <c r="A53">
        <v>2011</v>
      </c>
      <c r="B53">
        <v>111.5</v>
      </c>
      <c r="C53">
        <v>121.5</v>
      </c>
      <c r="D53">
        <v>185.5</v>
      </c>
      <c r="E53">
        <v>1153</v>
      </c>
      <c r="F53">
        <v>1001</v>
      </c>
      <c r="G53">
        <v>152</v>
      </c>
      <c r="H53">
        <v>101</v>
      </c>
    </row>
    <row r="54" spans="1:8">
      <c r="A54">
        <v>2012</v>
      </c>
      <c r="B54">
        <v>86</v>
      </c>
      <c r="C54">
        <v>158</v>
      </c>
      <c r="D54">
        <v>211</v>
      </c>
      <c r="E54">
        <v>1579.5</v>
      </c>
      <c r="F54">
        <v>1271.5</v>
      </c>
      <c r="G54">
        <v>308</v>
      </c>
      <c r="H54">
        <v>134</v>
      </c>
    </row>
    <row r="55" spans="1:8">
      <c r="A55">
        <v>2013</v>
      </c>
      <c r="B55">
        <v>112.5</v>
      </c>
      <c r="C55">
        <v>153.5</v>
      </c>
      <c r="D55">
        <v>252.5</v>
      </c>
      <c r="E55">
        <v>1953.5</v>
      </c>
      <c r="F55">
        <v>1660.5</v>
      </c>
      <c r="G55">
        <v>293</v>
      </c>
      <c r="H55">
        <v>120</v>
      </c>
    </row>
    <row r="56" spans="1:8">
      <c r="A56">
        <v>2014</v>
      </c>
      <c r="B56">
        <v>242.5</v>
      </c>
      <c r="C56">
        <v>340.5</v>
      </c>
      <c r="D56">
        <v>477</v>
      </c>
      <c r="E56">
        <v>2187.5</v>
      </c>
      <c r="F56">
        <v>1738</v>
      </c>
      <c r="G56">
        <v>449.5</v>
      </c>
      <c r="H56">
        <v>126</v>
      </c>
    </row>
    <row r="57" spans="1:8">
      <c r="A57">
        <v>2015</v>
      </c>
      <c r="B57">
        <v>106.5</v>
      </c>
      <c r="C57">
        <v>145</v>
      </c>
      <c r="D57">
        <v>245</v>
      </c>
      <c r="E57">
        <v>1482.5</v>
      </c>
      <c r="F57">
        <v>1163.5</v>
      </c>
      <c r="G57">
        <v>319</v>
      </c>
      <c r="H57">
        <v>106</v>
      </c>
    </row>
    <row r="58" spans="1:8">
      <c r="A58">
        <v>2016</v>
      </c>
      <c r="B58">
        <v>134</v>
      </c>
      <c r="C58">
        <v>158.5</v>
      </c>
      <c r="D58">
        <v>212.5</v>
      </c>
      <c r="E58">
        <v>2399</v>
      </c>
      <c r="F58">
        <v>1574</v>
      </c>
      <c r="G58">
        <v>825</v>
      </c>
      <c r="H58">
        <v>145</v>
      </c>
    </row>
    <row r="59" spans="1:8">
      <c r="A59">
        <v>2017</v>
      </c>
      <c r="B59">
        <v>99</v>
      </c>
      <c r="C59">
        <v>172</v>
      </c>
      <c r="D59">
        <v>205</v>
      </c>
      <c r="E59">
        <v>1457</v>
      </c>
      <c r="F59">
        <v>1248.5</v>
      </c>
      <c r="G59">
        <v>208.5</v>
      </c>
      <c r="H59">
        <v>117</v>
      </c>
    </row>
    <row r="60" spans="1:8">
      <c r="A60">
        <v>2018</v>
      </c>
      <c r="B60">
        <v>148</v>
      </c>
      <c r="C60">
        <v>253</v>
      </c>
      <c r="D60">
        <v>309.5</v>
      </c>
      <c r="E60">
        <v>1729.5</v>
      </c>
      <c r="F60">
        <v>1511</v>
      </c>
      <c r="G60">
        <v>218.5</v>
      </c>
      <c r="H60">
        <v>113</v>
      </c>
    </row>
    <row r="61" spans="1:8">
      <c r="A61">
        <v>2019</v>
      </c>
      <c r="B61">
        <v>71.5</v>
      </c>
      <c r="C61">
        <v>149</v>
      </c>
      <c r="D61">
        <v>165</v>
      </c>
      <c r="E61">
        <v>1557.5</v>
      </c>
      <c r="F61">
        <v>1312</v>
      </c>
      <c r="G61">
        <f>E61-F61</f>
        <v>245.5</v>
      </c>
      <c r="H61">
        <v>109</v>
      </c>
    </row>
    <row r="62" spans="1:8">
      <c r="A62">
        <v>2020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FA5C-DDC1-4129-922A-DBAAB9CD73D1}">
  <dimension ref="A1:K62"/>
  <sheetViews>
    <sheetView topLeftCell="A32" workbookViewId="0">
      <selection activeCell="B1" sqref="B1:D61"/>
    </sheetView>
  </sheetViews>
  <sheetFormatPr defaultRowHeight="14.25"/>
  <cols>
    <col min="1" max="1" width="7.375" customWidth="1"/>
    <col min="2" max="4" width="16.125" bestFit="1" customWidth="1"/>
    <col min="5" max="5" width="9.5" bestFit="1" customWidth="1"/>
    <col min="6" max="6" width="11.625" bestFit="1" customWidth="1"/>
    <col min="7" max="7" width="13.875" bestFit="1" customWidth="1"/>
    <col min="8" max="8" width="9.5" bestFit="1" customWidth="1"/>
    <col min="9" max="9" width="19.625" bestFit="1" customWidth="1"/>
    <col min="10" max="10" width="5.5" bestFit="1" customWidth="1"/>
    <col min="11" max="11" width="27.125" bestFit="1" customWidth="1"/>
  </cols>
  <sheetData>
    <row r="1" spans="1:11" s="1" customFormat="1" ht="21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>
      <c r="A2">
        <v>1960</v>
      </c>
      <c r="B2">
        <v>218</v>
      </c>
      <c r="C2">
        <v>342.1</v>
      </c>
      <c r="D2">
        <v>422.5</v>
      </c>
      <c r="E2">
        <v>1789.2</v>
      </c>
      <c r="F2">
        <v>1674.4</v>
      </c>
      <c r="G2" s="4">
        <v>114.79999999999995</v>
      </c>
      <c r="H2">
        <v>103</v>
      </c>
    </row>
    <row r="3" spans="1:11">
      <c r="A3">
        <v>1961</v>
      </c>
      <c r="B3">
        <v>132.1</v>
      </c>
      <c r="C3">
        <v>288.7</v>
      </c>
      <c r="D3">
        <v>374.2</v>
      </c>
      <c r="E3">
        <v>1336.4</v>
      </c>
      <c r="F3">
        <v>1003.9</v>
      </c>
      <c r="G3" s="4">
        <v>332.50000000000011</v>
      </c>
      <c r="H3">
        <v>96</v>
      </c>
    </row>
    <row r="4" spans="1:11">
      <c r="A4">
        <v>1962</v>
      </c>
      <c r="B4">
        <v>293</v>
      </c>
      <c r="C4">
        <v>367.8</v>
      </c>
      <c r="D4">
        <v>431.5</v>
      </c>
      <c r="E4">
        <v>1918.7</v>
      </c>
      <c r="F4">
        <v>1769.5</v>
      </c>
      <c r="G4" s="4">
        <v>149.20000000000005</v>
      </c>
      <c r="H4">
        <v>104</v>
      </c>
    </row>
    <row r="5" spans="1:11">
      <c r="A5">
        <v>1963</v>
      </c>
      <c r="B5">
        <v>144.30000000000001</v>
      </c>
      <c r="C5">
        <v>277.89999999999998</v>
      </c>
      <c r="D5">
        <v>352.1</v>
      </c>
      <c r="E5">
        <v>1464.3</v>
      </c>
      <c r="F5">
        <v>1223.4000000000001</v>
      </c>
      <c r="G5" s="4">
        <v>240.89999999999986</v>
      </c>
      <c r="H5">
        <v>124</v>
      </c>
    </row>
    <row r="6" spans="1:11">
      <c r="A6">
        <v>1964</v>
      </c>
      <c r="B6">
        <v>278.60000000000002</v>
      </c>
      <c r="C6">
        <v>396.5</v>
      </c>
      <c r="D6">
        <v>510.2</v>
      </c>
      <c r="E6">
        <v>2141.1</v>
      </c>
      <c r="F6">
        <v>1976.5</v>
      </c>
      <c r="G6" s="4">
        <v>164.6</v>
      </c>
      <c r="H6">
        <v>138</v>
      </c>
    </row>
    <row r="7" spans="1:11">
      <c r="A7">
        <v>1965</v>
      </c>
      <c r="B7">
        <v>130.30000000000001</v>
      </c>
      <c r="C7">
        <v>291.60000000000002</v>
      </c>
      <c r="D7">
        <v>332.9</v>
      </c>
      <c r="E7">
        <v>1510</v>
      </c>
      <c r="F7">
        <v>1227.5999999999999</v>
      </c>
      <c r="G7">
        <v>282.40000000000009</v>
      </c>
      <c r="H7">
        <v>115</v>
      </c>
    </row>
    <row r="8" spans="1:11">
      <c r="A8">
        <v>1966</v>
      </c>
      <c r="B8">
        <v>283.5</v>
      </c>
      <c r="C8">
        <v>453.6</v>
      </c>
      <c r="D8">
        <v>509.3</v>
      </c>
      <c r="E8">
        <v>1791.3</v>
      </c>
      <c r="F8">
        <v>1619.9</v>
      </c>
      <c r="G8">
        <v>171.39999999999986</v>
      </c>
      <c r="H8">
        <v>102</v>
      </c>
    </row>
    <row r="9" spans="1:11">
      <c r="A9">
        <v>1967</v>
      </c>
      <c r="B9">
        <v>135</v>
      </c>
      <c r="C9">
        <v>187</v>
      </c>
      <c r="D9">
        <v>354</v>
      </c>
      <c r="E9">
        <v>1237.3</v>
      </c>
      <c r="F9">
        <v>1146.5</v>
      </c>
      <c r="G9">
        <v>90.799999999999955</v>
      </c>
      <c r="H9">
        <v>86</v>
      </c>
    </row>
    <row r="10" spans="1:11">
      <c r="A10">
        <v>1968</v>
      </c>
      <c r="B10">
        <v>79</v>
      </c>
      <c r="C10">
        <v>142</v>
      </c>
      <c r="D10">
        <v>172</v>
      </c>
      <c r="E10">
        <v>1379</v>
      </c>
      <c r="F10">
        <v>989</v>
      </c>
      <c r="G10">
        <v>390</v>
      </c>
      <c r="H10">
        <v>101</v>
      </c>
    </row>
    <row r="11" spans="1:11">
      <c r="A11">
        <v>1969</v>
      </c>
      <c r="B11">
        <v>99</v>
      </c>
      <c r="C11">
        <v>190</v>
      </c>
      <c r="D11">
        <v>212</v>
      </c>
      <c r="E11">
        <v>1288</v>
      </c>
      <c r="F11">
        <v>1140</v>
      </c>
      <c r="G11">
        <v>148</v>
      </c>
      <c r="H11">
        <v>85</v>
      </c>
    </row>
    <row r="12" spans="1:11">
      <c r="A12">
        <v>1970</v>
      </c>
      <c r="B12">
        <v>164</v>
      </c>
      <c r="C12">
        <v>277</v>
      </c>
      <c r="D12">
        <v>299</v>
      </c>
      <c r="E12">
        <v>1786</v>
      </c>
      <c r="F12">
        <v>1584</v>
      </c>
      <c r="G12">
        <v>202</v>
      </c>
      <c r="H12">
        <v>115</v>
      </c>
    </row>
    <row r="13" spans="1:11">
      <c r="A13">
        <v>1971</v>
      </c>
      <c r="B13">
        <v>103</v>
      </c>
      <c r="C13">
        <v>113</v>
      </c>
      <c r="D13">
        <v>170</v>
      </c>
      <c r="E13">
        <v>1133</v>
      </c>
      <c r="F13">
        <v>936</v>
      </c>
      <c r="G13">
        <v>197</v>
      </c>
      <c r="H13">
        <v>82</v>
      </c>
    </row>
    <row r="14" spans="1:11">
      <c r="A14">
        <v>1972</v>
      </c>
      <c r="B14">
        <v>123</v>
      </c>
      <c r="C14">
        <v>155</v>
      </c>
      <c r="D14">
        <v>304</v>
      </c>
      <c r="E14">
        <v>1591</v>
      </c>
      <c r="F14">
        <v>1411</v>
      </c>
      <c r="G14">
        <v>180</v>
      </c>
      <c r="H14">
        <v>102</v>
      </c>
    </row>
    <row r="15" spans="1:11">
      <c r="A15">
        <v>1973</v>
      </c>
      <c r="B15">
        <v>139.1</v>
      </c>
      <c r="C15">
        <v>209.2</v>
      </c>
      <c r="D15">
        <v>287.60000000000002</v>
      </c>
      <c r="E15">
        <v>1974.5</v>
      </c>
      <c r="F15">
        <v>1875.6</v>
      </c>
      <c r="G15">
        <v>98.900000000000091</v>
      </c>
      <c r="H15">
        <v>141</v>
      </c>
    </row>
    <row r="16" spans="1:11">
      <c r="A16">
        <v>1974</v>
      </c>
      <c r="B16">
        <v>130.4</v>
      </c>
      <c r="C16">
        <v>239.9</v>
      </c>
      <c r="D16">
        <v>249.1</v>
      </c>
      <c r="E16">
        <v>1579</v>
      </c>
      <c r="F16">
        <v>1045.3</v>
      </c>
      <c r="G16">
        <v>533.70000000000005</v>
      </c>
      <c r="H16">
        <v>122</v>
      </c>
    </row>
    <row r="17" spans="1:8">
      <c r="A17">
        <v>1975</v>
      </c>
      <c r="B17">
        <v>103.1</v>
      </c>
      <c r="C17">
        <v>215.7</v>
      </c>
      <c r="D17">
        <v>245.1</v>
      </c>
      <c r="E17">
        <v>2140.1</v>
      </c>
      <c r="F17">
        <v>1647</v>
      </c>
      <c r="G17">
        <v>493.09999999999991</v>
      </c>
      <c r="H17">
        <v>155</v>
      </c>
    </row>
    <row r="18" spans="1:8">
      <c r="A18">
        <v>1976</v>
      </c>
      <c r="B18">
        <v>189.9</v>
      </c>
      <c r="C18">
        <v>308.3</v>
      </c>
      <c r="D18">
        <v>312.5</v>
      </c>
      <c r="E18">
        <v>1525.4</v>
      </c>
      <c r="F18">
        <v>1441.1</v>
      </c>
      <c r="G18">
        <v>84.300000000000182</v>
      </c>
      <c r="H18">
        <v>107</v>
      </c>
    </row>
    <row r="19" spans="1:8">
      <c r="A19">
        <v>1977</v>
      </c>
      <c r="B19">
        <v>99.6</v>
      </c>
      <c r="C19">
        <v>171.7</v>
      </c>
      <c r="D19">
        <v>204.2</v>
      </c>
      <c r="E19">
        <v>1118</v>
      </c>
      <c r="F19">
        <v>1042.0999999999999</v>
      </c>
      <c r="G19">
        <v>75.900000000000091</v>
      </c>
      <c r="H19">
        <v>99</v>
      </c>
    </row>
    <row r="20" spans="1:8">
      <c r="A20">
        <v>1978</v>
      </c>
      <c r="B20">
        <v>122</v>
      </c>
      <c r="C20">
        <v>178.9</v>
      </c>
      <c r="D20">
        <v>235.8</v>
      </c>
      <c r="E20">
        <v>1517.3</v>
      </c>
      <c r="F20">
        <v>1134.4000000000001</v>
      </c>
      <c r="G20">
        <v>382.89999999999986</v>
      </c>
      <c r="H20">
        <v>131</v>
      </c>
    </row>
    <row r="21" spans="1:8">
      <c r="A21">
        <v>1979</v>
      </c>
      <c r="B21">
        <v>104.8</v>
      </c>
      <c r="C21">
        <v>167</v>
      </c>
      <c r="D21">
        <v>194</v>
      </c>
      <c r="E21">
        <v>1406.4</v>
      </c>
      <c r="F21">
        <v>1230.8</v>
      </c>
      <c r="G21">
        <v>175.60000000000014</v>
      </c>
      <c r="H21">
        <v>129</v>
      </c>
    </row>
    <row r="22" spans="1:8">
      <c r="A22">
        <v>1980</v>
      </c>
      <c r="B22">
        <v>110</v>
      </c>
      <c r="C22">
        <v>168.4</v>
      </c>
      <c r="D22">
        <v>195.2</v>
      </c>
      <c r="E22">
        <v>1500.1</v>
      </c>
      <c r="F22">
        <v>1214.0999999999999</v>
      </c>
      <c r="G22">
        <v>286</v>
      </c>
      <c r="H22">
        <v>99</v>
      </c>
    </row>
    <row r="23" spans="1:8">
      <c r="A23">
        <v>1981</v>
      </c>
      <c r="B23">
        <v>82.8</v>
      </c>
      <c r="C23">
        <v>135.80000000000001</v>
      </c>
      <c r="D23">
        <v>194</v>
      </c>
      <c r="E23">
        <v>1591</v>
      </c>
      <c r="F23">
        <v>1280.3</v>
      </c>
      <c r="G23">
        <v>310.70000000000005</v>
      </c>
      <c r="H23">
        <v>117</v>
      </c>
    </row>
    <row r="24" spans="1:8">
      <c r="A24">
        <v>1982</v>
      </c>
      <c r="B24">
        <v>216.7</v>
      </c>
      <c r="C24">
        <v>272.8</v>
      </c>
      <c r="D24">
        <v>475.3</v>
      </c>
      <c r="E24">
        <v>1923.5</v>
      </c>
      <c r="F24">
        <v>1729.6</v>
      </c>
      <c r="G24">
        <v>193.90000000000009</v>
      </c>
      <c r="H24">
        <v>128</v>
      </c>
    </row>
    <row r="25" spans="1:8">
      <c r="A25">
        <v>1983</v>
      </c>
      <c r="B25">
        <v>114.9</v>
      </c>
      <c r="C25">
        <v>155.9</v>
      </c>
      <c r="D25">
        <v>162.19999999999999</v>
      </c>
      <c r="E25">
        <v>1941.5</v>
      </c>
      <c r="F25">
        <v>1105.3</v>
      </c>
      <c r="G25">
        <v>836.2</v>
      </c>
      <c r="H25">
        <v>158</v>
      </c>
    </row>
    <row r="26" spans="1:8">
      <c r="A26">
        <v>1984</v>
      </c>
      <c r="B26">
        <v>177.8</v>
      </c>
      <c r="C26">
        <v>244.3</v>
      </c>
      <c r="D26">
        <v>268.10000000000002</v>
      </c>
      <c r="E26">
        <v>1441.4</v>
      </c>
      <c r="F26">
        <v>1378.5</v>
      </c>
      <c r="G26">
        <v>62.900000000000091</v>
      </c>
      <c r="H26">
        <v>130</v>
      </c>
    </row>
    <row r="27" spans="1:8">
      <c r="A27">
        <v>1985</v>
      </c>
      <c r="B27">
        <v>96.9</v>
      </c>
      <c r="C27">
        <v>212.1</v>
      </c>
      <c r="D27">
        <v>319.2</v>
      </c>
      <c r="E27">
        <v>1881.3</v>
      </c>
      <c r="F27">
        <v>1572.8</v>
      </c>
      <c r="G27">
        <v>308.5</v>
      </c>
      <c r="H27">
        <v>136</v>
      </c>
    </row>
    <row r="28" spans="1:8">
      <c r="A28">
        <v>1986</v>
      </c>
      <c r="B28">
        <v>166.5</v>
      </c>
      <c r="C28">
        <v>235.7</v>
      </c>
      <c r="D28">
        <v>246.3</v>
      </c>
      <c r="E28">
        <v>1675.8</v>
      </c>
      <c r="F28">
        <v>1409.1</v>
      </c>
      <c r="G28">
        <v>266.70000000000005</v>
      </c>
      <c r="H28">
        <v>122</v>
      </c>
    </row>
    <row r="29" spans="1:8">
      <c r="A29">
        <v>1987</v>
      </c>
      <c r="B29">
        <v>126.8</v>
      </c>
      <c r="C29">
        <v>278.2</v>
      </c>
      <c r="D29">
        <v>309.2</v>
      </c>
      <c r="E29">
        <v>1844.8</v>
      </c>
      <c r="F29">
        <v>1443</v>
      </c>
      <c r="G29">
        <v>401.79999999999995</v>
      </c>
      <c r="H29">
        <v>112</v>
      </c>
    </row>
    <row r="30" spans="1:8">
      <c r="A30">
        <v>1988</v>
      </c>
      <c r="B30">
        <v>201.3</v>
      </c>
      <c r="C30">
        <v>216.5</v>
      </c>
      <c r="D30">
        <v>217.8</v>
      </c>
      <c r="E30">
        <v>1133.0999999999999</v>
      </c>
      <c r="F30">
        <v>930.6</v>
      </c>
      <c r="G30">
        <v>202.49999999999989</v>
      </c>
      <c r="H30">
        <v>143</v>
      </c>
    </row>
    <row r="31" spans="1:8">
      <c r="A31">
        <v>1989</v>
      </c>
      <c r="B31">
        <v>258.8</v>
      </c>
      <c r="C31">
        <v>292</v>
      </c>
      <c r="D31">
        <v>309.5</v>
      </c>
      <c r="E31">
        <v>1328.4</v>
      </c>
      <c r="F31">
        <v>1205.0999999999999</v>
      </c>
      <c r="G31">
        <v>123.30000000000018</v>
      </c>
      <c r="H31">
        <v>129</v>
      </c>
    </row>
    <row r="32" spans="1:8">
      <c r="A32">
        <v>1990</v>
      </c>
      <c r="B32">
        <v>80.099999999999994</v>
      </c>
      <c r="C32">
        <v>113.5</v>
      </c>
      <c r="D32">
        <v>119.9</v>
      </c>
      <c r="E32">
        <v>1129</v>
      </c>
      <c r="F32">
        <v>848.4</v>
      </c>
      <c r="G32">
        <v>280.60000000000002</v>
      </c>
      <c r="H32">
        <v>127</v>
      </c>
    </row>
    <row r="33" spans="1:8">
      <c r="A33">
        <v>1991</v>
      </c>
      <c r="B33">
        <v>121.2</v>
      </c>
      <c r="C33">
        <v>202.8</v>
      </c>
      <c r="D33">
        <v>217.2</v>
      </c>
      <c r="E33">
        <v>1088.7</v>
      </c>
      <c r="F33">
        <v>935.3</v>
      </c>
      <c r="G33">
        <v>153.40000000000009</v>
      </c>
      <c r="H33">
        <v>120</v>
      </c>
    </row>
    <row r="34" spans="1:8">
      <c r="A34">
        <v>1992</v>
      </c>
      <c r="B34">
        <v>225.9</v>
      </c>
      <c r="C34">
        <v>258.2</v>
      </c>
      <c r="D34">
        <v>425.2</v>
      </c>
      <c r="E34">
        <v>2091.5</v>
      </c>
      <c r="F34">
        <v>1769.4</v>
      </c>
      <c r="G34">
        <v>322.09999999999991</v>
      </c>
      <c r="H34">
        <v>129</v>
      </c>
    </row>
    <row r="35" spans="1:8">
      <c r="A35">
        <v>1993</v>
      </c>
      <c r="B35">
        <v>297.2</v>
      </c>
      <c r="C35">
        <v>348.1</v>
      </c>
      <c r="D35">
        <v>386.2</v>
      </c>
      <c r="E35">
        <v>2362.8000000000002</v>
      </c>
      <c r="F35">
        <v>1903.9</v>
      </c>
      <c r="G35">
        <v>458.90000000000009</v>
      </c>
      <c r="H35">
        <v>134</v>
      </c>
    </row>
    <row r="36" spans="1:8">
      <c r="A36">
        <v>1994</v>
      </c>
      <c r="B36">
        <v>263.2</v>
      </c>
      <c r="C36">
        <v>476.8</v>
      </c>
      <c r="D36">
        <v>532.4</v>
      </c>
      <c r="E36">
        <v>2162.5</v>
      </c>
      <c r="F36">
        <v>1928.1</v>
      </c>
      <c r="G36">
        <v>234.40000000000009</v>
      </c>
      <c r="H36">
        <v>136</v>
      </c>
    </row>
    <row r="37" spans="1:8">
      <c r="A37">
        <v>1995</v>
      </c>
      <c r="B37">
        <v>172</v>
      </c>
      <c r="C37">
        <v>358.6</v>
      </c>
      <c r="D37">
        <v>366.1</v>
      </c>
      <c r="E37">
        <v>2001.3</v>
      </c>
      <c r="F37">
        <v>1598.2</v>
      </c>
      <c r="G37">
        <v>403.09999999999991</v>
      </c>
      <c r="H37">
        <v>122</v>
      </c>
    </row>
    <row r="38" spans="1:8">
      <c r="A38">
        <v>1996</v>
      </c>
      <c r="B38">
        <v>100.8</v>
      </c>
      <c r="C38">
        <v>205.2</v>
      </c>
      <c r="D38">
        <v>216.1</v>
      </c>
      <c r="E38">
        <v>1505.4</v>
      </c>
      <c r="F38">
        <v>1397.6</v>
      </c>
      <c r="G38">
        <v>107.80000000000018</v>
      </c>
      <c r="H38">
        <v>113</v>
      </c>
    </row>
    <row r="39" spans="1:8">
      <c r="A39">
        <v>1997</v>
      </c>
      <c r="B39">
        <v>214.4</v>
      </c>
      <c r="C39">
        <v>302.7</v>
      </c>
      <c r="D39">
        <v>339.6</v>
      </c>
      <c r="E39">
        <v>2067.6999999999998</v>
      </c>
      <c r="F39">
        <v>1755.9</v>
      </c>
      <c r="G39">
        <v>311.79999999999973</v>
      </c>
      <c r="H39">
        <v>130</v>
      </c>
    </row>
    <row r="40" spans="1:8">
      <c r="A40">
        <v>1998</v>
      </c>
      <c r="B40">
        <v>155.19999999999999</v>
      </c>
      <c r="C40">
        <v>165.6</v>
      </c>
      <c r="D40">
        <v>237.7</v>
      </c>
      <c r="E40">
        <v>1713.3</v>
      </c>
      <c r="F40">
        <v>1350.6</v>
      </c>
      <c r="G40">
        <v>362.70000000000005</v>
      </c>
      <c r="H40">
        <v>126</v>
      </c>
    </row>
    <row r="41" spans="1:8">
      <c r="A41">
        <v>1999</v>
      </c>
      <c r="B41">
        <v>149.1</v>
      </c>
      <c r="C41">
        <v>251.1</v>
      </c>
      <c r="D41">
        <v>260.5</v>
      </c>
      <c r="E41">
        <v>1335.4</v>
      </c>
      <c r="F41">
        <v>1199.4000000000001</v>
      </c>
      <c r="G41">
        <v>136</v>
      </c>
      <c r="H41">
        <v>108</v>
      </c>
    </row>
    <row r="42" spans="1:8">
      <c r="A42">
        <v>2000</v>
      </c>
      <c r="B42">
        <v>433.7</v>
      </c>
      <c r="C42">
        <v>514.79999999999995</v>
      </c>
      <c r="D42">
        <v>514.79999999999995</v>
      </c>
      <c r="E42">
        <v>2225.6999999999998</v>
      </c>
      <c r="F42">
        <v>1695.8</v>
      </c>
      <c r="G42">
        <v>529.89999999999986</v>
      </c>
      <c r="H42">
        <v>116</v>
      </c>
    </row>
    <row r="43" spans="1:8">
      <c r="A43">
        <v>2001</v>
      </c>
      <c r="B43">
        <v>164.9</v>
      </c>
      <c r="C43">
        <v>259.8</v>
      </c>
      <c r="D43">
        <v>418.7</v>
      </c>
      <c r="E43">
        <v>2582.5</v>
      </c>
      <c r="F43">
        <v>2383.6</v>
      </c>
      <c r="G43">
        <v>198.90000000000009</v>
      </c>
      <c r="H43">
        <v>119</v>
      </c>
    </row>
    <row r="44" spans="1:8">
      <c r="A44">
        <v>2002</v>
      </c>
      <c r="B44">
        <v>83.8</v>
      </c>
      <c r="C44">
        <v>211.4</v>
      </c>
      <c r="D44">
        <v>297.2</v>
      </c>
      <c r="E44">
        <v>1656.9</v>
      </c>
      <c r="F44">
        <v>1345.6</v>
      </c>
      <c r="G44">
        <v>311.30000000000018</v>
      </c>
      <c r="H44">
        <v>127</v>
      </c>
    </row>
    <row r="45" spans="1:8">
      <c r="A45">
        <v>2003</v>
      </c>
      <c r="B45">
        <v>187.9</v>
      </c>
      <c r="C45">
        <v>256.10000000000002</v>
      </c>
      <c r="D45">
        <v>324.60000000000002</v>
      </c>
      <c r="E45">
        <v>1833.4</v>
      </c>
      <c r="F45">
        <v>1637.2</v>
      </c>
      <c r="G45">
        <v>196.20000000000005</v>
      </c>
      <c r="H45">
        <v>134</v>
      </c>
    </row>
    <row r="46" spans="1:8">
      <c r="A46">
        <v>2004</v>
      </c>
      <c r="B46">
        <v>89.7</v>
      </c>
      <c r="C46">
        <v>193.4</v>
      </c>
      <c r="D46">
        <v>274.10000000000002</v>
      </c>
      <c r="E46">
        <v>1342.1</v>
      </c>
      <c r="F46">
        <v>1032.8</v>
      </c>
      <c r="G46">
        <v>309.29999999999995</v>
      </c>
      <c r="H46">
        <v>105</v>
      </c>
    </row>
    <row r="47" spans="1:8">
      <c r="A47">
        <v>2005</v>
      </c>
      <c r="B47">
        <v>324.3</v>
      </c>
      <c r="C47">
        <v>480.7</v>
      </c>
      <c r="D47">
        <v>529.4</v>
      </c>
      <c r="E47">
        <v>2344.6</v>
      </c>
      <c r="F47">
        <v>2209.6</v>
      </c>
      <c r="G47">
        <v>135</v>
      </c>
      <c r="H47">
        <v>131</v>
      </c>
    </row>
    <row r="48" spans="1:8">
      <c r="A48">
        <v>2006</v>
      </c>
      <c r="B48">
        <v>111.8</v>
      </c>
      <c r="C48">
        <v>154.5</v>
      </c>
      <c r="D48">
        <v>268</v>
      </c>
      <c r="E48">
        <v>1875.9</v>
      </c>
      <c r="F48">
        <v>1635.7</v>
      </c>
      <c r="G48">
        <v>240.20000000000005</v>
      </c>
      <c r="H48">
        <v>127</v>
      </c>
    </row>
    <row r="49" spans="1:8">
      <c r="A49">
        <v>2007</v>
      </c>
      <c r="B49">
        <v>88.6</v>
      </c>
      <c r="C49">
        <v>158.1</v>
      </c>
      <c r="D49">
        <v>254.3</v>
      </c>
      <c r="E49">
        <v>1444.2</v>
      </c>
      <c r="F49">
        <v>1350.7</v>
      </c>
      <c r="G49">
        <v>93.5</v>
      </c>
      <c r="H49">
        <v>104</v>
      </c>
    </row>
    <row r="50" spans="1:8">
      <c r="A50">
        <v>2008</v>
      </c>
      <c r="B50">
        <v>248.5</v>
      </c>
      <c r="C50">
        <v>430.5</v>
      </c>
      <c r="D50">
        <v>550</v>
      </c>
      <c r="E50">
        <v>2670.5</v>
      </c>
      <c r="F50">
        <v>2355.5</v>
      </c>
      <c r="G50">
        <v>315</v>
      </c>
      <c r="H50">
        <v>106</v>
      </c>
    </row>
    <row r="51" spans="1:8">
      <c r="A51">
        <v>2009</v>
      </c>
      <c r="B51">
        <v>130</v>
      </c>
      <c r="C51">
        <v>188</v>
      </c>
      <c r="D51">
        <v>220</v>
      </c>
      <c r="E51">
        <v>1605.5</v>
      </c>
      <c r="F51">
        <v>1347</v>
      </c>
      <c r="G51">
        <v>258.5</v>
      </c>
      <c r="H51">
        <v>97</v>
      </c>
    </row>
    <row r="52" spans="1:8">
      <c r="A52">
        <v>2010</v>
      </c>
      <c r="B52">
        <v>127</v>
      </c>
      <c r="C52">
        <v>131</v>
      </c>
      <c r="D52">
        <v>183</v>
      </c>
      <c r="E52">
        <v>1397.5</v>
      </c>
      <c r="F52">
        <v>1214</v>
      </c>
      <c r="G52">
        <v>183.5</v>
      </c>
      <c r="H52">
        <v>102</v>
      </c>
    </row>
    <row r="53" spans="1:8">
      <c r="A53">
        <v>2011</v>
      </c>
      <c r="B53">
        <v>86.5</v>
      </c>
      <c r="C53">
        <v>138.5</v>
      </c>
      <c r="D53">
        <v>199.5</v>
      </c>
      <c r="E53">
        <v>1257.0999999999999</v>
      </c>
      <c r="F53">
        <v>1075.5</v>
      </c>
      <c r="G53">
        <v>181.59999999999991</v>
      </c>
      <c r="H53">
        <v>97</v>
      </c>
    </row>
    <row r="54" spans="1:8">
      <c r="A54">
        <v>2012</v>
      </c>
      <c r="B54">
        <v>163.5</v>
      </c>
      <c r="C54">
        <v>248</v>
      </c>
      <c r="D54">
        <v>336</v>
      </c>
      <c r="E54">
        <v>1680.5</v>
      </c>
      <c r="F54">
        <v>1342</v>
      </c>
      <c r="G54">
        <v>338.5</v>
      </c>
      <c r="H54">
        <v>122</v>
      </c>
    </row>
    <row r="55" spans="1:8">
      <c r="A55">
        <v>2013</v>
      </c>
      <c r="B55">
        <v>98</v>
      </c>
      <c r="C55">
        <v>126</v>
      </c>
      <c r="D55">
        <v>177.5</v>
      </c>
      <c r="E55">
        <v>1760</v>
      </c>
      <c r="F55">
        <v>1456</v>
      </c>
      <c r="G55">
        <v>304</v>
      </c>
      <c r="H55">
        <v>115</v>
      </c>
    </row>
    <row r="56" spans="1:8">
      <c r="A56">
        <v>2014</v>
      </c>
      <c r="B56">
        <v>213.5</v>
      </c>
      <c r="C56">
        <v>272</v>
      </c>
      <c r="D56">
        <v>422.5</v>
      </c>
      <c r="E56">
        <v>1646</v>
      </c>
      <c r="F56">
        <v>1272.5</v>
      </c>
      <c r="G56">
        <v>373.5</v>
      </c>
      <c r="H56">
        <v>119</v>
      </c>
    </row>
    <row r="57" spans="1:8">
      <c r="A57">
        <v>2015</v>
      </c>
      <c r="B57">
        <v>116</v>
      </c>
      <c r="C57">
        <v>118.5</v>
      </c>
      <c r="D57">
        <v>191</v>
      </c>
      <c r="E57">
        <v>1288.5</v>
      </c>
      <c r="F57">
        <v>997.5</v>
      </c>
      <c r="G57">
        <v>291</v>
      </c>
      <c r="H57">
        <v>91</v>
      </c>
    </row>
    <row r="58" spans="1:8">
      <c r="A58">
        <v>2016</v>
      </c>
      <c r="B58">
        <v>180</v>
      </c>
      <c r="C58">
        <v>180.5</v>
      </c>
      <c r="D58">
        <v>185.5</v>
      </c>
      <c r="E58">
        <v>2273</v>
      </c>
      <c r="F58">
        <v>1536.5</v>
      </c>
      <c r="G58">
        <v>736.5</v>
      </c>
      <c r="H58">
        <v>147</v>
      </c>
    </row>
    <row r="59" spans="1:8">
      <c r="A59">
        <v>2017</v>
      </c>
      <c r="B59">
        <v>138.5</v>
      </c>
      <c r="C59">
        <v>172.5</v>
      </c>
      <c r="D59">
        <v>314.5</v>
      </c>
      <c r="E59">
        <v>1495.5</v>
      </c>
      <c r="F59">
        <v>1294</v>
      </c>
      <c r="G59">
        <v>201.5</v>
      </c>
      <c r="H59">
        <v>108</v>
      </c>
    </row>
    <row r="60" spans="1:8">
      <c r="A60">
        <v>2018</v>
      </c>
      <c r="B60">
        <v>165</v>
      </c>
      <c r="C60">
        <v>225.5</v>
      </c>
      <c r="D60">
        <v>276</v>
      </c>
      <c r="E60">
        <v>1663</v>
      </c>
      <c r="F60">
        <v>1463.5</v>
      </c>
      <c r="G60">
        <v>199.5</v>
      </c>
      <c r="H60">
        <v>107</v>
      </c>
    </row>
    <row r="61" spans="1:8">
      <c r="A61">
        <v>2019</v>
      </c>
      <c r="B61">
        <v>154</v>
      </c>
      <c r="C61">
        <v>215</v>
      </c>
      <c r="D61">
        <v>236.5</v>
      </c>
      <c r="E61">
        <v>1699</v>
      </c>
      <c r="F61">
        <v>1462.5</v>
      </c>
      <c r="G61">
        <f>E61-F61</f>
        <v>236.5</v>
      </c>
      <c r="H61">
        <v>106</v>
      </c>
    </row>
    <row r="62" spans="1:8">
      <c r="A62">
        <v>2020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DF53-03A9-4313-96E9-F84F35A35DDF}">
  <dimension ref="A1:K62"/>
  <sheetViews>
    <sheetView workbookViewId="0">
      <selection activeCell="B1" sqref="B1:D61"/>
    </sheetView>
  </sheetViews>
  <sheetFormatPr defaultRowHeight="14.25"/>
  <cols>
    <col min="1" max="1" width="7.375" customWidth="1"/>
    <col min="2" max="4" width="16.125" bestFit="1" customWidth="1"/>
    <col min="5" max="5" width="9.5" bestFit="1" customWidth="1"/>
    <col min="6" max="6" width="11.625" bestFit="1" customWidth="1"/>
    <col min="7" max="7" width="13.875" bestFit="1" customWidth="1"/>
    <col min="8" max="8" width="9.5" bestFit="1" customWidth="1"/>
    <col min="9" max="9" width="19.625" bestFit="1" customWidth="1"/>
    <col min="10" max="10" width="5.5" bestFit="1" customWidth="1"/>
    <col min="11" max="11" width="27.125" bestFit="1" customWidth="1"/>
  </cols>
  <sheetData>
    <row r="1" spans="1:11" s="1" customFormat="1" ht="21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>
      <c r="A2">
        <v>1960</v>
      </c>
      <c r="B2">
        <v>169.1</v>
      </c>
      <c r="C2">
        <v>271.60000000000002</v>
      </c>
      <c r="D2">
        <v>328.2</v>
      </c>
      <c r="E2">
        <v>1167.5999999999999</v>
      </c>
      <c r="F2">
        <v>1069.9000000000001</v>
      </c>
      <c r="G2">
        <v>97.699999999999818</v>
      </c>
      <c r="H2">
        <v>50</v>
      </c>
    </row>
    <row r="3" spans="1:11">
      <c r="A3">
        <v>1961</v>
      </c>
      <c r="B3">
        <v>241.4</v>
      </c>
      <c r="C3">
        <v>253.5</v>
      </c>
      <c r="D3">
        <v>400.5</v>
      </c>
      <c r="E3">
        <v>1907.1</v>
      </c>
      <c r="F3">
        <v>1714.6</v>
      </c>
      <c r="G3">
        <v>192.5</v>
      </c>
      <c r="H3">
        <v>88</v>
      </c>
    </row>
    <row r="4" spans="1:11">
      <c r="A4">
        <v>1962</v>
      </c>
      <c r="B4">
        <v>110.4</v>
      </c>
      <c r="C4">
        <v>149.30000000000001</v>
      </c>
      <c r="D4">
        <v>168.6</v>
      </c>
      <c r="E4">
        <v>1279.5</v>
      </c>
      <c r="F4">
        <v>1035.7</v>
      </c>
      <c r="G4">
        <v>243.79999999999995</v>
      </c>
      <c r="H4">
        <v>76</v>
      </c>
    </row>
    <row r="5" spans="1:11">
      <c r="A5">
        <v>1963</v>
      </c>
      <c r="B5">
        <v>90.3</v>
      </c>
      <c r="C5">
        <v>107.4</v>
      </c>
      <c r="D5">
        <v>107.4</v>
      </c>
      <c r="E5">
        <v>694.4</v>
      </c>
      <c r="F5">
        <v>562.70000000000005</v>
      </c>
      <c r="G5">
        <v>131.69999999999993</v>
      </c>
      <c r="H5">
        <v>55</v>
      </c>
    </row>
    <row r="6" spans="1:11">
      <c r="A6">
        <v>1964</v>
      </c>
      <c r="B6">
        <v>151</v>
      </c>
      <c r="C6">
        <v>232.1</v>
      </c>
      <c r="D6">
        <v>383.1</v>
      </c>
      <c r="E6">
        <v>1878.2</v>
      </c>
      <c r="F6">
        <v>1429.4</v>
      </c>
      <c r="G6">
        <v>448.79999999999995</v>
      </c>
      <c r="H6">
        <v>95</v>
      </c>
    </row>
    <row r="7" spans="1:11">
      <c r="A7">
        <v>1965</v>
      </c>
      <c r="B7">
        <v>141.19999999999999</v>
      </c>
      <c r="C7">
        <v>295.2</v>
      </c>
      <c r="D7">
        <v>332.8</v>
      </c>
      <c r="E7">
        <v>1734.5</v>
      </c>
      <c r="F7">
        <v>1410.2</v>
      </c>
      <c r="G7">
        <v>324.29999999999995</v>
      </c>
      <c r="H7">
        <v>89</v>
      </c>
    </row>
    <row r="8" spans="1:11">
      <c r="A8">
        <v>1966</v>
      </c>
      <c r="B8">
        <v>180.2</v>
      </c>
      <c r="C8">
        <v>288.2</v>
      </c>
      <c r="D8">
        <v>378.8</v>
      </c>
      <c r="E8">
        <v>1981.3</v>
      </c>
      <c r="F8">
        <v>1787.6</v>
      </c>
      <c r="G8">
        <v>193.70000000000005</v>
      </c>
      <c r="H8">
        <v>68</v>
      </c>
    </row>
    <row r="9" spans="1:11">
      <c r="A9">
        <v>1967</v>
      </c>
      <c r="B9">
        <v>210.1</v>
      </c>
      <c r="C9">
        <v>215.3</v>
      </c>
      <c r="D9">
        <v>428.9</v>
      </c>
      <c r="E9">
        <v>1457.6</v>
      </c>
      <c r="F9">
        <v>1384.3</v>
      </c>
      <c r="G9">
        <v>73.299999999999955</v>
      </c>
      <c r="H9">
        <v>60</v>
      </c>
    </row>
    <row r="10" spans="1:11">
      <c r="A10">
        <v>1968</v>
      </c>
      <c r="B10">
        <v>134</v>
      </c>
      <c r="C10">
        <v>209.8</v>
      </c>
      <c r="D10">
        <v>317.3</v>
      </c>
      <c r="E10">
        <v>1746.6</v>
      </c>
      <c r="F10">
        <v>1476.7</v>
      </c>
      <c r="G10">
        <v>269.89999999999986</v>
      </c>
      <c r="H10">
        <v>79</v>
      </c>
    </row>
    <row r="11" spans="1:11">
      <c r="A11">
        <v>1969</v>
      </c>
      <c r="B11">
        <v>136</v>
      </c>
      <c r="C11">
        <v>202.2</v>
      </c>
      <c r="D11">
        <v>224.1</v>
      </c>
      <c r="E11">
        <v>1447.5</v>
      </c>
      <c r="F11">
        <v>1267.8</v>
      </c>
      <c r="G11">
        <v>179.70000000000005</v>
      </c>
      <c r="H11">
        <v>65</v>
      </c>
    </row>
    <row r="12" spans="1:11">
      <c r="A12">
        <v>1970</v>
      </c>
      <c r="B12">
        <v>173.9</v>
      </c>
      <c r="C12">
        <v>344.1</v>
      </c>
      <c r="D12">
        <v>368</v>
      </c>
      <c r="E12">
        <v>1875.1</v>
      </c>
      <c r="F12">
        <v>1617.2</v>
      </c>
      <c r="G12">
        <v>257.89999999999986</v>
      </c>
      <c r="H12">
        <v>77</v>
      </c>
    </row>
    <row r="13" spans="1:11">
      <c r="A13">
        <v>1971</v>
      </c>
      <c r="B13">
        <v>156</v>
      </c>
      <c r="C13">
        <v>185.1</v>
      </c>
      <c r="D13">
        <v>222.6</v>
      </c>
      <c r="E13">
        <v>1340.3</v>
      </c>
      <c r="F13">
        <v>1125.3</v>
      </c>
      <c r="G13">
        <v>215</v>
      </c>
      <c r="H13">
        <v>53</v>
      </c>
    </row>
    <row r="14" spans="1:11">
      <c r="A14">
        <v>1972</v>
      </c>
      <c r="B14">
        <v>139.6</v>
      </c>
      <c r="C14">
        <v>263.2</v>
      </c>
      <c r="D14">
        <v>331.6</v>
      </c>
      <c r="E14">
        <v>1931.3</v>
      </c>
      <c r="F14">
        <v>1701.6</v>
      </c>
      <c r="G14">
        <v>229.70000000000005</v>
      </c>
      <c r="H14">
        <v>97</v>
      </c>
    </row>
    <row r="15" spans="1:11">
      <c r="A15">
        <v>1973</v>
      </c>
      <c r="B15">
        <v>142.5</v>
      </c>
      <c r="C15">
        <v>270.39999999999998</v>
      </c>
      <c r="D15">
        <v>315.3</v>
      </c>
      <c r="E15">
        <v>1957.5</v>
      </c>
      <c r="F15">
        <v>1839.9</v>
      </c>
      <c r="G15">
        <v>117.59999999999991</v>
      </c>
      <c r="H15">
        <v>114</v>
      </c>
    </row>
    <row r="16" spans="1:11">
      <c r="A16">
        <v>1974</v>
      </c>
      <c r="B16">
        <v>97.5</v>
      </c>
      <c r="C16">
        <v>194.8</v>
      </c>
      <c r="D16">
        <v>198.2</v>
      </c>
      <c r="E16">
        <v>1465</v>
      </c>
      <c r="F16">
        <v>1151.8</v>
      </c>
      <c r="G16">
        <v>313.20000000000005</v>
      </c>
      <c r="H16">
        <v>95</v>
      </c>
    </row>
    <row r="17" spans="1:8">
      <c r="A17">
        <v>1975</v>
      </c>
      <c r="B17">
        <v>105</v>
      </c>
      <c r="C17">
        <v>262.10000000000002</v>
      </c>
      <c r="D17">
        <v>309.7</v>
      </c>
      <c r="E17">
        <v>2220.1999999999998</v>
      </c>
      <c r="F17">
        <v>1675.3</v>
      </c>
      <c r="G17">
        <v>544.89999999999986</v>
      </c>
      <c r="H17">
        <v>142</v>
      </c>
    </row>
    <row r="18" spans="1:8">
      <c r="A18">
        <v>1976</v>
      </c>
      <c r="B18">
        <v>148.6</v>
      </c>
      <c r="C18">
        <v>271.60000000000002</v>
      </c>
      <c r="D18">
        <v>343.7</v>
      </c>
      <c r="E18">
        <v>1605.1</v>
      </c>
      <c r="F18">
        <v>1524.9</v>
      </c>
      <c r="G18">
        <v>80.199999999999818</v>
      </c>
      <c r="H18">
        <v>97</v>
      </c>
    </row>
    <row r="19" spans="1:8">
      <c r="A19">
        <v>1977</v>
      </c>
      <c r="B19">
        <v>103.6</v>
      </c>
      <c r="C19">
        <v>170.1</v>
      </c>
      <c r="D19">
        <v>176.7</v>
      </c>
      <c r="E19">
        <v>1102.8</v>
      </c>
      <c r="F19">
        <v>1032.4000000000001</v>
      </c>
      <c r="G19">
        <v>70.399999999999864</v>
      </c>
      <c r="H19">
        <v>85</v>
      </c>
    </row>
    <row r="20" spans="1:8">
      <c r="A20">
        <v>1978</v>
      </c>
      <c r="B20">
        <v>77.8</v>
      </c>
      <c r="C20">
        <v>128</v>
      </c>
      <c r="D20">
        <v>189.6</v>
      </c>
      <c r="E20">
        <v>1362.7</v>
      </c>
      <c r="F20">
        <v>1034.4000000000001</v>
      </c>
      <c r="G20">
        <v>328.29999999999995</v>
      </c>
      <c r="H20">
        <v>121</v>
      </c>
    </row>
    <row r="21" spans="1:8">
      <c r="A21">
        <v>1979</v>
      </c>
      <c r="B21">
        <v>109</v>
      </c>
      <c r="C21">
        <v>156.80000000000001</v>
      </c>
      <c r="D21">
        <v>239.5</v>
      </c>
      <c r="E21">
        <v>1435.2</v>
      </c>
      <c r="F21">
        <v>1299.3</v>
      </c>
      <c r="G21">
        <v>135.90000000000009</v>
      </c>
      <c r="H21">
        <v>120</v>
      </c>
    </row>
    <row r="22" spans="1:8">
      <c r="A22">
        <v>1980</v>
      </c>
      <c r="B22">
        <v>200.6</v>
      </c>
      <c r="C22">
        <v>242.3</v>
      </c>
      <c r="D22">
        <v>257</v>
      </c>
      <c r="E22">
        <v>1751.4</v>
      </c>
      <c r="F22">
        <v>1569</v>
      </c>
      <c r="G22">
        <v>182.40000000000009</v>
      </c>
      <c r="H22">
        <v>80</v>
      </c>
    </row>
    <row r="23" spans="1:8">
      <c r="A23">
        <v>1981</v>
      </c>
      <c r="B23">
        <v>112.3</v>
      </c>
      <c r="C23">
        <v>216.5</v>
      </c>
      <c r="D23">
        <v>295.10000000000002</v>
      </c>
      <c r="E23">
        <v>1562.4</v>
      </c>
      <c r="F23">
        <v>1302.4000000000001</v>
      </c>
      <c r="G23">
        <v>260</v>
      </c>
      <c r="H23">
        <v>137</v>
      </c>
    </row>
    <row r="24" spans="1:8">
      <c r="A24">
        <v>1982</v>
      </c>
      <c r="B24">
        <v>106</v>
      </c>
      <c r="C24">
        <v>181.2</v>
      </c>
      <c r="D24">
        <v>290.3</v>
      </c>
      <c r="E24">
        <v>1420.8</v>
      </c>
      <c r="F24">
        <v>1247.0999999999999</v>
      </c>
      <c r="G24">
        <v>173.70000000000005</v>
      </c>
      <c r="H24">
        <v>131</v>
      </c>
    </row>
    <row r="25" spans="1:8">
      <c r="A25">
        <v>1983</v>
      </c>
      <c r="B25">
        <v>79.5</v>
      </c>
      <c r="C25">
        <v>155.1</v>
      </c>
      <c r="D25">
        <v>163.6</v>
      </c>
      <c r="E25">
        <v>1795.6</v>
      </c>
      <c r="F25">
        <v>1009.7</v>
      </c>
      <c r="G25">
        <v>785.89999999999986</v>
      </c>
      <c r="H25">
        <v>160</v>
      </c>
    </row>
    <row r="26" spans="1:8">
      <c r="A26">
        <v>1984</v>
      </c>
      <c r="B26">
        <v>71.8</v>
      </c>
      <c r="C26">
        <v>128.69999999999999</v>
      </c>
      <c r="D26">
        <v>140.6</v>
      </c>
      <c r="E26">
        <v>1084.5999999999999</v>
      </c>
      <c r="F26">
        <v>1021.9</v>
      </c>
      <c r="G26">
        <v>62.699999999999932</v>
      </c>
      <c r="H26">
        <v>112</v>
      </c>
    </row>
    <row r="27" spans="1:8">
      <c r="A27">
        <v>1985</v>
      </c>
      <c r="B27">
        <v>139.5</v>
      </c>
      <c r="C27">
        <v>204.6</v>
      </c>
      <c r="D27">
        <v>242.8</v>
      </c>
      <c r="E27">
        <v>1612.9</v>
      </c>
      <c r="F27">
        <v>1366</v>
      </c>
      <c r="G27">
        <v>246.90000000000009</v>
      </c>
      <c r="H27">
        <v>132</v>
      </c>
    </row>
    <row r="28" spans="1:8">
      <c r="A28">
        <v>1986</v>
      </c>
      <c r="B28">
        <v>117.5</v>
      </c>
      <c r="C28">
        <v>215.3</v>
      </c>
      <c r="D28">
        <v>225.4</v>
      </c>
      <c r="E28">
        <v>1429.7</v>
      </c>
      <c r="F28">
        <v>1223</v>
      </c>
      <c r="G28">
        <v>206.70000000000005</v>
      </c>
      <c r="H28">
        <v>115</v>
      </c>
    </row>
    <row r="29" spans="1:8">
      <c r="A29">
        <v>1987</v>
      </c>
      <c r="B29">
        <v>113.6</v>
      </c>
      <c r="C29">
        <v>243.4</v>
      </c>
      <c r="D29">
        <v>280.7</v>
      </c>
      <c r="E29">
        <v>1568.7</v>
      </c>
      <c r="F29">
        <v>1279.7</v>
      </c>
      <c r="G29">
        <v>289</v>
      </c>
      <c r="H29">
        <v>110</v>
      </c>
    </row>
    <row r="30" spans="1:8">
      <c r="A30">
        <v>1988</v>
      </c>
      <c r="B30">
        <v>149.69999999999999</v>
      </c>
      <c r="C30">
        <v>163.6</v>
      </c>
      <c r="D30">
        <v>216.9</v>
      </c>
      <c r="E30">
        <v>1069.5999999999999</v>
      </c>
      <c r="F30">
        <v>879.2</v>
      </c>
      <c r="G30">
        <v>190.39999999999986</v>
      </c>
      <c r="H30">
        <v>117</v>
      </c>
    </row>
    <row r="31" spans="1:8">
      <c r="A31">
        <v>1989</v>
      </c>
      <c r="B31">
        <v>379.3</v>
      </c>
      <c r="C31">
        <v>419</v>
      </c>
      <c r="D31">
        <v>450.9</v>
      </c>
      <c r="E31">
        <v>1420.5</v>
      </c>
      <c r="F31">
        <v>1315.6</v>
      </c>
      <c r="G31">
        <v>104.90000000000009</v>
      </c>
      <c r="H31">
        <v>112</v>
      </c>
    </row>
    <row r="32" spans="1:8">
      <c r="A32">
        <v>1990</v>
      </c>
      <c r="B32">
        <v>52.3</v>
      </c>
      <c r="C32">
        <v>103.2</v>
      </c>
      <c r="D32">
        <v>105.6</v>
      </c>
      <c r="E32">
        <v>961.4</v>
      </c>
      <c r="F32">
        <v>762.3</v>
      </c>
      <c r="G32">
        <v>199.10000000000002</v>
      </c>
      <c r="H32">
        <v>126</v>
      </c>
    </row>
    <row r="33" spans="1:8">
      <c r="A33">
        <v>1991</v>
      </c>
      <c r="B33">
        <v>100.2</v>
      </c>
      <c r="C33">
        <v>176.8</v>
      </c>
      <c r="D33">
        <v>184.1</v>
      </c>
      <c r="E33">
        <v>1063</v>
      </c>
      <c r="F33">
        <v>917</v>
      </c>
      <c r="G33">
        <v>146</v>
      </c>
      <c r="H33">
        <v>118</v>
      </c>
    </row>
    <row r="34" spans="1:8">
      <c r="A34">
        <v>1992</v>
      </c>
      <c r="B34">
        <v>153.5</v>
      </c>
      <c r="C34">
        <v>170.8</v>
      </c>
      <c r="D34">
        <v>324.2</v>
      </c>
      <c r="E34">
        <v>1868.6</v>
      </c>
      <c r="F34">
        <v>1536.6</v>
      </c>
      <c r="G34">
        <v>332</v>
      </c>
      <c r="H34">
        <v>126</v>
      </c>
    </row>
    <row r="35" spans="1:8">
      <c r="A35">
        <v>1993</v>
      </c>
      <c r="B35">
        <v>176.7</v>
      </c>
      <c r="C35">
        <v>287.2</v>
      </c>
      <c r="D35">
        <v>319.89999999999998</v>
      </c>
      <c r="E35">
        <v>1883.7</v>
      </c>
      <c r="F35">
        <v>1538.9</v>
      </c>
      <c r="G35">
        <v>344.79999999999995</v>
      </c>
      <c r="H35">
        <v>111</v>
      </c>
    </row>
    <row r="36" spans="1:8">
      <c r="A36">
        <v>1994</v>
      </c>
      <c r="B36">
        <v>167.8</v>
      </c>
      <c r="C36">
        <v>306.10000000000002</v>
      </c>
      <c r="D36">
        <v>350.2</v>
      </c>
      <c r="E36">
        <v>1863.5</v>
      </c>
      <c r="F36">
        <v>1673</v>
      </c>
      <c r="G36">
        <v>190.5</v>
      </c>
      <c r="H36">
        <v>128</v>
      </c>
    </row>
    <row r="37" spans="1:8">
      <c r="A37">
        <v>1995</v>
      </c>
      <c r="B37">
        <v>218.2</v>
      </c>
      <c r="C37">
        <v>284.10000000000002</v>
      </c>
      <c r="D37">
        <v>385.1</v>
      </c>
      <c r="E37">
        <v>1795.6</v>
      </c>
      <c r="F37">
        <v>1316</v>
      </c>
      <c r="G37">
        <v>479.59999999999991</v>
      </c>
      <c r="H37">
        <v>112</v>
      </c>
    </row>
    <row r="38" spans="1:8">
      <c r="A38">
        <v>1996</v>
      </c>
      <c r="B38">
        <v>82.5</v>
      </c>
      <c r="C38">
        <v>184.5</v>
      </c>
      <c r="D38">
        <v>224.7</v>
      </c>
      <c r="E38">
        <v>1597.7</v>
      </c>
      <c r="F38">
        <v>1510.7</v>
      </c>
      <c r="G38">
        <v>87</v>
      </c>
      <c r="H38">
        <v>103</v>
      </c>
    </row>
    <row r="39" spans="1:8">
      <c r="A39">
        <v>1997</v>
      </c>
      <c r="B39">
        <v>136.69999999999999</v>
      </c>
      <c r="C39">
        <v>175.3</v>
      </c>
      <c r="D39">
        <v>230.9</v>
      </c>
      <c r="E39">
        <v>1801.3</v>
      </c>
      <c r="F39">
        <v>1522.6</v>
      </c>
      <c r="G39">
        <v>278.70000000000005</v>
      </c>
      <c r="H39">
        <v>133</v>
      </c>
    </row>
    <row r="40" spans="1:8">
      <c r="A40">
        <v>1998</v>
      </c>
      <c r="B40">
        <v>176</v>
      </c>
      <c r="C40">
        <v>176.8</v>
      </c>
      <c r="D40">
        <v>266.3</v>
      </c>
      <c r="E40">
        <v>1722.4</v>
      </c>
      <c r="F40">
        <v>1440.9</v>
      </c>
      <c r="G40">
        <v>281.5</v>
      </c>
      <c r="H40">
        <v>133</v>
      </c>
    </row>
    <row r="41" spans="1:8">
      <c r="A41">
        <v>1999</v>
      </c>
      <c r="B41">
        <v>174.1</v>
      </c>
      <c r="C41">
        <v>249.3</v>
      </c>
      <c r="D41">
        <v>252</v>
      </c>
      <c r="E41">
        <v>1214.0999999999999</v>
      </c>
      <c r="F41">
        <v>1118.0999999999999</v>
      </c>
      <c r="G41">
        <v>96</v>
      </c>
      <c r="H41">
        <v>100</v>
      </c>
    </row>
    <row r="42" spans="1:8">
      <c r="A42">
        <v>2000</v>
      </c>
      <c r="B42">
        <v>283.2</v>
      </c>
      <c r="C42">
        <v>339.3</v>
      </c>
      <c r="D42">
        <v>339.3</v>
      </c>
      <c r="E42">
        <v>2121.5</v>
      </c>
      <c r="F42">
        <v>1715.1</v>
      </c>
      <c r="G42">
        <v>406.40000000000009</v>
      </c>
      <c r="H42">
        <v>111</v>
      </c>
    </row>
    <row r="43" spans="1:8">
      <c r="A43">
        <v>2001</v>
      </c>
      <c r="B43">
        <v>147.5</v>
      </c>
      <c r="C43">
        <v>208.1</v>
      </c>
      <c r="D43">
        <v>335.3</v>
      </c>
      <c r="E43">
        <v>2310.4</v>
      </c>
      <c r="F43">
        <v>2127.6</v>
      </c>
      <c r="G43">
        <v>182.80000000000018</v>
      </c>
      <c r="H43">
        <v>118</v>
      </c>
    </row>
    <row r="44" spans="1:8">
      <c r="A44">
        <v>2002</v>
      </c>
      <c r="B44">
        <v>82.9</v>
      </c>
      <c r="C44">
        <v>135.5</v>
      </c>
      <c r="D44">
        <v>192.9</v>
      </c>
      <c r="E44">
        <v>1434.6</v>
      </c>
      <c r="F44">
        <v>1164.5999999999999</v>
      </c>
      <c r="G44">
        <v>270</v>
      </c>
      <c r="H44">
        <v>117</v>
      </c>
    </row>
    <row r="45" spans="1:8">
      <c r="A45">
        <v>2003</v>
      </c>
      <c r="B45">
        <v>153.4</v>
      </c>
      <c r="C45">
        <v>198.7</v>
      </c>
      <c r="D45">
        <v>344.7</v>
      </c>
      <c r="E45">
        <v>2013.6</v>
      </c>
      <c r="F45">
        <v>1892.3</v>
      </c>
      <c r="G45">
        <v>121.29999999999995</v>
      </c>
      <c r="H45">
        <v>103</v>
      </c>
    </row>
    <row r="46" spans="1:8">
      <c r="A46">
        <v>2004</v>
      </c>
      <c r="B46">
        <v>83.2</v>
      </c>
      <c r="C46">
        <v>166.4</v>
      </c>
      <c r="D46">
        <v>235.8</v>
      </c>
      <c r="E46">
        <v>1541.2</v>
      </c>
      <c r="F46">
        <v>1219.8</v>
      </c>
      <c r="G46">
        <v>321.40000000000009</v>
      </c>
      <c r="H46">
        <v>116</v>
      </c>
    </row>
    <row r="47" spans="1:8">
      <c r="A47">
        <v>2005</v>
      </c>
      <c r="B47">
        <v>144</v>
      </c>
      <c r="C47">
        <v>231</v>
      </c>
      <c r="D47">
        <v>341</v>
      </c>
      <c r="E47">
        <v>1821.2</v>
      </c>
      <c r="F47">
        <v>1674.2</v>
      </c>
      <c r="G47">
        <v>147</v>
      </c>
      <c r="H47">
        <v>128</v>
      </c>
    </row>
    <row r="48" spans="1:8">
      <c r="A48">
        <v>2006</v>
      </c>
      <c r="B48">
        <v>163.5</v>
      </c>
      <c r="C48">
        <v>171</v>
      </c>
      <c r="D48">
        <v>237.5</v>
      </c>
      <c r="E48">
        <v>1793.5</v>
      </c>
      <c r="F48">
        <v>1558.5</v>
      </c>
      <c r="G48">
        <v>235</v>
      </c>
      <c r="H48">
        <v>125</v>
      </c>
    </row>
    <row r="49" spans="1:8">
      <c r="A49">
        <v>2007</v>
      </c>
      <c r="B49">
        <v>85.5</v>
      </c>
      <c r="C49">
        <v>164.5</v>
      </c>
      <c r="D49">
        <v>273</v>
      </c>
      <c r="E49">
        <v>1358.5</v>
      </c>
      <c r="F49">
        <v>1256.5</v>
      </c>
      <c r="G49">
        <v>102</v>
      </c>
      <c r="H49">
        <v>105</v>
      </c>
    </row>
    <row r="50" spans="1:8">
      <c r="A50">
        <v>2008</v>
      </c>
      <c r="B50">
        <v>283.8</v>
      </c>
      <c r="C50">
        <v>333.8</v>
      </c>
      <c r="D50">
        <v>481.3</v>
      </c>
      <c r="E50">
        <v>2614.9</v>
      </c>
      <c r="F50">
        <v>2324.9</v>
      </c>
      <c r="G50">
        <v>290</v>
      </c>
      <c r="H50">
        <v>130</v>
      </c>
    </row>
    <row r="51" spans="1:8">
      <c r="A51">
        <v>2009</v>
      </c>
      <c r="B51">
        <v>147</v>
      </c>
      <c r="C51">
        <v>194</v>
      </c>
      <c r="D51">
        <v>222.5</v>
      </c>
      <c r="E51">
        <v>1746.5</v>
      </c>
      <c r="F51">
        <v>1474.5</v>
      </c>
      <c r="G51">
        <v>272</v>
      </c>
      <c r="H51">
        <v>114</v>
      </c>
    </row>
    <row r="52" spans="1:8">
      <c r="A52">
        <v>2010</v>
      </c>
      <c r="B52">
        <v>98.5</v>
      </c>
      <c r="C52">
        <v>113</v>
      </c>
      <c r="D52">
        <v>155.5</v>
      </c>
      <c r="E52">
        <v>1506</v>
      </c>
      <c r="F52">
        <v>1294.5</v>
      </c>
      <c r="G52">
        <v>211.5</v>
      </c>
      <c r="H52">
        <v>116</v>
      </c>
    </row>
    <row r="53" spans="1:8">
      <c r="A53">
        <v>2011</v>
      </c>
      <c r="B53">
        <v>76</v>
      </c>
      <c r="C53">
        <v>141</v>
      </c>
      <c r="D53">
        <v>177.5</v>
      </c>
      <c r="E53">
        <v>1216</v>
      </c>
      <c r="F53">
        <v>1071</v>
      </c>
      <c r="G53">
        <v>145</v>
      </c>
      <c r="H53">
        <v>98</v>
      </c>
    </row>
    <row r="54" spans="1:8">
      <c r="A54">
        <v>2012</v>
      </c>
      <c r="B54">
        <v>92.5</v>
      </c>
      <c r="C54">
        <v>219.5</v>
      </c>
      <c r="D54">
        <v>292</v>
      </c>
      <c r="E54">
        <v>1533.5</v>
      </c>
      <c r="F54">
        <v>1230.5</v>
      </c>
      <c r="G54">
        <v>303</v>
      </c>
      <c r="H54">
        <v>139</v>
      </c>
    </row>
    <row r="55" spans="1:8">
      <c r="A55">
        <v>2013</v>
      </c>
      <c r="B55">
        <v>129</v>
      </c>
      <c r="C55">
        <v>161.5</v>
      </c>
      <c r="D55">
        <v>252</v>
      </c>
      <c r="E55">
        <v>2204</v>
      </c>
      <c r="F55">
        <v>1888</v>
      </c>
      <c r="G55">
        <v>316</v>
      </c>
      <c r="H55">
        <v>121</v>
      </c>
    </row>
    <row r="56" spans="1:8">
      <c r="A56">
        <v>2014</v>
      </c>
      <c r="B56">
        <v>150</v>
      </c>
      <c r="C56">
        <v>271.5</v>
      </c>
      <c r="D56">
        <v>383</v>
      </c>
      <c r="E56">
        <v>1718</v>
      </c>
      <c r="F56">
        <v>1325.5</v>
      </c>
      <c r="G56">
        <v>392.5</v>
      </c>
      <c r="H56">
        <v>128</v>
      </c>
    </row>
    <row r="57" spans="1:8">
      <c r="A57">
        <v>2015</v>
      </c>
      <c r="B57">
        <v>127.5</v>
      </c>
      <c r="C57">
        <v>162</v>
      </c>
      <c r="D57">
        <v>235</v>
      </c>
      <c r="E57">
        <v>1663</v>
      </c>
      <c r="F57">
        <v>1331</v>
      </c>
      <c r="G57">
        <v>332</v>
      </c>
      <c r="H57">
        <v>116</v>
      </c>
    </row>
    <row r="58" spans="1:8">
      <c r="A58">
        <v>2016</v>
      </c>
      <c r="B58">
        <v>135.5</v>
      </c>
      <c r="C58">
        <v>198</v>
      </c>
      <c r="D58">
        <v>265</v>
      </c>
      <c r="E58">
        <v>2627</v>
      </c>
      <c r="F58">
        <v>1837.5</v>
      </c>
      <c r="G58">
        <v>789.5</v>
      </c>
      <c r="H58">
        <v>162</v>
      </c>
    </row>
    <row r="59" spans="1:8">
      <c r="A59">
        <v>2017</v>
      </c>
      <c r="B59">
        <v>94.5</v>
      </c>
      <c r="C59">
        <v>174.5</v>
      </c>
      <c r="D59">
        <v>234</v>
      </c>
      <c r="E59">
        <v>1516</v>
      </c>
      <c r="F59">
        <v>1346</v>
      </c>
      <c r="G59">
        <v>170</v>
      </c>
      <c r="H59">
        <v>118</v>
      </c>
    </row>
    <row r="60" spans="1:8">
      <c r="A60">
        <v>2018</v>
      </c>
      <c r="B60">
        <v>145</v>
      </c>
      <c r="C60">
        <v>218</v>
      </c>
      <c r="D60">
        <v>265.5</v>
      </c>
      <c r="E60">
        <v>1668</v>
      </c>
      <c r="F60">
        <v>1485.5</v>
      </c>
      <c r="G60">
        <v>182.5</v>
      </c>
      <c r="H60">
        <v>116</v>
      </c>
    </row>
    <row r="61" spans="1:8">
      <c r="A61">
        <v>2019</v>
      </c>
      <c r="B61">
        <v>62</v>
      </c>
      <c r="C61">
        <v>132</v>
      </c>
      <c r="D61">
        <v>152</v>
      </c>
      <c r="E61">
        <v>1707</v>
      </c>
      <c r="F61">
        <v>1447.5</v>
      </c>
      <c r="G61">
        <f>E61-F61</f>
        <v>259.5</v>
      </c>
      <c r="H61">
        <v>112</v>
      </c>
    </row>
    <row r="62" spans="1:8">
      <c r="A62">
        <v>2020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4770-6F47-42F2-9C06-8C061D687FAD}">
  <dimension ref="A1:K62"/>
  <sheetViews>
    <sheetView workbookViewId="0">
      <selection activeCell="E1" sqref="E1:E1048576"/>
    </sheetView>
  </sheetViews>
  <sheetFormatPr defaultRowHeight="14.25"/>
  <cols>
    <col min="1" max="1" width="7.375" customWidth="1"/>
    <col min="2" max="4" width="16.125" bestFit="1" customWidth="1"/>
    <col min="5" max="5" width="9.5" bestFit="1" customWidth="1"/>
    <col min="6" max="6" width="11.625" bestFit="1" customWidth="1"/>
    <col min="7" max="7" width="13.875" bestFit="1" customWidth="1"/>
    <col min="8" max="8" width="9.5" bestFit="1" customWidth="1"/>
    <col min="9" max="9" width="19.625" bestFit="1" customWidth="1"/>
    <col min="10" max="10" width="5.5" bestFit="1" customWidth="1"/>
    <col min="11" max="11" width="27.125" bestFit="1" customWidth="1"/>
  </cols>
  <sheetData>
    <row r="1" spans="1:11" s="1" customFormat="1" ht="21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>
      <c r="A2">
        <v>1960</v>
      </c>
      <c r="B2">
        <v>199.4</v>
      </c>
      <c r="C2">
        <v>310.5</v>
      </c>
      <c r="D2">
        <v>320.3</v>
      </c>
      <c r="E2">
        <v>1963.7</v>
      </c>
      <c r="F2">
        <v>1828.6</v>
      </c>
      <c r="G2">
        <v>135.10000000000014</v>
      </c>
      <c r="H2">
        <v>101</v>
      </c>
    </row>
    <row r="3" spans="1:11">
      <c r="A3">
        <v>1961</v>
      </c>
      <c r="B3">
        <v>203.3</v>
      </c>
      <c r="C3">
        <v>224.5</v>
      </c>
      <c r="D3">
        <v>385</v>
      </c>
      <c r="E3">
        <v>2237.1999999999998</v>
      </c>
      <c r="F3">
        <v>2074.5</v>
      </c>
      <c r="G3">
        <v>162.69999999999982</v>
      </c>
      <c r="H3">
        <v>134</v>
      </c>
    </row>
    <row r="4" spans="1:11">
      <c r="A4">
        <v>1962</v>
      </c>
      <c r="B4">
        <v>166.1</v>
      </c>
      <c r="C4">
        <v>243.6</v>
      </c>
      <c r="D4">
        <v>282.8</v>
      </c>
      <c r="E4">
        <v>1700.7</v>
      </c>
      <c r="F4">
        <v>1504.7</v>
      </c>
      <c r="G4">
        <v>196</v>
      </c>
      <c r="H4">
        <v>109</v>
      </c>
    </row>
    <row r="5" spans="1:11">
      <c r="A5">
        <v>1963</v>
      </c>
      <c r="B5">
        <v>50.4</v>
      </c>
      <c r="C5">
        <v>77.5</v>
      </c>
      <c r="D5">
        <v>149.9</v>
      </c>
      <c r="E5">
        <v>849.7</v>
      </c>
      <c r="F5">
        <v>734</v>
      </c>
      <c r="G5">
        <v>115.70000000000005</v>
      </c>
      <c r="H5">
        <v>81</v>
      </c>
    </row>
    <row r="6" spans="1:11">
      <c r="A6">
        <v>1964</v>
      </c>
      <c r="B6">
        <v>280.7</v>
      </c>
      <c r="C6">
        <v>376</v>
      </c>
      <c r="D6">
        <v>419</v>
      </c>
      <c r="E6">
        <v>2366.3000000000002</v>
      </c>
      <c r="F6">
        <v>1641.6</v>
      </c>
      <c r="G6">
        <v>724.70000000000027</v>
      </c>
      <c r="H6">
        <v>143</v>
      </c>
    </row>
    <row r="7" spans="1:11">
      <c r="A7">
        <v>1965</v>
      </c>
      <c r="B7">
        <v>119.8</v>
      </c>
      <c r="C7">
        <v>205.7</v>
      </c>
      <c r="D7">
        <v>280.60000000000002</v>
      </c>
      <c r="E7">
        <v>1870.1</v>
      </c>
      <c r="F7">
        <v>1563.6</v>
      </c>
      <c r="G7">
        <v>306.5</v>
      </c>
      <c r="H7">
        <v>147</v>
      </c>
    </row>
    <row r="8" spans="1:11">
      <c r="A8">
        <v>1966</v>
      </c>
      <c r="B8">
        <v>275.2</v>
      </c>
      <c r="C8">
        <v>400.9</v>
      </c>
      <c r="D8">
        <v>470.2</v>
      </c>
      <c r="E8">
        <v>2129.3000000000002</v>
      </c>
      <c r="F8">
        <v>1977.6</v>
      </c>
      <c r="G8">
        <v>151.70000000000027</v>
      </c>
      <c r="H8">
        <v>95</v>
      </c>
    </row>
    <row r="9" spans="1:11">
      <c r="A9">
        <v>1967</v>
      </c>
      <c r="B9">
        <v>166.7</v>
      </c>
      <c r="C9">
        <v>250.8</v>
      </c>
      <c r="D9">
        <v>428.9</v>
      </c>
      <c r="E9">
        <v>1574.1</v>
      </c>
      <c r="F9">
        <v>1475.3</v>
      </c>
      <c r="G9">
        <v>98.799999999999955</v>
      </c>
      <c r="H9">
        <v>90</v>
      </c>
    </row>
    <row r="10" spans="1:11">
      <c r="A10">
        <v>1968</v>
      </c>
      <c r="B10">
        <v>218</v>
      </c>
      <c r="C10">
        <v>314.8</v>
      </c>
      <c r="D10">
        <v>338</v>
      </c>
      <c r="E10">
        <v>1662.3</v>
      </c>
      <c r="F10">
        <v>1329.4</v>
      </c>
      <c r="G10">
        <v>332.89999999999986</v>
      </c>
      <c r="H10">
        <v>129</v>
      </c>
    </row>
    <row r="11" spans="1:11">
      <c r="A11">
        <v>1969</v>
      </c>
      <c r="B11">
        <v>158.30000000000001</v>
      </c>
      <c r="C11">
        <v>255.2</v>
      </c>
      <c r="D11">
        <v>282</v>
      </c>
      <c r="E11">
        <v>1565.4</v>
      </c>
      <c r="F11">
        <v>1379.3</v>
      </c>
      <c r="G11">
        <v>186.10000000000014</v>
      </c>
      <c r="H11">
        <v>120</v>
      </c>
    </row>
    <row r="12" spans="1:11">
      <c r="A12">
        <v>1970</v>
      </c>
      <c r="B12">
        <v>111.1</v>
      </c>
      <c r="C12">
        <v>242.2</v>
      </c>
      <c r="D12">
        <v>325.5</v>
      </c>
      <c r="E12">
        <v>2252</v>
      </c>
      <c r="F12">
        <v>1892.8</v>
      </c>
      <c r="G12">
        <v>359.20000000000005</v>
      </c>
      <c r="H12">
        <v>144</v>
      </c>
    </row>
    <row r="13" spans="1:11">
      <c r="A13">
        <v>1971</v>
      </c>
      <c r="B13">
        <v>181.6</v>
      </c>
      <c r="C13">
        <v>218.7</v>
      </c>
      <c r="D13">
        <v>277.39999999999998</v>
      </c>
      <c r="E13">
        <v>1811</v>
      </c>
      <c r="F13">
        <v>1559.6</v>
      </c>
      <c r="G13">
        <v>251.40000000000009</v>
      </c>
      <c r="H13">
        <v>107</v>
      </c>
    </row>
    <row r="14" spans="1:11">
      <c r="A14">
        <v>1972</v>
      </c>
      <c r="B14">
        <v>113.5</v>
      </c>
      <c r="C14">
        <v>202</v>
      </c>
      <c r="D14">
        <v>281.5</v>
      </c>
      <c r="E14">
        <v>1845.5</v>
      </c>
      <c r="F14">
        <v>1600.2</v>
      </c>
      <c r="G14">
        <v>245.29999999999995</v>
      </c>
      <c r="H14">
        <v>143</v>
      </c>
    </row>
    <row r="15" spans="1:11">
      <c r="A15">
        <v>1973</v>
      </c>
      <c r="B15">
        <v>150.69999999999999</v>
      </c>
      <c r="C15">
        <v>267.3</v>
      </c>
      <c r="D15">
        <v>382.7</v>
      </c>
      <c r="E15">
        <v>2177.6</v>
      </c>
      <c r="F15">
        <v>2072.8000000000002</v>
      </c>
      <c r="G15">
        <v>104.79999999999973</v>
      </c>
      <c r="H15">
        <v>134</v>
      </c>
    </row>
    <row r="16" spans="1:11">
      <c r="A16">
        <v>1974</v>
      </c>
      <c r="B16">
        <v>224</v>
      </c>
      <c r="C16">
        <v>421</v>
      </c>
      <c r="D16">
        <v>428</v>
      </c>
      <c r="E16">
        <v>2093.6</v>
      </c>
      <c r="F16">
        <v>1316.9</v>
      </c>
      <c r="G16">
        <v>776.69999999999982</v>
      </c>
      <c r="H16">
        <v>133</v>
      </c>
    </row>
    <row r="17" spans="1:8">
      <c r="A17">
        <v>1975</v>
      </c>
      <c r="B17">
        <v>200.5</v>
      </c>
      <c r="C17">
        <v>231.1</v>
      </c>
      <c r="D17">
        <v>308.5</v>
      </c>
      <c r="E17">
        <v>2518.9</v>
      </c>
      <c r="F17">
        <v>1760.6</v>
      </c>
      <c r="G17">
        <v>758.30000000000018</v>
      </c>
      <c r="H17">
        <v>171</v>
      </c>
    </row>
    <row r="18" spans="1:8">
      <c r="A18">
        <v>1976</v>
      </c>
      <c r="B18">
        <v>251.1</v>
      </c>
      <c r="C18">
        <v>375.8</v>
      </c>
      <c r="D18">
        <v>511.1</v>
      </c>
      <c r="E18">
        <v>2252.5</v>
      </c>
      <c r="F18">
        <v>2161</v>
      </c>
      <c r="G18">
        <v>91.5</v>
      </c>
      <c r="H18">
        <v>128</v>
      </c>
    </row>
    <row r="19" spans="1:8">
      <c r="A19">
        <v>1977</v>
      </c>
      <c r="B19">
        <v>205</v>
      </c>
      <c r="C19">
        <v>355.5</v>
      </c>
      <c r="D19">
        <v>363</v>
      </c>
      <c r="E19">
        <v>1651.6</v>
      </c>
      <c r="F19">
        <v>1563.9</v>
      </c>
      <c r="G19">
        <v>87.699999999999818</v>
      </c>
      <c r="H19">
        <v>112</v>
      </c>
    </row>
    <row r="20" spans="1:8">
      <c r="A20">
        <v>1978</v>
      </c>
      <c r="B20">
        <v>278.10000000000002</v>
      </c>
      <c r="C20">
        <v>423</v>
      </c>
      <c r="D20">
        <v>595.20000000000005</v>
      </c>
      <c r="E20">
        <v>2257.5</v>
      </c>
      <c r="F20">
        <v>1827</v>
      </c>
      <c r="G20">
        <v>430.5</v>
      </c>
      <c r="H20">
        <v>135</v>
      </c>
    </row>
    <row r="21" spans="1:8">
      <c r="A21">
        <v>1979</v>
      </c>
      <c r="B21">
        <v>132.69999999999999</v>
      </c>
      <c r="C21">
        <v>184.9</v>
      </c>
      <c r="D21">
        <v>311.39999999999998</v>
      </c>
      <c r="E21">
        <v>1944.1</v>
      </c>
      <c r="F21">
        <v>1719.5</v>
      </c>
      <c r="G21">
        <v>224.59999999999991</v>
      </c>
      <c r="H21">
        <v>139</v>
      </c>
    </row>
    <row r="22" spans="1:8">
      <c r="A22">
        <v>1980</v>
      </c>
      <c r="B22">
        <v>158</v>
      </c>
      <c r="C22">
        <v>198.7</v>
      </c>
      <c r="D22">
        <v>236.1</v>
      </c>
      <c r="E22">
        <v>1870.2</v>
      </c>
      <c r="F22">
        <v>1605.1</v>
      </c>
      <c r="G22">
        <v>265.10000000000014</v>
      </c>
      <c r="H22">
        <v>113</v>
      </c>
    </row>
    <row r="23" spans="1:8">
      <c r="A23">
        <v>1981</v>
      </c>
      <c r="B23">
        <v>121.5</v>
      </c>
      <c r="C23">
        <v>177.6</v>
      </c>
      <c r="D23">
        <v>300</v>
      </c>
      <c r="E23">
        <v>1595.4</v>
      </c>
      <c r="F23">
        <v>1330</v>
      </c>
      <c r="G23">
        <v>265.40000000000009</v>
      </c>
      <c r="H23">
        <v>125</v>
      </c>
    </row>
    <row r="24" spans="1:8">
      <c r="A24">
        <v>1982</v>
      </c>
      <c r="B24">
        <v>193.7</v>
      </c>
      <c r="C24">
        <v>313.2</v>
      </c>
      <c r="D24">
        <v>342.4</v>
      </c>
      <c r="E24">
        <v>2298.4</v>
      </c>
      <c r="F24">
        <v>2065.6</v>
      </c>
      <c r="G24">
        <v>232.80000000000018</v>
      </c>
      <c r="H24">
        <v>130</v>
      </c>
    </row>
    <row r="25" spans="1:8">
      <c r="A25">
        <v>1983</v>
      </c>
      <c r="B25">
        <v>115.7</v>
      </c>
      <c r="C25">
        <v>174</v>
      </c>
      <c r="D25">
        <v>193.3</v>
      </c>
      <c r="E25">
        <v>2407.3000000000002</v>
      </c>
      <c r="F25">
        <v>1453.1</v>
      </c>
      <c r="G25">
        <v>954.20000000000027</v>
      </c>
      <c r="H25">
        <v>165</v>
      </c>
    </row>
    <row r="26" spans="1:8">
      <c r="A26">
        <v>1984</v>
      </c>
      <c r="B26">
        <v>145.1</v>
      </c>
      <c r="C26">
        <v>274.8</v>
      </c>
      <c r="D26">
        <v>328.2</v>
      </c>
      <c r="E26">
        <v>1649.2</v>
      </c>
      <c r="F26">
        <v>1574.1</v>
      </c>
      <c r="G26">
        <v>75.100000000000136</v>
      </c>
      <c r="H26">
        <v>141</v>
      </c>
    </row>
    <row r="27" spans="1:8">
      <c r="A27">
        <v>1985</v>
      </c>
      <c r="B27">
        <v>120.9</v>
      </c>
      <c r="C27">
        <v>199.9</v>
      </c>
      <c r="D27">
        <v>248</v>
      </c>
      <c r="E27">
        <v>1804.8</v>
      </c>
      <c r="F27">
        <v>1497.8</v>
      </c>
      <c r="G27">
        <v>307</v>
      </c>
      <c r="H27">
        <v>147</v>
      </c>
    </row>
    <row r="28" spans="1:8">
      <c r="A28">
        <v>1986</v>
      </c>
      <c r="B28">
        <v>125</v>
      </c>
      <c r="C28">
        <v>272.10000000000002</v>
      </c>
      <c r="D28">
        <v>320.60000000000002</v>
      </c>
      <c r="E28">
        <v>2093.6</v>
      </c>
      <c r="F28">
        <v>1776.8</v>
      </c>
      <c r="G28">
        <v>316.79999999999995</v>
      </c>
      <c r="H28">
        <v>132</v>
      </c>
    </row>
    <row r="29" spans="1:8">
      <c r="A29">
        <v>1987</v>
      </c>
      <c r="B29">
        <v>109.1</v>
      </c>
      <c r="C29">
        <v>198</v>
      </c>
      <c r="D29">
        <v>241.3</v>
      </c>
      <c r="E29">
        <v>1967.7</v>
      </c>
      <c r="F29">
        <v>1634.5</v>
      </c>
      <c r="G29">
        <v>333.20000000000005</v>
      </c>
      <c r="H29">
        <v>113</v>
      </c>
    </row>
    <row r="30" spans="1:8">
      <c r="A30">
        <v>1988</v>
      </c>
      <c r="B30">
        <v>202.2</v>
      </c>
      <c r="C30">
        <v>253.8</v>
      </c>
      <c r="D30">
        <v>281</v>
      </c>
      <c r="E30">
        <v>1411.9</v>
      </c>
      <c r="F30">
        <v>1155.5</v>
      </c>
      <c r="G30">
        <v>256.40000000000009</v>
      </c>
      <c r="H30">
        <v>152</v>
      </c>
    </row>
    <row r="31" spans="1:8">
      <c r="A31">
        <v>1989</v>
      </c>
      <c r="B31">
        <v>234.1</v>
      </c>
      <c r="C31">
        <v>307.39999999999998</v>
      </c>
      <c r="D31">
        <v>346.1</v>
      </c>
      <c r="E31">
        <v>1544.5</v>
      </c>
      <c r="F31">
        <v>1404.6</v>
      </c>
      <c r="G31">
        <v>139.90000000000009</v>
      </c>
      <c r="H31">
        <v>135</v>
      </c>
    </row>
    <row r="32" spans="1:8">
      <c r="A32">
        <v>1990</v>
      </c>
      <c r="B32">
        <v>147.19999999999999</v>
      </c>
      <c r="C32">
        <v>173.5</v>
      </c>
      <c r="D32">
        <v>192.2</v>
      </c>
      <c r="E32">
        <v>1503.2</v>
      </c>
      <c r="F32">
        <v>1176.7</v>
      </c>
      <c r="G32">
        <v>326.5</v>
      </c>
      <c r="H32">
        <v>136</v>
      </c>
    </row>
    <row r="33" spans="1:8">
      <c r="A33">
        <v>1991</v>
      </c>
      <c r="B33">
        <v>111.4</v>
      </c>
      <c r="C33">
        <v>215</v>
      </c>
      <c r="D33">
        <v>226.8</v>
      </c>
      <c r="E33">
        <v>1536.3</v>
      </c>
      <c r="F33">
        <v>1361.5</v>
      </c>
      <c r="G33">
        <v>174.79999999999995</v>
      </c>
      <c r="H33">
        <v>122</v>
      </c>
    </row>
    <row r="34" spans="1:8">
      <c r="A34">
        <v>1992</v>
      </c>
      <c r="B34">
        <v>123.9</v>
      </c>
      <c r="C34">
        <v>199.4</v>
      </c>
      <c r="D34">
        <v>325.7</v>
      </c>
      <c r="E34">
        <v>1903.4</v>
      </c>
      <c r="F34">
        <v>1546.1</v>
      </c>
      <c r="G34">
        <v>357.30000000000018</v>
      </c>
      <c r="H34">
        <v>127</v>
      </c>
    </row>
    <row r="35" spans="1:8">
      <c r="A35">
        <v>1993</v>
      </c>
      <c r="B35">
        <v>338.5</v>
      </c>
      <c r="C35">
        <v>478.8</v>
      </c>
      <c r="D35">
        <v>512.1</v>
      </c>
      <c r="E35">
        <v>2537.6</v>
      </c>
      <c r="F35">
        <v>2235.4</v>
      </c>
      <c r="G35">
        <v>302.19999999999982</v>
      </c>
      <c r="H35">
        <v>130</v>
      </c>
    </row>
    <row r="36" spans="1:8">
      <c r="A36">
        <v>1994</v>
      </c>
      <c r="B36">
        <v>308.5</v>
      </c>
      <c r="C36">
        <v>450</v>
      </c>
      <c r="D36">
        <v>545.79999999999995</v>
      </c>
      <c r="E36">
        <v>2721.9</v>
      </c>
      <c r="F36">
        <v>2460.5</v>
      </c>
      <c r="G36">
        <v>261.40000000000009</v>
      </c>
      <c r="H36">
        <v>146</v>
      </c>
    </row>
    <row r="37" spans="1:8">
      <c r="A37">
        <v>1995</v>
      </c>
      <c r="B37">
        <v>152.80000000000001</v>
      </c>
      <c r="C37">
        <v>216.4</v>
      </c>
      <c r="D37">
        <v>366.6</v>
      </c>
      <c r="E37">
        <v>2243.5</v>
      </c>
      <c r="F37">
        <v>1744.9</v>
      </c>
      <c r="G37">
        <v>498.59999999999991</v>
      </c>
      <c r="H37">
        <v>138</v>
      </c>
    </row>
    <row r="38" spans="1:8">
      <c r="A38">
        <v>1996</v>
      </c>
      <c r="B38">
        <v>139.6</v>
      </c>
      <c r="C38">
        <v>199.8</v>
      </c>
      <c r="D38">
        <v>246.4</v>
      </c>
      <c r="E38">
        <v>1955.5</v>
      </c>
      <c r="F38">
        <v>1828.8</v>
      </c>
      <c r="G38">
        <v>126.70000000000005</v>
      </c>
      <c r="H38">
        <v>117</v>
      </c>
    </row>
    <row r="39" spans="1:8">
      <c r="A39">
        <v>1997</v>
      </c>
      <c r="B39">
        <v>226.6</v>
      </c>
      <c r="C39">
        <v>310.7</v>
      </c>
      <c r="D39">
        <v>351</v>
      </c>
      <c r="E39">
        <v>2434.1</v>
      </c>
      <c r="F39">
        <v>2191.1</v>
      </c>
      <c r="G39">
        <v>243</v>
      </c>
      <c r="H39">
        <v>149</v>
      </c>
    </row>
    <row r="40" spans="1:8">
      <c r="A40">
        <v>1998</v>
      </c>
      <c r="B40">
        <v>157.5</v>
      </c>
      <c r="C40">
        <v>281</v>
      </c>
      <c r="D40">
        <v>338.1</v>
      </c>
      <c r="E40">
        <v>2165.6</v>
      </c>
      <c r="F40">
        <v>1841.6</v>
      </c>
      <c r="G40">
        <v>324</v>
      </c>
      <c r="H40">
        <v>154</v>
      </c>
    </row>
    <row r="41" spans="1:8">
      <c r="A41">
        <v>1999</v>
      </c>
      <c r="B41">
        <v>319.2</v>
      </c>
      <c r="C41">
        <v>492.7</v>
      </c>
      <c r="D41">
        <v>535.29999999999995</v>
      </c>
      <c r="E41">
        <v>1906.4</v>
      </c>
      <c r="F41">
        <v>1791.3</v>
      </c>
      <c r="G41">
        <v>115.10000000000014</v>
      </c>
      <c r="H41">
        <v>134</v>
      </c>
    </row>
    <row r="42" spans="1:8">
      <c r="A42">
        <v>2000</v>
      </c>
      <c r="B42">
        <v>228</v>
      </c>
      <c r="C42">
        <v>309.39999999999998</v>
      </c>
      <c r="D42">
        <v>309.39999999999998</v>
      </c>
      <c r="E42">
        <v>2458.8000000000002</v>
      </c>
      <c r="F42">
        <v>1959.6</v>
      </c>
      <c r="G42">
        <v>499.20000000000027</v>
      </c>
      <c r="H42">
        <v>136</v>
      </c>
    </row>
    <row r="43" spans="1:8">
      <c r="A43">
        <v>2001</v>
      </c>
      <c r="B43">
        <v>202.4</v>
      </c>
      <c r="C43">
        <v>321.8</v>
      </c>
      <c r="D43">
        <v>475.3</v>
      </c>
      <c r="E43">
        <v>2664.8</v>
      </c>
      <c r="F43">
        <v>2473.8000000000002</v>
      </c>
      <c r="G43">
        <v>191</v>
      </c>
      <c r="H43">
        <v>122</v>
      </c>
    </row>
    <row r="44" spans="1:8">
      <c r="A44">
        <v>2002</v>
      </c>
      <c r="B44">
        <v>95.5</v>
      </c>
      <c r="C44">
        <v>231</v>
      </c>
      <c r="D44">
        <v>351.4</v>
      </c>
      <c r="E44">
        <v>1799.8</v>
      </c>
      <c r="F44">
        <v>1569.9</v>
      </c>
      <c r="G44">
        <v>229.89999999999986</v>
      </c>
      <c r="H44">
        <v>127</v>
      </c>
    </row>
    <row r="45" spans="1:8">
      <c r="A45">
        <v>2003</v>
      </c>
      <c r="B45">
        <v>195.8</v>
      </c>
      <c r="C45">
        <v>240</v>
      </c>
      <c r="D45">
        <v>310.10000000000002</v>
      </c>
      <c r="E45">
        <v>2172.6</v>
      </c>
      <c r="F45">
        <v>1969.6</v>
      </c>
      <c r="G45">
        <v>203</v>
      </c>
      <c r="H45">
        <v>121</v>
      </c>
    </row>
    <row r="46" spans="1:8">
      <c r="A46">
        <v>2004</v>
      </c>
      <c r="B46">
        <v>101.2</v>
      </c>
      <c r="C46">
        <v>188.1</v>
      </c>
      <c r="D46">
        <v>265.3</v>
      </c>
      <c r="E46">
        <v>1728</v>
      </c>
      <c r="F46">
        <v>1435</v>
      </c>
      <c r="G46">
        <v>293</v>
      </c>
      <c r="H46">
        <v>129</v>
      </c>
    </row>
    <row r="47" spans="1:8">
      <c r="A47">
        <v>2005</v>
      </c>
      <c r="B47">
        <v>253.4</v>
      </c>
      <c r="C47">
        <v>311.10000000000002</v>
      </c>
      <c r="D47">
        <v>450</v>
      </c>
      <c r="E47">
        <v>2498.1999999999998</v>
      </c>
      <c r="F47">
        <v>2316.3000000000002</v>
      </c>
      <c r="G47">
        <v>181.89999999999964</v>
      </c>
      <c r="H47">
        <v>113</v>
      </c>
    </row>
    <row r="48" spans="1:8">
      <c r="A48">
        <v>2006</v>
      </c>
      <c r="B48">
        <v>140</v>
      </c>
      <c r="C48">
        <v>216</v>
      </c>
      <c r="D48">
        <v>279.5</v>
      </c>
      <c r="E48">
        <v>2126</v>
      </c>
      <c r="F48">
        <v>1912</v>
      </c>
      <c r="G48">
        <v>214</v>
      </c>
      <c r="H48">
        <v>118</v>
      </c>
    </row>
    <row r="49" spans="1:8">
      <c r="A49">
        <v>2007</v>
      </c>
      <c r="B49">
        <v>118.5</v>
      </c>
      <c r="C49">
        <v>198</v>
      </c>
      <c r="D49">
        <v>277</v>
      </c>
      <c r="E49">
        <v>1599.5</v>
      </c>
      <c r="F49">
        <v>1484.5</v>
      </c>
      <c r="G49">
        <v>115</v>
      </c>
      <c r="H49">
        <v>105</v>
      </c>
    </row>
    <row r="50" spans="1:8">
      <c r="A50">
        <v>2008</v>
      </c>
      <c r="B50">
        <v>270.5</v>
      </c>
      <c r="C50">
        <v>384</v>
      </c>
      <c r="D50">
        <v>545.5</v>
      </c>
      <c r="E50">
        <v>2633.5</v>
      </c>
      <c r="F50">
        <v>2447</v>
      </c>
      <c r="G50">
        <v>186.5</v>
      </c>
      <c r="H50">
        <v>109</v>
      </c>
    </row>
    <row r="51" spans="1:8">
      <c r="A51">
        <v>2009</v>
      </c>
      <c r="B51">
        <v>145</v>
      </c>
      <c r="C51">
        <v>211.5</v>
      </c>
      <c r="D51">
        <v>276</v>
      </c>
      <c r="E51">
        <v>1839</v>
      </c>
      <c r="F51">
        <v>1608</v>
      </c>
      <c r="G51">
        <v>231</v>
      </c>
      <c r="H51">
        <v>113</v>
      </c>
    </row>
    <row r="52" spans="1:8">
      <c r="A52">
        <v>2010</v>
      </c>
      <c r="B52">
        <v>180.5</v>
      </c>
      <c r="C52">
        <v>227</v>
      </c>
      <c r="D52">
        <v>339</v>
      </c>
      <c r="E52">
        <v>1830</v>
      </c>
      <c r="F52">
        <v>1566</v>
      </c>
      <c r="G52">
        <v>264</v>
      </c>
      <c r="H52">
        <v>118</v>
      </c>
    </row>
    <row r="53" spans="1:8">
      <c r="A53">
        <v>2011</v>
      </c>
      <c r="B53">
        <v>125.5</v>
      </c>
      <c r="C53">
        <v>140.5</v>
      </c>
      <c r="D53">
        <v>195</v>
      </c>
      <c r="E53">
        <v>1412.5</v>
      </c>
      <c r="F53">
        <v>1184.5</v>
      </c>
      <c r="G53">
        <v>228</v>
      </c>
      <c r="H53">
        <v>85</v>
      </c>
    </row>
    <row r="54" spans="1:8">
      <c r="A54">
        <v>2012</v>
      </c>
      <c r="B54">
        <v>187</v>
      </c>
      <c r="C54">
        <v>290</v>
      </c>
      <c r="D54">
        <v>396</v>
      </c>
      <c r="E54">
        <v>1923.5</v>
      </c>
      <c r="F54">
        <v>1659</v>
      </c>
      <c r="G54">
        <v>264.5</v>
      </c>
      <c r="H54">
        <v>137</v>
      </c>
    </row>
    <row r="55" spans="1:8">
      <c r="A55">
        <v>2013</v>
      </c>
      <c r="B55">
        <v>121.5</v>
      </c>
      <c r="C55">
        <v>186</v>
      </c>
      <c r="D55">
        <v>257</v>
      </c>
      <c r="E55">
        <v>2298.5</v>
      </c>
      <c r="F55">
        <v>2013.5</v>
      </c>
      <c r="G55">
        <v>285</v>
      </c>
      <c r="H55">
        <v>116</v>
      </c>
    </row>
    <row r="56" spans="1:8">
      <c r="A56">
        <v>2014</v>
      </c>
      <c r="B56">
        <v>197</v>
      </c>
      <c r="C56">
        <v>280</v>
      </c>
      <c r="D56">
        <v>438</v>
      </c>
      <c r="E56">
        <v>1960</v>
      </c>
      <c r="F56">
        <v>1652.5</v>
      </c>
      <c r="G56">
        <v>307.5</v>
      </c>
      <c r="H56">
        <v>115</v>
      </c>
    </row>
    <row r="57" spans="1:8">
      <c r="A57">
        <v>2015</v>
      </c>
      <c r="B57">
        <v>116</v>
      </c>
      <c r="C57">
        <v>274.5</v>
      </c>
      <c r="D57">
        <v>311</v>
      </c>
      <c r="E57">
        <v>1874.5</v>
      </c>
      <c r="F57">
        <v>1390</v>
      </c>
      <c r="G57">
        <v>484.5</v>
      </c>
      <c r="H57">
        <v>104</v>
      </c>
    </row>
    <row r="58" spans="1:8">
      <c r="A58">
        <v>2016</v>
      </c>
      <c r="B58">
        <v>183</v>
      </c>
      <c r="C58">
        <v>313</v>
      </c>
      <c r="D58">
        <v>408.5</v>
      </c>
      <c r="E58">
        <v>3011</v>
      </c>
      <c r="F58">
        <v>2108.5</v>
      </c>
      <c r="G58">
        <v>902.5</v>
      </c>
      <c r="H58">
        <v>161</v>
      </c>
    </row>
    <row r="59" spans="1:8">
      <c r="A59">
        <v>2017</v>
      </c>
      <c r="B59">
        <v>158.5</v>
      </c>
      <c r="C59">
        <v>327.5</v>
      </c>
      <c r="D59">
        <v>398</v>
      </c>
      <c r="E59">
        <v>2203</v>
      </c>
      <c r="F59">
        <v>1967.5</v>
      </c>
      <c r="G59">
        <v>235.5</v>
      </c>
      <c r="H59">
        <v>117</v>
      </c>
    </row>
    <row r="60" spans="1:8">
      <c r="A60">
        <v>2018</v>
      </c>
      <c r="B60">
        <v>245.5</v>
      </c>
      <c r="C60">
        <v>351.8</v>
      </c>
      <c r="D60">
        <v>415.5</v>
      </c>
      <c r="E60">
        <v>2321</v>
      </c>
      <c r="F60">
        <v>2157.5</v>
      </c>
      <c r="G60">
        <v>163.5</v>
      </c>
      <c r="H60">
        <v>116</v>
      </c>
    </row>
    <row r="61" spans="1:8">
      <c r="A61">
        <v>2019</v>
      </c>
      <c r="B61">
        <v>107</v>
      </c>
      <c r="C61">
        <v>233.5</v>
      </c>
      <c r="D61">
        <v>252.5</v>
      </c>
      <c r="E61">
        <v>1899</v>
      </c>
      <c r="F61">
        <f>255.5+264.5+218+341.5+474+134.5</f>
        <v>1688</v>
      </c>
      <c r="G61">
        <f>E61-F61</f>
        <v>211</v>
      </c>
      <c r="H61">
        <v>118</v>
      </c>
    </row>
    <row r="62" spans="1:8">
      <c r="A62">
        <v>2020</v>
      </c>
      <c r="G62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65DA-B55A-41C1-BDE6-99EBCD1DF06B}">
  <dimension ref="A1:K62"/>
  <sheetViews>
    <sheetView topLeftCell="A43" workbookViewId="0">
      <selection activeCell="D53" sqref="D53"/>
    </sheetView>
  </sheetViews>
  <sheetFormatPr defaultRowHeight="14.25"/>
  <cols>
    <col min="1" max="1" width="7.375" customWidth="1"/>
    <col min="2" max="4" width="16.125" bestFit="1" customWidth="1"/>
    <col min="5" max="5" width="9.5" bestFit="1" customWidth="1"/>
    <col min="6" max="6" width="11.625" bestFit="1" customWidth="1"/>
    <col min="7" max="7" width="13.875" bestFit="1" customWidth="1"/>
    <col min="8" max="8" width="9.5" bestFit="1" customWidth="1"/>
    <col min="9" max="9" width="19.625" bestFit="1" customWidth="1"/>
    <col min="10" max="10" width="5.5" bestFit="1" customWidth="1"/>
    <col min="11" max="11" width="27.125" bestFit="1" customWidth="1"/>
  </cols>
  <sheetData>
    <row r="1" spans="1:11" s="1" customFormat="1" ht="21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>
      <c r="A2">
        <v>1960</v>
      </c>
      <c r="B2">
        <v>182.2</v>
      </c>
      <c r="C2">
        <v>281.3</v>
      </c>
      <c r="D2">
        <v>373.8</v>
      </c>
      <c r="E2">
        <v>2020.1</v>
      </c>
      <c r="F2">
        <v>1820.1</v>
      </c>
      <c r="G2">
        <v>200</v>
      </c>
      <c r="H2">
        <v>90</v>
      </c>
    </row>
    <row r="3" spans="1:11">
      <c r="A3">
        <v>1961</v>
      </c>
      <c r="B3">
        <v>205.6</v>
      </c>
      <c r="C3">
        <v>291</v>
      </c>
      <c r="D3">
        <v>387.5</v>
      </c>
      <c r="E3">
        <v>2695.1</v>
      </c>
      <c r="F3">
        <v>2443.6999999999998</v>
      </c>
      <c r="G3">
        <v>251.40000000000009</v>
      </c>
      <c r="H3">
        <v>88</v>
      </c>
    </row>
    <row r="4" spans="1:11">
      <c r="A4">
        <v>1962</v>
      </c>
      <c r="B4">
        <v>218.1</v>
      </c>
      <c r="C4">
        <v>419</v>
      </c>
      <c r="D4">
        <v>515.4</v>
      </c>
      <c r="E4">
        <v>2031.1</v>
      </c>
      <c r="F4">
        <v>1849</v>
      </c>
      <c r="G4">
        <v>182.09999999999991</v>
      </c>
      <c r="H4">
        <v>72</v>
      </c>
    </row>
    <row r="5" spans="1:11">
      <c r="A5">
        <v>1963</v>
      </c>
      <c r="B5">
        <v>88.9</v>
      </c>
      <c r="C5">
        <v>145.6</v>
      </c>
      <c r="D5">
        <v>177.6</v>
      </c>
      <c r="E5">
        <v>1017.1</v>
      </c>
      <c r="F5">
        <v>879.8</v>
      </c>
      <c r="G5">
        <v>137.30000000000007</v>
      </c>
      <c r="H5">
        <v>80</v>
      </c>
    </row>
    <row r="6" spans="1:11">
      <c r="A6">
        <v>1964</v>
      </c>
      <c r="B6">
        <v>245.4</v>
      </c>
      <c r="C6">
        <v>337.5</v>
      </c>
      <c r="D6">
        <v>388.2</v>
      </c>
      <c r="E6">
        <v>2689.1</v>
      </c>
      <c r="F6">
        <v>2053.8000000000002</v>
      </c>
      <c r="G6">
        <v>635.29999999999973</v>
      </c>
      <c r="H6">
        <v>134</v>
      </c>
    </row>
    <row r="7" spans="1:11">
      <c r="A7">
        <v>1965</v>
      </c>
      <c r="B7">
        <v>81.599999999999994</v>
      </c>
      <c r="C7">
        <v>176.8</v>
      </c>
      <c r="D7">
        <v>275.8</v>
      </c>
      <c r="E7">
        <v>1853.1</v>
      </c>
      <c r="F7">
        <v>1505.1</v>
      </c>
      <c r="G7">
        <v>348</v>
      </c>
      <c r="H7">
        <v>126</v>
      </c>
    </row>
    <row r="8" spans="1:11">
      <c r="A8">
        <v>1966</v>
      </c>
      <c r="B8">
        <v>217.4</v>
      </c>
      <c r="C8">
        <v>331</v>
      </c>
      <c r="D8">
        <v>429.8</v>
      </c>
      <c r="E8">
        <v>2117.1</v>
      </c>
      <c r="F8">
        <v>1898.5</v>
      </c>
      <c r="G8">
        <v>218.59999999999991</v>
      </c>
      <c r="H8">
        <v>91</v>
      </c>
    </row>
    <row r="9" spans="1:11">
      <c r="A9">
        <v>1967</v>
      </c>
      <c r="B9">
        <v>222.5</v>
      </c>
      <c r="C9">
        <v>269.5</v>
      </c>
      <c r="D9">
        <v>504.8</v>
      </c>
      <c r="E9">
        <v>1604.9</v>
      </c>
      <c r="F9">
        <v>1451.4</v>
      </c>
      <c r="G9">
        <v>153.5</v>
      </c>
      <c r="H9">
        <v>83</v>
      </c>
    </row>
    <row r="10" spans="1:11">
      <c r="A10">
        <v>1968</v>
      </c>
      <c r="B10">
        <v>152.69999999999999</v>
      </c>
      <c r="C10">
        <v>279.10000000000002</v>
      </c>
      <c r="D10">
        <v>301.10000000000002</v>
      </c>
      <c r="E10">
        <v>1995.2</v>
      </c>
      <c r="F10">
        <v>1596</v>
      </c>
      <c r="G10">
        <v>399.20000000000005</v>
      </c>
      <c r="H10">
        <v>118</v>
      </c>
    </row>
    <row r="11" spans="1:11">
      <c r="A11">
        <v>1969</v>
      </c>
      <c r="B11">
        <v>146.69999999999999</v>
      </c>
      <c r="C11">
        <v>258.7</v>
      </c>
      <c r="D11">
        <v>281.39999999999998</v>
      </c>
      <c r="E11">
        <v>1574.6</v>
      </c>
      <c r="F11">
        <v>1440.7</v>
      </c>
      <c r="G11">
        <v>133.89999999999986</v>
      </c>
      <c r="H11">
        <v>88</v>
      </c>
    </row>
    <row r="12" spans="1:11">
      <c r="A12">
        <v>1970</v>
      </c>
      <c r="B12">
        <v>129.80000000000001</v>
      </c>
      <c r="C12">
        <v>251.4</v>
      </c>
      <c r="D12">
        <v>442.3</v>
      </c>
      <c r="E12">
        <v>2655.3</v>
      </c>
      <c r="F12">
        <v>2203.4</v>
      </c>
      <c r="G12">
        <v>451.90000000000009</v>
      </c>
      <c r="H12">
        <v>131</v>
      </c>
    </row>
    <row r="13" spans="1:11">
      <c r="A13">
        <v>1971</v>
      </c>
      <c r="B13">
        <v>157</v>
      </c>
      <c r="C13">
        <v>210</v>
      </c>
      <c r="D13">
        <v>214</v>
      </c>
      <c r="E13">
        <v>1716</v>
      </c>
      <c r="F13">
        <v>1455</v>
      </c>
      <c r="G13">
        <v>261</v>
      </c>
      <c r="H13">
        <v>78</v>
      </c>
    </row>
    <row r="14" spans="1:11">
      <c r="A14">
        <v>1972</v>
      </c>
      <c r="B14">
        <v>166</v>
      </c>
      <c r="C14">
        <v>262</v>
      </c>
      <c r="D14">
        <v>360</v>
      </c>
      <c r="E14">
        <v>2108</v>
      </c>
      <c r="F14">
        <v>1790</v>
      </c>
      <c r="G14">
        <v>318</v>
      </c>
      <c r="H14">
        <v>101</v>
      </c>
    </row>
    <row r="15" spans="1:11">
      <c r="A15">
        <v>1973</v>
      </c>
      <c r="B15">
        <v>153.4</v>
      </c>
      <c r="C15">
        <v>303</v>
      </c>
      <c r="D15">
        <v>473.3</v>
      </c>
      <c r="E15">
        <v>2305.6999999999998</v>
      </c>
      <c r="F15">
        <v>2150.9</v>
      </c>
      <c r="G15">
        <v>154.79999999999973</v>
      </c>
      <c r="H15">
        <v>122</v>
      </c>
    </row>
    <row r="16" spans="1:11">
      <c r="A16">
        <v>1974</v>
      </c>
      <c r="B16">
        <v>363.5</v>
      </c>
      <c r="C16">
        <v>610</v>
      </c>
      <c r="D16">
        <v>613.9</v>
      </c>
      <c r="E16">
        <v>2242.6999999999998</v>
      </c>
      <c r="F16">
        <v>1142.2</v>
      </c>
      <c r="G16">
        <v>1100.4999999999998</v>
      </c>
      <c r="H16">
        <v>97</v>
      </c>
    </row>
    <row r="17" spans="1:8">
      <c r="A17">
        <v>1975</v>
      </c>
      <c r="B17">
        <v>219.2</v>
      </c>
      <c r="C17">
        <v>246.5</v>
      </c>
      <c r="D17">
        <v>305.3</v>
      </c>
      <c r="E17">
        <v>2583.8000000000002</v>
      </c>
      <c r="F17">
        <v>1775.6</v>
      </c>
      <c r="G17">
        <v>808.20000000000027</v>
      </c>
      <c r="H17">
        <v>142</v>
      </c>
    </row>
    <row r="18" spans="1:8">
      <c r="A18">
        <v>1976</v>
      </c>
      <c r="B18">
        <v>227.7</v>
      </c>
      <c r="C18">
        <v>375.6</v>
      </c>
      <c r="D18">
        <v>455.2</v>
      </c>
      <c r="E18">
        <v>2297.1999999999998</v>
      </c>
      <c r="F18">
        <v>2177.9</v>
      </c>
      <c r="G18">
        <v>119.29999999999973</v>
      </c>
      <c r="H18">
        <v>93</v>
      </c>
    </row>
    <row r="19" spans="1:8">
      <c r="A19">
        <v>1977</v>
      </c>
      <c r="B19">
        <v>190.4</v>
      </c>
      <c r="C19">
        <v>440.9</v>
      </c>
      <c r="D19">
        <v>440.9</v>
      </c>
      <c r="E19">
        <v>1947.3</v>
      </c>
      <c r="F19">
        <v>1837.2</v>
      </c>
      <c r="G19">
        <v>110.09999999999991</v>
      </c>
      <c r="H19">
        <v>98</v>
      </c>
    </row>
    <row r="20" spans="1:8">
      <c r="A20">
        <v>1978</v>
      </c>
      <c r="B20">
        <v>385.8</v>
      </c>
      <c r="C20">
        <v>548.29999999999995</v>
      </c>
      <c r="D20">
        <v>741.5</v>
      </c>
      <c r="E20">
        <v>2652.4</v>
      </c>
      <c r="F20">
        <v>2065.1</v>
      </c>
      <c r="G20">
        <v>587.30000000000018</v>
      </c>
      <c r="H20">
        <v>144</v>
      </c>
    </row>
    <row r="21" spans="1:8">
      <c r="A21">
        <v>1979</v>
      </c>
      <c r="B21">
        <v>198.2</v>
      </c>
      <c r="C21">
        <v>223.1</v>
      </c>
      <c r="D21">
        <v>349.2</v>
      </c>
      <c r="E21">
        <v>2117.3000000000002</v>
      </c>
      <c r="F21">
        <v>1866.6</v>
      </c>
      <c r="G21">
        <v>250.70000000000027</v>
      </c>
      <c r="H21">
        <v>141</v>
      </c>
    </row>
    <row r="22" spans="1:8">
      <c r="A22">
        <v>1980</v>
      </c>
      <c r="B22">
        <v>98.5</v>
      </c>
      <c r="C22">
        <v>185.3</v>
      </c>
      <c r="D22">
        <v>210.4</v>
      </c>
      <c r="E22">
        <v>1721.6</v>
      </c>
      <c r="F22">
        <v>1433.9</v>
      </c>
      <c r="G22">
        <v>287.69999999999982</v>
      </c>
      <c r="H22">
        <v>127</v>
      </c>
    </row>
    <row r="23" spans="1:8">
      <c r="A23">
        <v>1981</v>
      </c>
      <c r="B23">
        <v>119.6</v>
      </c>
      <c r="C23">
        <v>174.2</v>
      </c>
      <c r="D23">
        <v>252.2</v>
      </c>
      <c r="E23">
        <v>1855.9</v>
      </c>
      <c r="F23">
        <v>1475.8</v>
      </c>
      <c r="G23">
        <v>380.10000000000014</v>
      </c>
      <c r="H23">
        <v>144</v>
      </c>
    </row>
    <row r="24" spans="1:8">
      <c r="A24">
        <v>1982</v>
      </c>
      <c r="B24">
        <v>142.6</v>
      </c>
      <c r="C24">
        <v>221.1</v>
      </c>
      <c r="D24">
        <v>357.9</v>
      </c>
      <c r="E24">
        <v>2276.1</v>
      </c>
      <c r="F24">
        <v>1940.2</v>
      </c>
      <c r="G24">
        <v>335.89999999999986</v>
      </c>
      <c r="H24">
        <v>148</v>
      </c>
    </row>
    <row r="25" spans="1:8">
      <c r="A25">
        <v>1983</v>
      </c>
      <c r="B25">
        <v>205.3</v>
      </c>
      <c r="C25">
        <v>323.39999999999998</v>
      </c>
      <c r="D25">
        <v>326.8</v>
      </c>
      <c r="E25">
        <v>2882.3</v>
      </c>
      <c r="F25">
        <v>1674.1</v>
      </c>
      <c r="G25">
        <v>1208.2000000000003</v>
      </c>
      <c r="H25">
        <v>171</v>
      </c>
    </row>
    <row r="26" spans="1:8">
      <c r="A26">
        <v>1984</v>
      </c>
      <c r="B26">
        <v>211</v>
      </c>
      <c r="C26">
        <v>267.60000000000002</v>
      </c>
      <c r="D26">
        <v>299.39999999999998</v>
      </c>
      <c r="E26">
        <v>1675.3</v>
      </c>
      <c r="F26">
        <v>1571.4</v>
      </c>
      <c r="G26">
        <v>103.89999999999986</v>
      </c>
      <c r="H26">
        <v>143</v>
      </c>
    </row>
    <row r="27" spans="1:8">
      <c r="A27">
        <v>1985</v>
      </c>
      <c r="B27">
        <v>113.4</v>
      </c>
      <c r="C27">
        <v>191.1</v>
      </c>
      <c r="D27">
        <v>257</v>
      </c>
      <c r="E27">
        <v>1919.3</v>
      </c>
      <c r="F27">
        <v>1541.2</v>
      </c>
      <c r="G27">
        <v>378.09999999999991</v>
      </c>
      <c r="H27">
        <v>148</v>
      </c>
    </row>
    <row r="28" spans="1:8">
      <c r="A28">
        <v>1986</v>
      </c>
      <c r="B28">
        <v>189</v>
      </c>
      <c r="C28">
        <v>370.9</v>
      </c>
      <c r="D28">
        <v>371.9</v>
      </c>
      <c r="E28">
        <v>2012.8</v>
      </c>
      <c r="F28">
        <v>1627.1</v>
      </c>
      <c r="G28">
        <v>385.70000000000005</v>
      </c>
      <c r="H28">
        <v>132</v>
      </c>
    </row>
    <row r="29" spans="1:8">
      <c r="A29">
        <v>1987</v>
      </c>
      <c r="B29">
        <v>220</v>
      </c>
      <c r="C29">
        <v>371.9</v>
      </c>
      <c r="D29">
        <v>433.9</v>
      </c>
      <c r="E29">
        <v>2020.8</v>
      </c>
      <c r="F29">
        <v>1642.7</v>
      </c>
      <c r="G29">
        <v>378.09999999999991</v>
      </c>
      <c r="H29">
        <v>120</v>
      </c>
    </row>
    <row r="30" spans="1:8">
      <c r="A30">
        <v>1988</v>
      </c>
      <c r="B30">
        <v>134.1</v>
      </c>
      <c r="C30">
        <v>204.3</v>
      </c>
      <c r="D30">
        <v>288.10000000000002</v>
      </c>
      <c r="E30">
        <v>1690.2</v>
      </c>
      <c r="F30">
        <v>1318</v>
      </c>
      <c r="G30">
        <v>372.20000000000005</v>
      </c>
      <c r="H30">
        <v>139</v>
      </c>
    </row>
    <row r="31" spans="1:8">
      <c r="A31">
        <v>1989</v>
      </c>
      <c r="B31">
        <v>217.9</v>
      </c>
      <c r="C31">
        <v>300.39999999999998</v>
      </c>
      <c r="D31">
        <v>377.6</v>
      </c>
      <c r="E31">
        <v>1931.3</v>
      </c>
      <c r="F31">
        <v>1744.2</v>
      </c>
      <c r="G31">
        <v>187.09999999999991</v>
      </c>
      <c r="H31">
        <v>131</v>
      </c>
    </row>
    <row r="32" spans="1:8">
      <c r="A32">
        <v>1990</v>
      </c>
      <c r="B32">
        <v>146.9</v>
      </c>
      <c r="C32">
        <v>182.4</v>
      </c>
      <c r="D32">
        <v>224.8</v>
      </c>
      <c r="E32">
        <v>1548.3</v>
      </c>
      <c r="F32">
        <v>1188.5</v>
      </c>
      <c r="G32">
        <v>359.79999999999995</v>
      </c>
      <c r="H32">
        <v>143</v>
      </c>
    </row>
    <row r="33" spans="1:8">
      <c r="A33">
        <v>1991</v>
      </c>
      <c r="B33">
        <v>140.5</v>
      </c>
      <c r="C33">
        <v>398.9</v>
      </c>
      <c r="D33">
        <v>438.1</v>
      </c>
      <c r="E33">
        <v>1604.3</v>
      </c>
      <c r="F33">
        <v>1408.6</v>
      </c>
      <c r="G33">
        <v>195.70000000000005</v>
      </c>
      <c r="H33">
        <v>135</v>
      </c>
    </row>
    <row r="34" spans="1:8">
      <c r="A34">
        <v>1992</v>
      </c>
      <c r="B34">
        <v>95</v>
      </c>
      <c r="C34">
        <v>149.5</v>
      </c>
      <c r="D34">
        <v>285.8</v>
      </c>
      <c r="E34">
        <v>2053.9</v>
      </c>
      <c r="F34">
        <v>1603.3</v>
      </c>
      <c r="G34">
        <v>450.60000000000014</v>
      </c>
      <c r="H34">
        <v>150</v>
      </c>
    </row>
    <row r="35" spans="1:8">
      <c r="A35">
        <v>1993</v>
      </c>
      <c r="B35">
        <v>187.3</v>
      </c>
      <c r="C35">
        <v>359.5</v>
      </c>
      <c r="D35">
        <v>446.4</v>
      </c>
      <c r="E35">
        <v>2771.2</v>
      </c>
      <c r="F35">
        <v>2369.8000000000002</v>
      </c>
      <c r="G35">
        <v>401.39999999999964</v>
      </c>
      <c r="H35">
        <v>142</v>
      </c>
    </row>
    <row r="36" spans="1:8">
      <c r="A36">
        <v>1994</v>
      </c>
      <c r="B36">
        <v>278</v>
      </c>
      <c r="C36">
        <v>443.7</v>
      </c>
      <c r="D36">
        <v>594.29999999999995</v>
      </c>
      <c r="E36">
        <v>3286.2</v>
      </c>
      <c r="F36">
        <v>2876.5</v>
      </c>
      <c r="G36">
        <v>409.69999999999982</v>
      </c>
      <c r="H36">
        <v>158</v>
      </c>
    </row>
    <row r="37" spans="1:8">
      <c r="A37">
        <v>1995</v>
      </c>
      <c r="B37">
        <v>149.1</v>
      </c>
      <c r="C37">
        <v>276.8</v>
      </c>
      <c r="D37">
        <v>357.3</v>
      </c>
      <c r="E37">
        <v>2230.6999999999998</v>
      </c>
      <c r="F37">
        <v>1676.7</v>
      </c>
      <c r="G37">
        <v>553.99999999999977</v>
      </c>
      <c r="H37">
        <v>128</v>
      </c>
    </row>
    <row r="38" spans="1:8">
      <c r="A38">
        <v>1996</v>
      </c>
      <c r="B38">
        <v>276.60000000000002</v>
      </c>
      <c r="C38">
        <v>430.8</v>
      </c>
      <c r="D38">
        <v>468.4</v>
      </c>
      <c r="E38">
        <v>2203</v>
      </c>
      <c r="F38">
        <v>2016</v>
      </c>
      <c r="G38">
        <v>187</v>
      </c>
      <c r="H38">
        <v>122</v>
      </c>
    </row>
    <row r="39" spans="1:8">
      <c r="A39">
        <v>1997</v>
      </c>
      <c r="B39">
        <v>442.2</v>
      </c>
      <c r="C39">
        <v>621.70000000000005</v>
      </c>
      <c r="D39">
        <v>745.7</v>
      </c>
      <c r="E39">
        <v>3077.8</v>
      </c>
      <c r="F39">
        <v>2772</v>
      </c>
      <c r="G39">
        <v>305.80000000000018</v>
      </c>
      <c r="H39">
        <v>152</v>
      </c>
    </row>
    <row r="40" spans="1:8">
      <c r="A40">
        <v>1998</v>
      </c>
      <c r="B40">
        <v>98.9</v>
      </c>
      <c r="C40">
        <v>162.1</v>
      </c>
      <c r="D40">
        <v>247.6</v>
      </c>
      <c r="E40">
        <v>2225.8000000000002</v>
      </c>
      <c r="F40">
        <v>1839.7</v>
      </c>
      <c r="G40">
        <v>386.10000000000014</v>
      </c>
      <c r="H40">
        <v>152</v>
      </c>
    </row>
    <row r="41" spans="1:8">
      <c r="A41">
        <v>1999</v>
      </c>
      <c r="B41">
        <v>174.9</v>
      </c>
      <c r="C41">
        <v>358.8</v>
      </c>
      <c r="D41">
        <v>420.3</v>
      </c>
      <c r="E41">
        <v>1823.5</v>
      </c>
      <c r="F41">
        <v>1688.2</v>
      </c>
      <c r="G41">
        <v>135.29999999999995</v>
      </c>
      <c r="H41">
        <v>122</v>
      </c>
    </row>
    <row r="42" spans="1:8">
      <c r="A42">
        <v>2000</v>
      </c>
      <c r="B42">
        <v>260.3</v>
      </c>
      <c r="C42">
        <v>340.5</v>
      </c>
      <c r="D42">
        <v>340.5</v>
      </c>
      <c r="E42">
        <v>2219.5</v>
      </c>
      <c r="F42">
        <v>1621.5</v>
      </c>
      <c r="G42">
        <v>598</v>
      </c>
      <c r="H42">
        <v>132</v>
      </c>
    </row>
    <row r="43" spans="1:8">
      <c r="A43">
        <v>2001</v>
      </c>
      <c r="B43">
        <v>334.2</v>
      </c>
      <c r="C43">
        <v>408.9</v>
      </c>
      <c r="D43">
        <v>525.9</v>
      </c>
      <c r="E43">
        <v>3030.7</v>
      </c>
      <c r="F43">
        <v>2816.2</v>
      </c>
      <c r="G43">
        <v>214.5</v>
      </c>
      <c r="H43">
        <v>131</v>
      </c>
    </row>
    <row r="44" spans="1:8">
      <c r="A44">
        <v>2002</v>
      </c>
      <c r="B44">
        <v>182.5</v>
      </c>
      <c r="C44">
        <v>350.8</v>
      </c>
      <c r="D44">
        <v>494.1</v>
      </c>
      <c r="E44">
        <v>1782.8</v>
      </c>
      <c r="F44">
        <v>1533.9</v>
      </c>
      <c r="G44">
        <v>248.89999999999986</v>
      </c>
      <c r="H44">
        <v>125</v>
      </c>
    </row>
    <row r="45" spans="1:8">
      <c r="A45">
        <v>2003</v>
      </c>
      <c r="B45">
        <v>291.2</v>
      </c>
      <c r="C45">
        <v>398.9</v>
      </c>
      <c r="D45">
        <v>502.2</v>
      </c>
      <c r="E45">
        <v>2981.3</v>
      </c>
      <c r="F45">
        <v>2717.6</v>
      </c>
      <c r="G45">
        <v>263.70000000000027</v>
      </c>
      <c r="H45">
        <v>119</v>
      </c>
    </row>
    <row r="46" spans="1:8">
      <c r="A46">
        <v>2004</v>
      </c>
      <c r="B46">
        <v>143.5</v>
      </c>
      <c r="C46">
        <v>289.8</v>
      </c>
      <c r="D46">
        <v>376.4</v>
      </c>
      <c r="E46">
        <v>2213.6999999999998</v>
      </c>
      <c r="F46">
        <v>1983.2</v>
      </c>
      <c r="G46">
        <v>230.49999999999977</v>
      </c>
      <c r="H46">
        <v>108</v>
      </c>
    </row>
    <row r="47" spans="1:8">
      <c r="A47">
        <v>2005</v>
      </c>
      <c r="B47">
        <v>201.3</v>
      </c>
      <c r="C47">
        <v>331.1</v>
      </c>
      <c r="D47">
        <v>453.3</v>
      </c>
      <c r="E47">
        <v>1853.2</v>
      </c>
      <c r="F47">
        <v>1617.5</v>
      </c>
      <c r="G47">
        <v>235.70000000000005</v>
      </c>
      <c r="H47">
        <v>121</v>
      </c>
    </row>
    <row r="48" spans="1:8">
      <c r="A48">
        <v>2006</v>
      </c>
      <c r="B48">
        <v>135</v>
      </c>
      <c r="C48">
        <v>221.5</v>
      </c>
      <c r="D48">
        <v>305.5</v>
      </c>
      <c r="E48">
        <v>2393.5</v>
      </c>
      <c r="F48">
        <v>2096</v>
      </c>
      <c r="G48">
        <v>297.5</v>
      </c>
      <c r="H48">
        <v>132</v>
      </c>
    </row>
    <row r="49" spans="1:8">
      <c r="A49">
        <v>2007</v>
      </c>
      <c r="B49">
        <v>125.5</v>
      </c>
      <c r="C49">
        <v>190</v>
      </c>
      <c r="D49">
        <v>292</v>
      </c>
      <c r="E49">
        <v>1728</v>
      </c>
      <c r="F49">
        <v>1606</v>
      </c>
      <c r="G49">
        <v>122</v>
      </c>
      <c r="H49">
        <v>101</v>
      </c>
    </row>
    <row r="50" spans="1:8">
      <c r="A50">
        <v>2008</v>
      </c>
      <c r="B50">
        <v>244</v>
      </c>
      <c r="C50">
        <v>331</v>
      </c>
      <c r="D50">
        <v>471</v>
      </c>
      <c r="E50">
        <v>2374.5</v>
      </c>
      <c r="F50">
        <v>2117.5</v>
      </c>
      <c r="G50">
        <v>257</v>
      </c>
      <c r="H50">
        <v>121</v>
      </c>
    </row>
    <row r="51" spans="1:8">
      <c r="A51">
        <v>2009</v>
      </c>
      <c r="B51">
        <v>104.5</v>
      </c>
      <c r="C51">
        <v>169</v>
      </c>
      <c r="D51">
        <v>191.5</v>
      </c>
      <c r="E51">
        <v>1873</v>
      </c>
      <c r="F51">
        <v>1542</v>
      </c>
      <c r="G51">
        <v>331</v>
      </c>
      <c r="H51">
        <v>118</v>
      </c>
    </row>
    <row r="52" spans="1:8">
      <c r="A52">
        <v>2010</v>
      </c>
      <c r="B52">
        <v>107</v>
      </c>
      <c r="C52">
        <v>180.5</v>
      </c>
      <c r="D52">
        <v>264</v>
      </c>
      <c r="E52">
        <v>1932</v>
      </c>
      <c r="F52">
        <v>1623.5</v>
      </c>
      <c r="G52">
        <v>308.5</v>
      </c>
      <c r="H52">
        <v>138</v>
      </c>
    </row>
    <row r="53" spans="1:8">
      <c r="A53">
        <v>2011</v>
      </c>
      <c r="B53">
        <v>88.5</v>
      </c>
      <c r="C53">
        <v>111.5</v>
      </c>
      <c r="D53">
        <v>149.5</v>
      </c>
      <c r="E53">
        <v>1234.5</v>
      </c>
      <c r="F53">
        <v>991</v>
      </c>
      <c r="G53">
        <v>243.5</v>
      </c>
      <c r="H53">
        <v>99</v>
      </c>
    </row>
    <row r="54" spans="1:8">
      <c r="A54">
        <v>2012</v>
      </c>
      <c r="B54">
        <v>152</v>
      </c>
      <c r="C54">
        <v>274</v>
      </c>
      <c r="D54">
        <v>429</v>
      </c>
      <c r="E54">
        <v>2103.5</v>
      </c>
      <c r="F54">
        <v>1730.5</v>
      </c>
      <c r="G54">
        <v>373</v>
      </c>
      <c r="H54">
        <v>152</v>
      </c>
    </row>
    <row r="55" spans="1:8">
      <c r="A55">
        <v>2013</v>
      </c>
      <c r="B55">
        <v>140.5</v>
      </c>
      <c r="C55">
        <v>275.5</v>
      </c>
      <c r="D55">
        <v>443.5</v>
      </c>
      <c r="E55">
        <v>2959.5</v>
      </c>
      <c r="F55">
        <v>2581.5</v>
      </c>
      <c r="G55">
        <v>378</v>
      </c>
      <c r="H55">
        <v>138</v>
      </c>
    </row>
    <row r="56" spans="1:8">
      <c r="A56">
        <v>2014</v>
      </c>
      <c r="B56">
        <v>272</v>
      </c>
      <c r="C56">
        <v>363</v>
      </c>
      <c r="D56">
        <v>534.5</v>
      </c>
      <c r="E56">
        <v>2245</v>
      </c>
      <c r="F56">
        <v>1895</v>
      </c>
      <c r="G56">
        <v>350</v>
      </c>
      <c r="H56">
        <v>131</v>
      </c>
    </row>
    <row r="57" spans="1:8">
      <c r="A57">
        <v>2015</v>
      </c>
      <c r="B57">
        <v>110</v>
      </c>
      <c r="C57">
        <v>159</v>
      </c>
      <c r="D57">
        <v>254</v>
      </c>
      <c r="E57">
        <v>1424</v>
      </c>
      <c r="F57">
        <v>1068</v>
      </c>
      <c r="G57">
        <v>356</v>
      </c>
      <c r="H57">
        <v>134</v>
      </c>
    </row>
    <row r="58" spans="1:8">
      <c r="A58">
        <v>2016</v>
      </c>
      <c r="B58">
        <v>127</v>
      </c>
      <c r="C58">
        <v>192.5</v>
      </c>
      <c r="D58">
        <v>295.5</v>
      </c>
      <c r="E58">
        <v>2717</v>
      </c>
      <c r="F58">
        <v>1748.5</v>
      </c>
      <c r="G58">
        <v>968.5</v>
      </c>
      <c r="H58">
        <v>152</v>
      </c>
    </row>
    <row r="59" spans="1:8">
      <c r="A59">
        <v>2017</v>
      </c>
      <c r="B59">
        <v>179.5</v>
      </c>
      <c r="C59">
        <v>320</v>
      </c>
      <c r="D59">
        <v>409.5</v>
      </c>
      <c r="E59">
        <v>1813.5</v>
      </c>
      <c r="F59">
        <v>1550.5</v>
      </c>
      <c r="G59">
        <v>263</v>
      </c>
      <c r="H59">
        <v>118</v>
      </c>
    </row>
    <row r="60" spans="1:8">
      <c r="A60">
        <v>2018</v>
      </c>
      <c r="B60">
        <v>314</v>
      </c>
      <c r="C60">
        <v>510.5</v>
      </c>
      <c r="D60">
        <v>551.5</v>
      </c>
      <c r="E60">
        <v>2465.5</v>
      </c>
      <c r="F60">
        <v>2209</v>
      </c>
      <c r="G60">
        <v>256.5</v>
      </c>
      <c r="H60">
        <v>140</v>
      </c>
    </row>
    <row r="61" spans="1:8">
      <c r="A61">
        <v>2019</v>
      </c>
      <c r="B61">
        <v>110</v>
      </c>
      <c r="C61">
        <v>193.5</v>
      </c>
      <c r="D61">
        <v>248.5</v>
      </c>
      <c r="E61">
        <v>2188.5</v>
      </c>
      <c r="F61">
        <v>1694.5</v>
      </c>
      <c r="G61">
        <f>E61-F61</f>
        <v>494</v>
      </c>
      <c r="H61">
        <v>181</v>
      </c>
    </row>
    <row r="62" spans="1:8">
      <c r="A62">
        <v>2020</v>
      </c>
      <c r="G62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7073-F16D-4E5F-B56E-39ED758F0286}">
  <dimension ref="A1:K62"/>
  <sheetViews>
    <sheetView topLeftCell="A32" workbookViewId="0">
      <selection activeCell="B1" sqref="B1:D61"/>
    </sheetView>
  </sheetViews>
  <sheetFormatPr defaultRowHeight="14.25"/>
  <cols>
    <col min="1" max="1" width="7.375" customWidth="1"/>
    <col min="2" max="4" width="16.125" bestFit="1" customWidth="1"/>
    <col min="5" max="5" width="9.5" bestFit="1" customWidth="1"/>
    <col min="6" max="6" width="11.625" bestFit="1" customWidth="1"/>
    <col min="7" max="7" width="13.875" bestFit="1" customWidth="1"/>
    <col min="8" max="8" width="9.5" bestFit="1" customWidth="1"/>
    <col min="9" max="9" width="19.625" bestFit="1" customWidth="1"/>
    <col min="10" max="10" width="5.5" bestFit="1" customWidth="1"/>
    <col min="11" max="11" width="27.125" bestFit="1" customWidth="1"/>
  </cols>
  <sheetData>
    <row r="1" spans="1:11" s="1" customFormat="1" ht="21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>
      <c r="A2">
        <v>1960</v>
      </c>
      <c r="B2">
        <v>181.6</v>
      </c>
      <c r="C2">
        <v>326</v>
      </c>
      <c r="D2">
        <v>345</v>
      </c>
      <c r="E2">
        <v>1526.1</v>
      </c>
      <c r="F2">
        <v>1479.7</v>
      </c>
      <c r="G2">
        <v>46.399999999999864</v>
      </c>
      <c r="H2">
        <v>69</v>
      </c>
    </row>
    <row r="3" spans="1:11">
      <c r="A3">
        <v>1961</v>
      </c>
      <c r="B3">
        <v>125</v>
      </c>
      <c r="C3">
        <v>176.7</v>
      </c>
      <c r="D3">
        <v>269.8</v>
      </c>
      <c r="E3">
        <v>2220.4</v>
      </c>
      <c r="F3">
        <v>2028.1</v>
      </c>
      <c r="G3">
        <v>192.30000000000018</v>
      </c>
      <c r="H3">
        <v>114</v>
      </c>
    </row>
    <row r="4" spans="1:11">
      <c r="A4">
        <v>1962</v>
      </c>
      <c r="B4">
        <v>198.6</v>
      </c>
      <c r="C4">
        <v>308.7</v>
      </c>
      <c r="D4">
        <v>347.1</v>
      </c>
      <c r="E4">
        <v>1527.7</v>
      </c>
      <c r="F4">
        <v>1422.7</v>
      </c>
      <c r="G4">
        <v>105</v>
      </c>
      <c r="H4">
        <v>85</v>
      </c>
    </row>
    <row r="5" spans="1:11">
      <c r="A5">
        <v>1963</v>
      </c>
      <c r="B5">
        <v>75.599999999999994</v>
      </c>
      <c r="C5">
        <v>102.4</v>
      </c>
      <c r="D5">
        <v>195</v>
      </c>
      <c r="E5">
        <v>979</v>
      </c>
      <c r="F5">
        <v>845.6</v>
      </c>
      <c r="G5">
        <v>133.39999999999998</v>
      </c>
      <c r="H5">
        <v>82</v>
      </c>
    </row>
    <row r="6" spans="1:11">
      <c r="A6">
        <v>1964</v>
      </c>
      <c r="B6">
        <v>244.2</v>
      </c>
      <c r="C6">
        <v>432.1</v>
      </c>
      <c r="D6">
        <v>477.9</v>
      </c>
      <c r="E6">
        <v>2387.5</v>
      </c>
      <c r="F6">
        <v>1697.8</v>
      </c>
      <c r="G6">
        <v>689.7</v>
      </c>
      <c r="H6">
        <v>120</v>
      </c>
    </row>
    <row r="7" spans="1:11">
      <c r="A7">
        <v>1965</v>
      </c>
      <c r="B7">
        <v>74.400000000000006</v>
      </c>
      <c r="C7">
        <v>114.9</v>
      </c>
      <c r="D7">
        <v>188.3</v>
      </c>
      <c r="E7">
        <v>1591.1</v>
      </c>
      <c r="F7">
        <v>1267.5</v>
      </c>
      <c r="G7">
        <v>323.59999999999991</v>
      </c>
      <c r="H7">
        <v>134</v>
      </c>
    </row>
    <row r="8" spans="1:11">
      <c r="A8">
        <v>1966</v>
      </c>
      <c r="B8">
        <v>153.19999999999999</v>
      </c>
      <c r="C8">
        <v>254.2</v>
      </c>
      <c r="D8">
        <v>356</v>
      </c>
      <c r="E8">
        <v>2074.1</v>
      </c>
      <c r="F8">
        <v>1923.1</v>
      </c>
      <c r="G8">
        <v>151</v>
      </c>
      <c r="H8">
        <v>98</v>
      </c>
    </row>
    <row r="9" spans="1:11">
      <c r="A9">
        <v>1967</v>
      </c>
      <c r="B9">
        <v>147.4</v>
      </c>
      <c r="C9">
        <v>178.1</v>
      </c>
      <c r="D9">
        <v>330.3</v>
      </c>
      <c r="E9">
        <v>1293.7</v>
      </c>
      <c r="F9">
        <v>1182.9000000000001</v>
      </c>
      <c r="G9">
        <v>110.79999999999995</v>
      </c>
      <c r="H9">
        <v>87</v>
      </c>
    </row>
    <row r="10" spans="1:11">
      <c r="A10">
        <v>1968</v>
      </c>
      <c r="B10">
        <v>134.4</v>
      </c>
      <c r="C10">
        <v>218.8</v>
      </c>
      <c r="D10">
        <v>272.60000000000002</v>
      </c>
      <c r="E10">
        <v>1831.6</v>
      </c>
      <c r="F10">
        <v>1532.7</v>
      </c>
      <c r="G10">
        <v>298.89999999999986</v>
      </c>
      <c r="H10">
        <v>114</v>
      </c>
    </row>
    <row r="11" spans="1:11">
      <c r="A11">
        <v>1969</v>
      </c>
      <c r="B11">
        <v>170</v>
      </c>
      <c r="C11">
        <v>273</v>
      </c>
      <c r="D11">
        <v>297</v>
      </c>
      <c r="E11">
        <v>1313</v>
      </c>
      <c r="F11">
        <v>1126</v>
      </c>
      <c r="G11">
        <v>187</v>
      </c>
      <c r="H11">
        <v>87</v>
      </c>
    </row>
    <row r="12" spans="1:11">
      <c r="A12">
        <v>1970</v>
      </c>
      <c r="B12">
        <v>172</v>
      </c>
      <c r="C12">
        <v>249</v>
      </c>
      <c r="D12">
        <v>341</v>
      </c>
      <c r="E12">
        <v>1974</v>
      </c>
      <c r="F12">
        <v>1702</v>
      </c>
      <c r="G12">
        <v>272</v>
      </c>
      <c r="H12">
        <v>104</v>
      </c>
    </row>
    <row r="13" spans="1:11">
      <c r="A13">
        <v>1971</v>
      </c>
      <c r="B13">
        <v>90</v>
      </c>
      <c r="C13">
        <v>118</v>
      </c>
      <c r="D13">
        <v>165</v>
      </c>
      <c r="E13">
        <v>1248</v>
      </c>
      <c r="F13">
        <v>1037</v>
      </c>
      <c r="G13">
        <v>211</v>
      </c>
      <c r="H13">
        <v>76</v>
      </c>
    </row>
    <row r="14" spans="1:11">
      <c r="A14">
        <v>1972</v>
      </c>
      <c r="B14">
        <v>162</v>
      </c>
      <c r="C14">
        <v>297</v>
      </c>
      <c r="D14">
        <v>387</v>
      </c>
      <c r="E14">
        <v>1648</v>
      </c>
      <c r="F14">
        <v>1420</v>
      </c>
      <c r="G14">
        <v>228</v>
      </c>
      <c r="H14">
        <v>100</v>
      </c>
    </row>
    <row r="15" spans="1:11">
      <c r="A15">
        <v>1973</v>
      </c>
      <c r="B15">
        <v>104.4</v>
      </c>
      <c r="C15">
        <v>260.2</v>
      </c>
      <c r="D15">
        <v>368.9</v>
      </c>
      <c r="E15">
        <v>2102</v>
      </c>
      <c r="F15">
        <v>1969.7</v>
      </c>
      <c r="G15">
        <v>132.29999999999995</v>
      </c>
      <c r="H15">
        <v>109</v>
      </c>
    </row>
    <row r="16" spans="1:11">
      <c r="A16">
        <v>1974</v>
      </c>
      <c r="B16">
        <v>121.3</v>
      </c>
      <c r="C16">
        <v>232</v>
      </c>
      <c r="D16">
        <v>252.7</v>
      </c>
      <c r="E16">
        <v>1588.4</v>
      </c>
      <c r="F16">
        <v>1177</v>
      </c>
      <c r="G16">
        <v>411.40000000000009</v>
      </c>
      <c r="H16">
        <v>114</v>
      </c>
    </row>
    <row r="17" spans="1:8">
      <c r="A17">
        <v>1975</v>
      </c>
      <c r="B17">
        <v>193.4</v>
      </c>
      <c r="C17">
        <v>232.9</v>
      </c>
      <c r="D17">
        <v>238.6</v>
      </c>
      <c r="E17">
        <v>2020.8</v>
      </c>
      <c r="F17">
        <v>1589.9</v>
      </c>
      <c r="G17">
        <v>430.89999999999986</v>
      </c>
      <c r="H17">
        <v>137</v>
      </c>
    </row>
    <row r="18" spans="1:8">
      <c r="A18">
        <v>1976</v>
      </c>
      <c r="B18">
        <v>171.3</v>
      </c>
      <c r="C18">
        <v>276.89999999999998</v>
      </c>
      <c r="D18">
        <v>381.8</v>
      </c>
      <c r="E18">
        <v>1977.6</v>
      </c>
      <c r="F18">
        <v>1857.8</v>
      </c>
      <c r="G18">
        <v>119.79999999999995</v>
      </c>
      <c r="H18">
        <v>99</v>
      </c>
    </row>
    <row r="19" spans="1:8">
      <c r="A19">
        <v>1977</v>
      </c>
      <c r="B19">
        <v>145.9</v>
      </c>
      <c r="C19">
        <v>334</v>
      </c>
      <c r="D19">
        <v>335.7</v>
      </c>
      <c r="E19">
        <v>1460.9</v>
      </c>
      <c r="F19">
        <v>1327</v>
      </c>
      <c r="G19">
        <v>133.90000000000009</v>
      </c>
      <c r="H19">
        <v>95</v>
      </c>
    </row>
    <row r="20" spans="1:8">
      <c r="A20">
        <v>1978</v>
      </c>
      <c r="B20">
        <v>71.900000000000006</v>
      </c>
      <c r="C20">
        <v>166</v>
      </c>
      <c r="D20">
        <v>267.60000000000002</v>
      </c>
      <c r="E20">
        <v>1409</v>
      </c>
      <c r="F20">
        <v>1090</v>
      </c>
      <c r="G20">
        <v>319</v>
      </c>
      <c r="H20">
        <v>113</v>
      </c>
    </row>
    <row r="21" spans="1:8">
      <c r="A21">
        <v>1979</v>
      </c>
      <c r="B21">
        <v>151.19999999999999</v>
      </c>
      <c r="C21">
        <v>177.8</v>
      </c>
      <c r="D21">
        <v>270.39999999999998</v>
      </c>
      <c r="E21">
        <v>1831.7</v>
      </c>
      <c r="F21">
        <v>1686.4</v>
      </c>
      <c r="G21">
        <v>145.29999999999995</v>
      </c>
      <c r="H21">
        <v>130</v>
      </c>
    </row>
    <row r="22" spans="1:8">
      <c r="A22">
        <v>1980</v>
      </c>
      <c r="B22">
        <v>194.2</v>
      </c>
      <c r="C22">
        <v>350.4</v>
      </c>
      <c r="D22">
        <v>378.6</v>
      </c>
      <c r="E22">
        <v>1880.2</v>
      </c>
      <c r="F22">
        <v>1695.9</v>
      </c>
      <c r="G22">
        <v>184.29999999999995</v>
      </c>
      <c r="H22">
        <v>107</v>
      </c>
    </row>
    <row r="23" spans="1:8">
      <c r="A23">
        <v>1981</v>
      </c>
      <c r="B23">
        <v>122.7</v>
      </c>
      <c r="C23">
        <v>244.3</v>
      </c>
      <c r="D23">
        <v>446.9</v>
      </c>
      <c r="E23">
        <v>1825.2</v>
      </c>
      <c r="F23">
        <v>1479.8</v>
      </c>
      <c r="G23">
        <v>345.40000000000009</v>
      </c>
      <c r="H23">
        <v>129</v>
      </c>
    </row>
    <row r="24" spans="1:8">
      <c r="A24">
        <v>1982</v>
      </c>
      <c r="B24">
        <v>104.8</v>
      </c>
      <c r="C24">
        <v>174.9</v>
      </c>
      <c r="D24">
        <v>253.6</v>
      </c>
      <c r="E24">
        <v>1817.9</v>
      </c>
      <c r="F24">
        <v>1581.1</v>
      </c>
      <c r="G24">
        <v>236.80000000000018</v>
      </c>
      <c r="H24">
        <v>130</v>
      </c>
    </row>
    <row r="25" spans="1:8">
      <c r="A25">
        <v>1983</v>
      </c>
      <c r="B25">
        <v>229.5</v>
      </c>
      <c r="C25">
        <v>295</v>
      </c>
      <c r="D25">
        <v>295.5</v>
      </c>
      <c r="E25">
        <v>2476</v>
      </c>
      <c r="F25">
        <v>1463.7</v>
      </c>
      <c r="G25">
        <v>1012.3</v>
      </c>
      <c r="H25">
        <v>158</v>
      </c>
    </row>
    <row r="26" spans="1:8">
      <c r="A26">
        <v>1984</v>
      </c>
      <c r="B26">
        <v>164.6</v>
      </c>
      <c r="C26">
        <v>209</v>
      </c>
      <c r="D26">
        <v>238.9</v>
      </c>
      <c r="E26">
        <v>1370.8</v>
      </c>
      <c r="F26">
        <v>1298.5</v>
      </c>
      <c r="G26">
        <v>72.299999999999955</v>
      </c>
      <c r="H26">
        <v>114</v>
      </c>
    </row>
    <row r="27" spans="1:8">
      <c r="A27">
        <v>1985</v>
      </c>
      <c r="B27">
        <v>156.5</v>
      </c>
      <c r="C27">
        <v>197.9</v>
      </c>
      <c r="D27">
        <v>330.1</v>
      </c>
      <c r="E27">
        <v>2056.3000000000002</v>
      </c>
      <c r="F27">
        <v>1660.9</v>
      </c>
      <c r="G27">
        <v>395.40000000000009</v>
      </c>
      <c r="H27">
        <v>122</v>
      </c>
    </row>
    <row r="28" spans="1:8">
      <c r="A28">
        <v>1986</v>
      </c>
      <c r="B28">
        <v>182.8</v>
      </c>
      <c r="C28">
        <v>334.8</v>
      </c>
      <c r="D28">
        <v>342.8</v>
      </c>
      <c r="E28">
        <v>1858.2</v>
      </c>
      <c r="F28">
        <v>1598.8</v>
      </c>
      <c r="G28">
        <v>259.40000000000009</v>
      </c>
      <c r="H28">
        <v>106</v>
      </c>
    </row>
    <row r="29" spans="1:8">
      <c r="A29">
        <v>1987</v>
      </c>
      <c r="B29">
        <v>101</v>
      </c>
      <c r="C29">
        <v>228.5</v>
      </c>
      <c r="D29">
        <v>258</v>
      </c>
      <c r="E29">
        <v>1521.3</v>
      </c>
      <c r="F29">
        <v>1229.3</v>
      </c>
      <c r="G29">
        <v>292</v>
      </c>
      <c r="H29">
        <v>101</v>
      </c>
    </row>
    <row r="30" spans="1:8">
      <c r="A30">
        <v>1988</v>
      </c>
      <c r="B30">
        <v>113</v>
      </c>
      <c r="C30">
        <v>120.8</v>
      </c>
      <c r="D30">
        <v>193.4</v>
      </c>
      <c r="E30">
        <v>1449.8</v>
      </c>
      <c r="F30">
        <v>1209.2</v>
      </c>
      <c r="G30">
        <v>240.59999999999991</v>
      </c>
      <c r="H30">
        <v>141</v>
      </c>
    </row>
    <row r="31" spans="1:8">
      <c r="A31">
        <v>1989</v>
      </c>
      <c r="B31">
        <v>154.4</v>
      </c>
      <c r="C31">
        <v>230.3</v>
      </c>
      <c r="D31">
        <v>302.10000000000002</v>
      </c>
      <c r="E31">
        <v>1487</v>
      </c>
      <c r="F31">
        <v>1332.9</v>
      </c>
      <c r="G31">
        <v>154.09999999999991</v>
      </c>
      <c r="H31">
        <v>117</v>
      </c>
    </row>
    <row r="32" spans="1:8">
      <c r="A32">
        <v>1990</v>
      </c>
      <c r="B32">
        <v>112.4</v>
      </c>
      <c r="C32">
        <v>148.1</v>
      </c>
      <c r="D32">
        <v>205.3</v>
      </c>
      <c r="E32">
        <v>1403.7</v>
      </c>
      <c r="F32">
        <v>1143.0999999999999</v>
      </c>
      <c r="G32">
        <v>260.60000000000014</v>
      </c>
      <c r="H32">
        <v>120</v>
      </c>
    </row>
    <row r="33" spans="1:8">
      <c r="A33">
        <v>1991</v>
      </c>
      <c r="B33">
        <v>100</v>
      </c>
      <c r="C33">
        <v>275</v>
      </c>
      <c r="D33">
        <v>292.10000000000002</v>
      </c>
      <c r="E33">
        <v>1281.5999999999999</v>
      </c>
      <c r="F33">
        <v>1116.8</v>
      </c>
      <c r="G33">
        <v>164.79999999999995</v>
      </c>
      <c r="H33">
        <v>111</v>
      </c>
    </row>
    <row r="34" spans="1:8">
      <c r="A34">
        <v>1992</v>
      </c>
      <c r="B34">
        <v>159.1</v>
      </c>
      <c r="C34">
        <v>312.5</v>
      </c>
      <c r="D34">
        <v>363.6</v>
      </c>
      <c r="E34">
        <v>2054.9</v>
      </c>
      <c r="F34">
        <v>1649</v>
      </c>
      <c r="G34">
        <v>405.90000000000009</v>
      </c>
      <c r="H34">
        <v>125</v>
      </c>
    </row>
    <row r="35" spans="1:8">
      <c r="A35">
        <v>1993</v>
      </c>
      <c r="B35">
        <v>251</v>
      </c>
      <c r="C35">
        <v>351.9</v>
      </c>
      <c r="D35">
        <v>381.1</v>
      </c>
      <c r="E35">
        <v>1941.3</v>
      </c>
      <c r="F35">
        <v>1679.4</v>
      </c>
      <c r="G35">
        <v>261.89999999999986</v>
      </c>
      <c r="H35">
        <v>124</v>
      </c>
    </row>
    <row r="36" spans="1:8">
      <c r="A36">
        <v>1994</v>
      </c>
      <c r="B36">
        <v>123.7</v>
      </c>
      <c r="C36">
        <v>238.2</v>
      </c>
      <c r="D36">
        <v>310.3</v>
      </c>
      <c r="E36">
        <v>2229.5</v>
      </c>
      <c r="F36">
        <v>1948.6</v>
      </c>
      <c r="G36">
        <v>280.90000000000009</v>
      </c>
      <c r="H36">
        <v>137</v>
      </c>
    </row>
    <row r="37" spans="1:8">
      <c r="A37">
        <v>1995</v>
      </c>
      <c r="B37">
        <v>173.4</v>
      </c>
      <c r="C37">
        <v>233.4</v>
      </c>
      <c r="D37">
        <v>260.89999999999998</v>
      </c>
      <c r="E37">
        <v>1634.4</v>
      </c>
      <c r="F37">
        <v>1293.2</v>
      </c>
      <c r="G37">
        <v>341.20000000000005</v>
      </c>
      <c r="H37">
        <v>110</v>
      </c>
    </row>
    <row r="38" spans="1:8">
      <c r="A38">
        <v>1996</v>
      </c>
      <c r="B38">
        <v>143.4</v>
      </c>
      <c r="C38">
        <v>169.1</v>
      </c>
      <c r="D38">
        <v>272</v>
      </c>
      <c r="E38">
        <v>1634.9</v>
      </c>
      <c r="F38">
        <v>1485.1</v>
      </c>
      <c r="G38">
        <v>149.80000000000018</v>
      </c>
      <c r="H38">
        <v>110</v>
      </c>
    </row>
    <row r="39" spans="1:8">
      <c r="A39">
        <v>1997</v>
      </c>
      <c r="B39">
        <v>144.69999999999999</v>
      </c>
      <c r="C39">
        <v>181.9</v>
      </c>
      <c r="D39">
        <v>251.4</v>
      </c>
      <c r="E39">
        <v>2103.6</v>
      </c>
      <c r="F39">
        <v>1805</v>
      </c>
      <c r="G39">
        <v>298.59999999999991</v>
      </c>
      <c r="H39">
        <v>143</v>
      </c>
    </row>
    <row r="40" spans="1:8">
      <c r="A40">
        <v>1998</v>
      </c>
      <c r="B40">
        <v>123.9</v>
      </c>
      <c r="C40">
        <v>137.6</v>
      </c>
      <c r="D40">
        <v>170</v>
      </c>
      <c r="E40">
        <v>1586.6</v>
      </c>
      <c r="F40">
        <v>1284.2</v>
      </c>
      <c r="G40">
        <v>302.39999999999986</v>
      </c>
      <c r="H40">
        <v>143</v>
      </c>
    </row>
    <row r="41" spans="1:8">
      <c r="A41">
        <v>1999</v>
      </c>
      <c r="B41">
        <v>166.7</v>
      </c>
      <c r="C41">
        <v>328.4</v>
      </c>
      <c r="D41">
        <v>349.5</v>
      </c>
      <c r="E41">
        <v>1425.2</v>
      </c>
      <c r="F41">
        <v>1348.6</v>
      </c>
      <c r="G41">
        <v>76.600000000000136</v>
      </c>
      <c r="H41">
        <v>115</v>
      </c>
    </row>
    <row r="42" spans="1:8">
      <c r="A42">
        <v>2000</v>
      </c>
      <c r="B42">
        <v>171.7</v>
      </c>
      <c r="C42">
        <v>258.8</v>
      </c>
      <c r="D42">
        <v>279.8</v>
      </c>
      <c r="E42">
        <v>2045</v>
      </c>
      <c r="F42">
        <v>1526.8</v>
      </c>
      <c r="G42">
        <v>518.20000000000005</v>
      </c>
      <c r="H42">
        <v>124</v>
      </c>
    </row>
    <row r="43" spans="1:8">
      <c r="A43">
        <v>2001</v>
      </c>
      <c r="B43">
        <v>288.89999999999998</v>
      </c>
      <c r="C43">
        <v>398.3</v>
      </c>
      <c r="D43">
        <v>485.4</v>
      </c>
      <c r="E43">
        <v>2362.8000000000002</v>
      </c>
      <c r="F43">
        <v>2189.5</v>
      </c>
      <c r="G43">
        <v>173.30000000000018</v>
      </c>
      <c r="H43">
        <v>115</v>
      </c>
    </row>
    <row r="44" spans="1:8">
      <c r="A44">
        <v>2002</v>
      </c>
      <c r="B44">
        <v>127.8</v>
      </c>
      <c r="C44">
        <v>232</v>
      </c>
      <c r="D44">
        <v>338.6</v>
      </c>
      <c r="E44">
        <v>1216.8</v>
      </c>
      <c r="F44">
        <v>998</v>
      </c>
      <c r="G44">
        <v>218.79999999999995</v>
      </c>
      <c r="H44">
        <v>114</v>
      </c>
    </row>
    <row r="45" spans="1:8">
      <c r="A45">
        <v>2003</v>
      </c>
      <c r="B45">
        <v>218.5</v>
      </c>
      <c r="C45">
        <v>368.6</v>
      </c>
      <c r="D45">
        <v>412.7</v>
      </c>
      <c r="E45">
        <v>1502.6</v>
      </c>
      <c r="F45">
        <v>1398.4</v>
      </c>
      <c r="G45">
        <v>104.19999999999982</v>
      </c>
      <c r="H45">
        <v>121</v>
      </c>
    </row>
    <row r="46" spans="1:8">
      <c r="A46">
        <v>2004</v>
      </c>
      <c r="B46">
        <v>116.9</v>
      </c>
      <c r="C46">
        <v>244.1</v>
      </c>
      <c r="D46">
        <v>291.8</v>
      </c>
      <c r="E46">
        <v>1343.2</v>
      </c>
      <c r="F46">
        <v>1123.0999999999999</v>
      </c>
      <c r="G46">
        <v>220.10000000000014</v>
      </c>
      <c r="H46">
        <v>133</v>
      </c>
    </row>
    <row r="47" spans="1:8">
      <c r="A47">
        <v>2005</v>
      </c>
      <c r="B47">
        <v>223.2</v>
      </c>
      <c r="C47">
        <v>278.5</v>
      </c>
      <c r="D47">
        <v>343.5</v>
      </c>
      <c r="E47">
        <v>1876</v>
      </c>
      <c r="F47">
        <v>1778</v>
      </c>
      <c r="G47">
        <v>98</v>
      </c>
      <c r="H47">
        <v>115</v>
      </c>
    </row>
    <row r="48" spans="1:8">
      <c r="A48">
        <v>2006</v>
      </c>
      <c r="B48">
        <v>125</v>
      </c>
      <c r="C48">
        <v>193.5</v>
      </c>
      <c r="D48">
        <v>265.5</v>
      </c>
      <c r="E48">
        <v>2223.5</v>
      </c>
      <c r="F48">
        <v>1942</v>
      </c>
      <c r="G48">
        <v>281.5</v>
      </c>
      <c r="H48">
        <v>135</v>
      </c>
    </row>
    <row r="49" spans="1:8">
      <c r="A49">
        <v>2007</v>
      </c>
      <c r="B49">
        <v>87</v>
      </c>
      <c r="C49">
        <v>151</v>
      </c>
      <c r="D49">
        <v>285</v>
      </c>
      <c r="E49">
        <v>1939</v>
      </c>
      <c r="F49">
        <v>1815</v>
      </c>
      <c r="G49">
        <v>124</v>
      </c>
      <c r="H49">
        <v>113</v>
      </c>
    </row>
    <row r="50" spans="1:8">
      <c r="A50">
        <v>2008</v>
      </c>
      <c r="B50">
        <v>246.5</v>
      </c>
      <c r="C50">
        <v>343</v>
      </c>
      <c r="D50">
        <v>449</v>
      </c>
      <c r="E50">
        <v>2300.5</v>
      </c>
      <c r="F50">
        <v>2016.5</v>
      </c>
      <c r="G50">
        <v>284</v>
      </c>
      <c r="H50">
        <v>120</v>
      </c>
    </row>
    <row r="51" spans="1:8">
      <c r="A51">
        <v>2009</v>
      </c>
      <c r="B51">
        <v>89.5</v>
      </c>
      <c r="C51">
        <v>202.5</v>
      </c>
      <c r="D51">
        <v>279</v>
      </c>
      <c r="E51">
        <v>1740</v>
      </c>
      <c r="F51">
        <v>1461</v>
      </c>
      <c r="G51">
        <v>279</v>
      </c>
      <c r="H51">
        <v>98</v>
      </c>
    </row>
    <row r="52" spans="1:8">
      <c r="A52">
        <v>2010</v>
      </c>
      <c r="B52">
        <v>154.5</v>
      </c>
      <c r="C52">
        <v>221.5</v>
      </c>
      <c r="D52">
        <v>234.5</v>
      </c>
      <c r="E52">
        <v>1857.5</v>
      </c>
      <c r="F52">
        <v>1617</v>
      </c>
      <c r="G52">
        <v>240.5</v>
      </c>
      <c r="H52">
        <v>129</v>
      </c>
    </row>
    <row r="53" spans="1:8">
      <c r="A53">
        <v>2011</v>
      </c>
      <c r="B53">
        <v>197</v>
      </c>
      <c r="C53">
        <v>233.5</v>
      </c>
      <c r="D53">
        <v>297.5</v>
      </c>
      <c r="E53">
        <v>1537</v>
      </c>
      <c r="F53">
        <v>1274.5</v>
      </c>
      <c r="G53">
        <v>262.5</v>
      </c>
      <c r="H53">
        <v>96</v>
      </c>
    </row>
    <row r="54" spans="1:8">
      <c r="A54">
        <v>2012</v>
      </c>
      <c r="B54">
        <v>111</v>
      </c>
      <c r="C54">
        <v>239</v>
      </c>
      <c r="D54">
        <v>297.5</v>
      </c>
      <c r="E54">
        <v>1877.5</v>
      </c>
      <c r="F54">
        <v>1538.5</v>
      </c>
      <c r="G54">
        <v>339</v>
      </c>
      <c r="H54">
        <v>141</v>
      </c>
    </row>
    <row r="55" spans="1:8">
      <c r="A55">
        <v>2013</v>
      </c>
      <c r="B55">
        <v>121</v>
      </c>
      <c r="C55">
        <v>232.5</v>
      </c>
      <c r="D55">
        <v>352</v>
      </c>
      <c r="E55">
        <v>2410</v>
      </c>
      <c r="F55">
        <v>2097</v>
      </c>
      <c r="G55">
        <v>313</v>
      </c>
      <c r="H55">
        <v>123</v>
      </c>
    </row>
    <row r="56" spans="1:8">
      <c r="A56">
        <v>2014</v>
      </c>
      <c r="B56">
        <v>242.5</v>
      </c>
      <c r="C56">
        <v>304</v>
      </c>
      <c r="D56">
        <v>449.5</v>
      </c>
      <c r="E56">
        <v>1977</v>
      </c>
      <c r="F56">
        <v>1702.5</v>
      </c>
      <c r="G56">
        <v>274.5</v>
      </c>
      <c r="H56">
        <v>118</v>
      </c>
    </row>
    <row r="57" spans="1:8">
      <c r="A57">
        <v>2015</v>
      </c>
      <c r="B57">
        <v>168</v>
      </c>
      <c r="C57">
        <v>222</v>
      </c>
      <c r="D57">
        <v>266.5</v>
      </c>
      <c r="E57">
        <v>1839.5</v>
      </c>
      <c r="F57">
        <v>1635</v>
      </c>
      <c r="G57">
        <v>204.5</v>
      </c>
      <c r="H57">
        <v>109</v>
      </c>
    </row>
    <row r="58" spans="1:8">
      <c r="A58">
        <v>2016</v>
      </c>
      <c r="B58">
        <v>141</v>
      </c>
      <c r="C58">
        <v>214</v>
      </c>
      <c r="D58">
        <v>323.5</v>
      </c>
      <c r="E58">
        <v>2907.5</v>
      </c>
      <c r="F58">
        <v>1880</v>
      </c>
      <c r="G58">
        <v>1027.5</v>
      </c>
      <c r="H58">
        <v>150</v>
      </c>
    </row>
    <row r="59" spans="1:8">
      <c r="A59">
        <v>2017</v>
      </c>
      <c r="B59">
        <v>135.5</v>
      </c>
      <c r="C59">
        <v>264.5</v>
      </c>
      <c r="D59">
        <v>341</v>
      </c>
      <c r="E59">
        <v>2035.5</v>
      </c>
      <c r="F59">
        <v>1748.5</v>
      </c>
      <c r="G59">
        <v>287</v>
      </c>
      <c r="H59">
        <v>125</v>
      </c>
    </row>
    <row r="60" spans="1:8">
      <c r="A60">
        <v>2018</v>
      </c>
      <c r="B60">
        <v>219.5</v>
      </c>
      <c r="C60">
        <v>275</v>
      </c>
      <c r="D60">
        <v>344</v>
      </c>
      <c r="E60">
        <v>1999.5</v>
      </c>
      <c r="F60">
        <v>1778</v>
      </c>
      <c r="G60">
        <v>221.5</v>
      </c>
      <c r="H60">
        <v>101</v>
      </c>
    </row>
    <row r="61" spans="1:8">
      <c r="A61">
        <v>2019</v>
      </c>
      <c r="B61">
        <v>93</v>
      </c>
      <c r="C61">
        <v>152.5</v>
      </c>
      <c r="D61">
        <v>189</v>
      </c>
      <c r="E61">
        <v>1881.5</v>
      </c>
      <c r="F61">
        <v>1653</v>
      </c>
      <c r="G61">
        <f>E61-F61</f>
        <v>228.5</v>
      </c>
      <c r="H61">
        <v>131</v>
      </c>
    </row>
    <row r="62" spans="1:8">
      <c r="A62">
        <v>2020</v>
      </c>
      <c r="G6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站点</vt:lpstr>
      <vt:lpstr>石岩</vt:lpstr>
      <vt:lpstr>罗田</vt:lpstr>
      <vt:lpstr>铁岗</vt:lpstr>
      <vt:lpstr>赤湾</vt:lpstr>
      <vt:lpstr>西沥</vt:lpstr>
      <vt:lpstr>深圳</vt:lpstr>
      <vt:lpstr>三洲田</vt:lpstr>
      <vt:lpstr>清林径</vt:lpstr>
      <vt:lpstr>高峰</vt:lpstr>
      <vt:lpstr>南澳圩</vt:lpstr>
      <vt:lpstr>年降水量</vt:lpstr>
      <vt:lpstr>Sheet2</vt:lpstr>
      <vt:lpstr>年降水日数</vt:lpstr>
      <vt:lpstr>汛期</vt:lpstr>
      <vt:lpstr>非汛期</vt:lpstr>
      <vt:lpstr>极值降水量</vt:lpstr>
      <vt:lpstr>城郊代表站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yanghao</dc:creator>
  <cp:lastModifiedBy>守卫 商</cp:lastModifiedBy>
  <dcterms:created xsi:type="dcterms:W3CDTF">2015-06-05T18:17:20Z</dcterms:created>
  <dcterms:modified xsi:type="dcterms:W3CDTF">2023-12-19T03:33:25Z</dcterms:modified>
</cp:coreProperties>
</file>