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defaultThemeVersion="166925"/>
  <mc:AlternateContent xmlns:mc="http://schemas.openxmlformats.org/markup-compatibility/2006">
    <mc:Choice Requires="x15">
      <x15ac:absPath xmlns:x15ac="http://schemas.microsoft.com/office/spreadsheetml/2010/11/ac" url="C:\Users\wilso\Desktop\"/>
    </mc:Choice>
  </mc:AlternateContent>
  <bookViews>
    <workbookView xWindow="0" yWindow="0" windowWidth="9435" windowHeight="3420" activeTab="4"/>
  </bookViews>
  <sheets>
    <sheet name="Q1" sheetId="2" r:id="rId1"/>
    <sheet name="Q2" sheetId="1" r:id="rId2"/>
    <sheet name="Q3" sheetId="3" r:id="rId3"/>
    <sheet name="Q4" sheetId="4" r:id="rId4"/>
    <sheet name="Q5" sheetId="5" r:id="rId5"/>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5" l="1"/>
  <c r="B2" i="4"/>
  <c r="A2" i="4"/>
  <c r="B2" i="3"/>
  <c r="C2" i="3" s="1"/>
  <c r="A16" i="2"/>
  <c r="A17" i="2" s="1"/>
  <c r="A18" i="2" s="1"/>
  <c r="A19" i="2" s="1"/>
  <c r="A20" i="2" s="1"/>
  <c r="A21" i="2" s="1"/>
  <c r="A22" i="2" s="1"/>
  <c r="A23" i="2" s="1"/>
  <c r="A11" i="2"/>
  <c r="A12" i="2" s="1"/>
  <c r="A13" i="2" s="1"/>
  <c r="A14" i="2" s="1"/>
  <c r="A15" i="2" s="1"/>
  <c r="A5" i="2"/>
  <c r="A6" i="2"/>
  <c r="A7" i="2" s="1"/>
  <c r="A8" i="2" s="1"/>
  <c r="A9" i="2" s="1"/>
  <c r="A10" i="2" s="1"/>
  <c r="A4" i="2"/>
  <c r="A3" i="2"/>
  <c r="C22" i="2"/>
  <c r="D22" i="2"/>
  <c r="D23" i="2" s="1"/>
  <c r="C23" i="2"/>
  <c r="C21" i="2"/>
  <c r="D21" i="2"/>
  <c r="E21" i="2" s="1"/>
  <c r="C20" i="2"/>
  <c r="D20" i="2"/>
  <c r="E20" i="2" s="1"/>
  <c r="C19" i="2"/>
  <c r="D19" i="2"/>
  <c r="E19" i="2" s="1"/>
  <c r="C18" i="2"/>
  <c r="D18" i="2"/>
  <c r="E18" i="2"/>
  <c r="C17" i="2"/>
  <c r="D17" i="2"/>
  <c r="E17" i="2" s="1"/>
  <c r="C13" i="2"/>
  <c r="C14" i="2" s="1"/>
  <c r="C15" i="2" s="1"/>
  <c r="C16" i="2" s="1"/>
  <c r="D13" i="2"/>
  <c r="E13" i="2" s="1"/>
  <c r="C10" i="2"/>
  <c r="D10" i="2"/>
  <c r="D11" i="2" s="1"/>
  <c r="C11" i="2"/>
  <c r="C12" i="2" s="1"/>
  <c r="C9" i="2"/>
  <c r="D9" i="2"/>
  <c r="E9" i="2" s="1"/>
  <c r="E8" i="2"/>
  <c r="D8" i="2"/>
  <c r="C8" i="2"/>
  <c r="C7" i="2"/>
  <c r="C6" i="2"/>
  <c r="E4" i="2"/>
  <c r="E5" i="2"/>
  <c r="E6" i="2"/>
  <c r="E7" i="2"/>
  <c r="E3" i="2"/>
  <c r="D7" i="2"/>
  <c r="D6" i="2"/>
  <c r="D5" i="2"/>
  <c r="D4" i="2"/>
  <c r="D3" i="2"/>
  <c r="B2" i="1"/>
  <c r="C3" i="1" s="1"/>
  <c r="C4" i="1" s="1"/>
  <c r="E22" i="2" l="1"/>
  <c r="E23" i="2"/>
  <c r="D14" i="2"/>
  <c r="E11" i="2"/>
  <c r="D12" i="2"/>
  <c r="E10" i="2"/>
  <c r="E12" i="2"/>
  <c r="C5" i="1"/>
  <c r="D15" i="2" l="1"/>
  <c r="E14" i="2"/>
  <c r="E15" i="2"/>
  <c r="D16" i="2" l="1"/>
  <c r="E16" i="2" s="1"/>
</calcChain>
</file>

<file path=xl/sharedStrings.xml><?xml version="1.0" encoding="utf-8"?>
<sst xmlns="http://schemas.openxmlformats.org/spreadsheetml/2006/main" count="25" uniqueCount="24">
  <si>
    <t>Genesis</t>
  </si>
  <si>
    <t>Days since Genesis</t>
  </si>
  <si>
    <t>Mined per day</t>
  </si>
  <si>
    <t>Total Block Chains mined</t>
  </si>
  <si>
    <t>Total in Circulation (bitcoin)</t>
  </si>
  <si>
    <t>Total in Circulation (Satoshi)</t>
  </si>
  <si>
    <t>Reward</t>
  </si>
  <si>
    <t>Group</t>
  </si>
  <si>
    <t>Bitcoins during group</t>
  </si>
  <si>
    <t>Total Bitcoins</t>
  </si>
  <si>
    <t>The bitcoins will never fully be produces, as based upon the function in which they are rewarded, the limit of production as time approached infinity is 21,000,000.  Even if the mining rate sped up, since each block of 210,000 only gets us half way from the previous block to 21,000,000, as the reward decays we never actually reach 21,000,000 produced.  Based upon a current production of 1 block every 10 minutes,  I predict we will be sufficiently close to max production in 2040.</t>
  </si>
  <si>
    <t>Total in Ciculation USD</t>
  </si>
  <si>
    <t xml:space="preserve">There are 1.5 quadrilon satoshis in circulation, compared to 1.5 trillion USD in circulation, so theoretically as a unit of currency it is large enough to replace paper currency. </t>
  </si>
  <si>
    <t>Current Size of Bitcoin Block chain</t>
  </si>
  <si>
    <t>Bitcoin per GB</t>
  </si>
  <si>
    <t>Size of Block chain in GB</t>
  </si>
  <si>
    <t>The blockchain is currently 426.46 GB big, and grows at a rate of 144 mb per day (1 mb per 10 min)</t>
  </si>
  <si>
    <t>Size of transaction per day (bytes)</t>
  </si>
  <si>
    <t>Number of transaction per day</t>
  </si>
  <si>
    <t>Assuming a steady rate of mining of 1mb every 10 minutes, this system can execute 294 transaction per day.   However, this 10 minute average can likely be increased if their were more transaction</t>
  </si>
  <si>
    <t>Bitcoin in circulation</t>
  </si>
  <si>
    <t>Exchange rate</t>
  </si>
  <si>
    <t>Market cap</t>
  </si>
  <si>
    <t>There are currently about 15 million in circulation, with an exchange rate of 1 bitcoin to 1,013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</si>
</sst>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6" formatCode="&quot;$&quot;#,##0_);[Red]\(&quot;$&quot;#,##0\)"/>
    <numFmt numFmtId="8" formatCode="&quot;$&quot;#,##0.00_);[Red]\(&quot;$&quot;#,##0.00\)"/>
    <numFmt numFmtId="43" formatCode="_(* #,##0.00_);_(* \(#,##0.00\);_(* &quot;-&quot;??_);_(@_)"/>
    <numFmt numFmtId="164" formatCode="m/d/yyyy\ hh:mm:ss\.ss"/>
  </numFmts>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4">
    <xf numFmtId="0" fontId="0" fillId="0" borderId="0" xfId="0"/>
    <xf numFmtId="22" fontId="0" fillId="0" borderId="0" xfId="0" applyNumberFormat="1"/>
    <xf numFmtId="164" fontId="0" fillId="0" borderId="0" xfId="0" applyNumberFormat="1"/>
    <xf numFmtId="43" fontId="0" fillId="0" borderId="0" xfId="1" applyFont="1"/>
    <xf numFmtId="43" fontId="0" fillId="0" borderId="0" xfId="0" applyNumberFormat="1"/>
    <xf numFmtId="3" fontId="0" fillId="0" borderId="0" xfId="0" applyNumberFormat="1"/>
    <xf numFmtId="4" fontId="0" fillId="0" borderId="0" xfId="0" applyNumberFormat="1"/>
    <xf numFmtId="22" fontId="0" fillId="2" borderId="0" xfId="0" applyNumberFormat="1" applyFill="1"/>
    <xf numFmtId="3" fontId="0" fillId="2" borderId="0" xfId="0" applyNumberFormat="1" applyFill="1"/>
    <xf numFmtId="0" fontId="0" fillId="2" borderId="0" xfId="0" applyFill="1"/>
    <xf numFmtId="0" fontId="0" fillId="0" borderId="0" xfId="0" applyAlignment="1">
      <alignment wrapText="1"/>
    </xf>
    <xf numFmtId="0" fontId="0" fillId="0" borderId="0" xfId="0" applyAlignment="1">
      <alignment horizontal="center" wrapText="1"/>
    </xf>
    <xf numFmtId="6" fontId="0" fillId="0" borderId="0" xfId="0" applyNumberFormat="1"/>
    <xf numFmtId="8" fontId="0" fillId="0" borderId="0" xfId="0" applyNumberForma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workbookViewId="0">
      <selection activeCell="A26" sqref="A26"/>
    </sheetView>
  </sheetViews>
  <sheetFormatPr defaultRowHeight="14.25" x14ac:dyDescent="0.45"/>
  <cols>
    <col min="1" max="1" width="18.33203125" bestFit="1" customWidth="1"/>
    <col min="4" max="4" width="17.6640625" bestFit="1" customWidth="1"/>
  </cols>
  <sheetData>
    <row r="1" spans="1:5" x14ac:dyDescent="0.45">
      <c r="A1" t="s">
        <v>0</v>
      </c>
    </row>
    <row r="2" spans="1:5" x14ac:dyDescent="0.45">
      <c r="A2" s="2">
        <v>39816.760474537034</v>
      </c>
      <c r="B2" t="s">
        <v>7</v>
      </c>
      <c r="C2" t="s">
        <v>6</v>
      </c>
      <c r="D2" t="s">
        <v>8</v>
      </c>
      <c r="E2" t="s">
        <v>9</v>
      </c>
    </row>
    <row r="3" spans="1:5" x14ac:dyDescent="0.45">
      <c r="A3" s="1">
        <f>A2+((B4*10)/1440)</f>
        <v>41275.093807870369</v>
      </c>
      <c r="B3" s="5">
        <v>210000</v>
      </c>
      <c r="C3" s="6">
        <v>50</v>
      </c>
      <c r="D3">
        <f>B3*50</f>
        <v>10500000</v>
      </c>
      <c r="E3">
        <f>SUM($D$3:D3)</f>
        <v>10500000</v>
      </c>
    </row>
    <row r="4" spans="1:5" x14ac:dyDescent="0.45">
      <c r="A4" s="1">
        <f>A3+((B5*10)/1440)</f>
        <v>42733.427141203705</v>
      </c>
      <c r="B4" s="5">
        <v>210000</v>
      </c>
      <c r="C4" s="6">
        <v>25</v>
      </c>
      <c r="D4">
        <f>D3/2</f>
        <v>5250000</v>
      </c>
      <c r="E4">
        <f>SUM($D$3:D4)</f>
        <v>15750000</v>
      </c>
    </row>
    <row r="5" spans="1:5" x14ac:dyDescent="0.45">
      <c r="A5" s="1">
        <f t="shared" ref="A5:A23" si="0">A4+((B6*10)/1440)</f>
        <v>44191.760474537041</v>
      </c>
      <c r="B5" s="5">
        <v>210000</v>
      </c>
      <c r="C5" s="6">
        <v>12.5</v>
      </c>
      <c r="D5">
        <f>D4/2</f>
        <v>2625000</v>
      </c>
      <c r="E5">
        <f>SUM($D$3:D5)</f>
        <v>18375000</v>
      </c>
    </row>
    <row r="6" spans="1:5" x14ac:dyDescent="0.45">
      <c r="A6" s="1">
        <f t="shared" si="0"/>
        <v>45650.093807870377</v>
      </c>
      <c r="B6" s="5">
        <v>210000</v>
      </c>
      <c r="C6" s="6">
        <f>12.5/2</f>
        <v>6.25</v>
      </c>
      <c r="D6">
        <f>D5/2</f>
        <v>1312500</v>
      </c>
      <c r="E6">
        <f>SUM($D$3:D6)</f>
        <v>19687500</v>
      </c>
    </row>
    <row r="7" spans="1:5" x14ac:dyDescent="0.45">
      <c r="A7" s="1">
        <f t="shared" si="0"/>
        <v>47108.427141203712</v>
      </c>
      <c r="B7" s="5">
        <v>210000</v>
      </c>
      <c r="C7" s="6">
        <f>12.5/4</f>
        <v>3.125</v>
      </c>
      <c r="D7">
        <f>D6/2</f>
        <v>656250</v>
      </c>
      <c r="E7">
        <f>SUM($D$3:D7)</f>
        <v>20343750</v>
      </c>
    </row>
    <row r="8" spans="1:5" x14ac:dyDescent="0.45">
      <c r="A8" s="1">
        <f t="shared" si="0"/>
        <v>48566.760474537048</v>
      </c>
      <c r="B8" s="5">
        <v>210000</v>
      </c>
      <c r="C8">
        <f>C7/2</f>
        <v>1.5625</v>
      </c>
      <c r="D8">
        <f>D7/2</f>
        <v>328125</v>
      </c>
      <c r="E8">
        <f>SUM($D$3:D8)</f>
        <v>20671875</v>
      </c>
    </row>
    <row r="9" spans="1:5" x14ac:dyDescent="0.45">
      <c r="A9" s="1">
        <f t="shared" si="0"/>
        <v>50025.093807870384</v>
      </c>
      <c r="B9" s="5">
        <v>210000</v>
      </c>
      <c r="C9">
        <f>C8/2</f>
        <v>0.78125</v>
      </c>
      <c r="D9">
        <f>D8/2</f>
        <v>164062.5</v>
      </c>
      <c r="E9">
        <f>SUM($D$3:D9)</f>
        <v>20835937.5</v>
      </c>
    </row>
    <row r="10" spans="1:5" x14ac:dyDescent="0.45">
      <c r="A10" s="7">
        <f t="shared" si="0"/>
        <v>51483.42714120372</v>
      </c>
      <c r="B10" s="8">
        <v>210000</v>
      </c>
      <c r="C10" s="9">
        <f t="shared" ref="C10:C12" si="1">C9/2</f>
        <v>0.390625</v>
      </c>
      <c r="D10" s="9">
        <f t="shared" ref="D10:D12" si="2">D9/2</f>
        <v>82031.25</v>
      </c>
      <c r="E10" s="9">
        <f>SUM($D$3:D10)</f>
        <v>20917968.75</v>
      </c>
    </row>
    <row r="11" spans="1:5" x14ac:dyDescent="0.45">
      <c r="A11" s="1">
        <f t="shared" si="0"/>
        <v>52941.760474537055</v>
      </c>
      <c r="B11" s="5">
        <v>210000</v>
      </c>
      <c r="C11">
        <f t="shared" si="1"/>
        <v>0.1953125</v>
      </c>
      <c r="D11">
        <f t="shared" si="2"/>
        <v>41015.625</v>
      </c>
      <c r="E11">
        <f>SUM($D$3:D11)</f>
        <v>20958984.375</v>
      </c>
    </row>
    <row r="12" spans="1:5" x14ac:dyDescent="0.45">
      <c r="A12" s="1">
        <f t="shared" si="0"/>
        <v>54400.093807870391</v>
      </c>
      <c r="B12" s="5">
        <v>210000</v>
      </c>
      <c r="C12">
        <f t="shared" si="1"/>
        <v>9.765625E-2</v>
      </c>
      <c r="D12">
        <f t="shared" si="2"/>
        <v>20507.8125</v>
      </c>
      <c r="E12">
        <f>SUM($D$3:D12)</f>
        <v>20979492.1875</v>
      </c>
    </row>
    <row r="13" spans="1:5" x14ac:dyDescent="0.45">
      <c r="A13" s="1">
        <f t="shared" si="0"/>
        <v>55858.427141203727</v>
      </c>
      <c r="B13" s="5">
        <v>210000</v>
      </c>
      <c r="C13">
        <f>C12/2</f>
        <v>4.8828125E-2</v>
      </c>
      <c r="D13">
        <f>D12/2</f>
        <v>10253.90625</v>
      </c>
      <c r="E13">
        <f>SUM($D$3:D13)</f>
        <v>20989746.09375</v>
      </c>
    </row>
    <row r="14" spans="1:5" x14ac:dyDescent="0.45">
      <c r="A14" s="1">
        <f t="shared" si="0"/>
        <v>57316.760474537063</v>
      </c>
      <c r="B14" s="5">
        <v>210000</v>
      </c>
      <c r="C14">
        <f t="shared" ref="C14:C21" si="3">C13/2</f>
        <v>2.44140625E-2</v>
      </c>
      <c r="D14">
        <f t="shared" ref="D14:D21" si="4">D13/2</f>
        <v>5126.953125</v>
      </c>
      <c r="E14">
        <f>SUM($D$3:D14)</f>
        <v>20994873.046875</v>
      </c>
    </row>
    <row r="15" spans="1:5" x14ac:dyDescent="0.45">
      <c r="A15" s="1">
        <f t="shared" si="0"/>
        <v>58775.093807870398</v>
      </c>
      <c r="B15" s="5">
        <v>210000</v>
      </c>
      <c r="C15">
        <f t="shared" si="3"/>
        <v>1.220703125E-2</v>
      </c>
      <c r="D15">
        <f t="shared" si="4"/>
        <v>2563.4765625</v>
      </c>
      <c r="E15">
        <f>SUM($D$3:D15)</f>
        <v>20997436.5234375</v>
      </c>
    </row>
    <row r="16" spans="1:5" x14ac:dyDescent="0.45">
      <c r="A16" s="1">
        <f t="shared" si="0"/>
        <v>60233.427141203734</v>
      </c>
      <c r="B16" s="5">
        <v>210000</v>
      </c>
      <c r="C16">
        <f t="shared" si="3"/>
        <v>6.103515625E-3</v>
      </c>
      <c r="D16">
        <f t="shared" si="4"/>
        <v>1281.73828125</v>
      </c>
      <c r="E16">
        <f>SUM($D$3:D16)</f>
        <v>20998718.26171875</v>
      </c>
    </row>
    <row r="17" spans="1:5" x14ac:dyDescent="0.45">
      <c r="A17" s="1">
        <f t="shared" si="0"/>
        <v>61691.76047453707</v>
      </c>
      <c r="B17" s="5">
        <v>210000</v>
      </c>
      <c r="C17">
        <f>C16/2</f>
        <v>3.0517578125E-3</v>
      </c>
      <c r="D17">
        <f>D16/2</f>
        <v>640.869140625</v>
      </c>
      <c r="E17">
        <f>SUM($D$3:D17)</f>
        <v>20999359.130859375</v>
      </c>
    </row>
    <row r="18" spans="1:5" x14ac:dyDescent="0.45">
      <c r="A18" s="1">
        <f t="shared" si="0"/>
        <v>63150.093807870406</v>
      </c>
      <c r="B18" s="5">
        <v>210000</v>
      </c>
      <c r="C18">
        <f>C17/2</f>
        <v>1.52587890625E-3</v>
      </c>
      <c r="D18">
        <f>D17/2</f>
        <v>320.4345703125</v>
      </c>
      <c r="E18">
        <f>SUM($D$3:D18)</f>
        <v>20999679.565429688</v>
      </c>
    </row>
    <row r="19" spans="1:5" x14ac:dyDescent="0.45">
      <c r="A19" s="1">
        <f t="shared" si="0"/>
        <v>64608.427141203741</v>
      </c>
      <c r="B19" s="5">
        <v>210000</v>
      </c>
      <c r="C19">
        <f>C18/2</f>
        <v>7.62939453125E-4</v>
      </c>
      <c r="D19">
        <f>D18/2</f>
        <v>160.21728515625</v>
      </c>
      <c r="E19">
        <f>SUM($D$3:D19)</f>
        <v>20999839.782714844</v>
      </c>
    </row>
    <row r="20" spans="1:5" x14ac:dyDescent="0.45">
      <c r="A20" s="1">
        <f t="shared" si="0"/>
        <v>66066.760474537077</v>
      </c>
      <c r="B20" s="5">
        <v>210000</v>
      </c>
      <c r="C20">
        <f>C19/2</f>
        <v>3.814697265625E-4</v>
      </c>
      <c r="D20">
        <f>D19/2</f>
        <v>80.108642578125</v>
      </c>
      <c r="E20">
        <f>SUM($D$3:D20)</f>
        <v>20999919.891357422</v>
      </c>
    </row>
    <row r="21" spans="1:5" x14ac:dyDescent="0.45">
      <c r="A21" s="1">
        <f t="shared" si="0"/>
        <v>67525.093807870406</v>
      </c>
      <c r="B21" s="5">
        <v>210000</v>
      </c>
      <c r="C21">
        <f>C20/2</f>
        <v>1.9073486328125E-4</v>
      </c>
      <c r="D21">
        <f>D20/2</f>
        <v>40.0543212890625</v>
      </c>
      <c r="E21">
        <f>SUM($D$3:D21)</f>
        <v>20999959.945678711</v>
      </c>
    </row>
    <row r="22" spans="1:5" x14ac:dyDescent="0.45">
      <c r="A22" s="1">
        <f t="shared" si="0"/>
        <v>68983.427141203734</v>
      </c>
      <c r="B22" s="5">
        <v>210000</v>
      </c>
      <c r="C22">
        <f>C21/2</f>
        <v>9.5367431640625E-5</v>
      </c>
      <c r="D22">
        <f>D21/2</f>
        <v>20.02716064453125</v>
      </c>
      <c r="E22">
        <f>SUM($D$3:D22)</f>
        <v>20999979.972839355</v>
      </c>
    </row>
    <row r="23" spans="1:5" x14ac:dyDescent="0.45">
      <c r="A23" s="1">
        <f t="shared" si="0"/>
        <v>68983.427141203734</v>
      </c>
      <c r="B23" s="5">
        <v>210000</v>
      </c>
      <c r="C23">
        <f t="shared" ref="C23" si="5">C22/2</f>
        <v>4.76837158203125E-5</v>
      </c>
      <c r="D23">
        <f t="shared" ref="D23:D25" si="6">D22/2</f>
        <v>10.013580322265625</v>
      </c>
      <c r="E23">
        <f>SUM($D$3:D23)</f>
        <v>20999989.986419678</v>
      </c>
    </row>
    <row r="25" spans="1:5" ht="128.25" customHeight="1" x14ac:dyDescent="0.45">
      <c r="A25" s="11" t="s">
        <v>10</v>
      </c>
      <c r="B25" s="11"/>
      <c r="C25" s="11"/>
      <c r="D25" s="11"/>
      <c r="E25" s="11"/>
    </row>
    <row r="26" spans="1:5" x14ac:dyDescent="0.45">
      <c r="A26" s="10"/>
      <c r="B26" s="10"/>
      <c r="C26" s="10"/>
      <c r="D26" s="10"/>
      <c r="E26" s="10"/>
    </row>
    <row r="27" spans="1:5" x14ac:dyDescent="0.45">
      <c r="A27" s="10"/>
      <c r="B27" s="10"/>
      <c r="C27" s="10"/>
      <c r="D27" s="10"/>
      <c r="E27" s="10"/>
    </row>
    <row r="28" spans="1:5" x14ac:dyDescent="0.45">
      <c r="A28" s="10"/>
      <c r="B28" s="10"/>
      <c r="C28" s="10"/>
      <c r="D28" s="10"/>
      <c r="E28" s="10"/>
    </row>
  </sheetData>
  <mergeCells count="1">
    <mergeCell ref="A25:E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C4" sqref="C4"/>
    </sheetView>
  </sheetViews>
  <sheetFormatPr defaultRowHeight="14.25" x14ac:dyDescent="0.45"/>
  <cols>
    <col min="1" max="1" width="19.33203125" bestFit="1" customWidth="1"/>
    <col min="2" max="2" width="23.1328125" bestFit="1" customWidth="1"/>
    <col min="3" max="3" width="22.9296875" bestFit="1" customWidth="1"/>
  </cols>
  <sheetData>
    <row r="1" spans="1:3" x14ac:dyDescent="0.45">
      <c r="A1" t="s">
        <v>0</v>
      </c>
      <c r="B1" t="s">
        <v>1</v>
      </c>
      <c r="C1" t="s">
        <v>2</v>
      </c>
    </row>
    <row r="2" spans="1:3" x14ac:dyDescent="0.45">
      <c r="A2" s="2">
        <v>39816.760474537034</v>
      </c>
      <c r="B2" s="3">
        <f ca="1">NOW()-A2</f>
        <v>2961.7138453703737</v>
      </c>
      <c r="C2">
        <v>144</v>
      </c>
    </row>
    <row r="3" spans="1:3" x14ac:dyDescent="0.45">
      <c r="A3" s="2"/>
      <c r="B3" t="s">
        <v>3</v>
      </c>
      <c r="C3" s="4">
        <f ca="1">B2*C2</f>
        <v>426486.79373333382</v>
      </c>
    </row>
    <row r="4" spans="1:3" x14ac:dyDescent="0.45">
      <c r="A4" s="2"/>
      <c r="B4" t="s">
        <v>4</v>
      </c>
      <c r="C4" s="4">
        <f ca="1">210000*50+25*210000+12.5*(C3-420000)</f>
        <v>15831084.921666672</v>
      </c>
    </row>
    <row r="5" spans="1:3" x14ac:dyDescent="0.45">
      <c r="B5" t="s">
        <v>5</v>
      </c>
      <c r="C5" s="4">
        <f ca="1">C4*100000000</f>
        <v>1583108492166667.3</v>
      </c>
    </row>
    <row r="6" spans="1:3" x14ac:dyDescent="0.45">
      <c r="B6" t="s">
        <v>11</v>
      </c>
      <c r="C6" s="5">
        <v>1500000000000</v>
      </c>
    </row>
    <row r="7" spans="1:3" x14ac:dyDescent="0.45">
      <c r="B7" s="11" t="s">
        <v>12</v>
      </c>
      <c r="C7" s="11"/>
    </row>
    <row r="8" spans="1:3" x14ac:dyDescent="0.45">
      <c r="B8" s="11"/>
      <c r="C8" s="11"/>
    </row>
    <row r="9" spans="1:3" x14ac:dyDescent="0.45">
      <c r="B9" s="11"/>
      <c r="C9" s="11"/>
    </row>
    <row r="10" spans="1:3" x14ac:dyDescent="0.45">
      <c r="B10" s="11"/>
      <c r="C10" s="11"/>
    </row>
    <row r="11" spans="1:3" x14ac:dyDescent="0.45">
      <c r="B11" s="11"/>
      <c r="C11" s="11"/>
    </row>
  </sheetData>
  <mergeCells count="1">
    <mergeCell ref="B7:C1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J7" sqref="J7"/>
    </sheetView>
  </sheetViews>
  <sheetFormatPr defaultRowHeight="14.25" x14ac:dyDescent="0.45"/>
  <cols>
    <col min="1" max="1" width="11.06640625" customWidth="1"/>
    <col min="2" max="2" width="12" bestFit="1" customWidth="1"/>
    <col min="3" max="3" width="7.46484375" bestFit="1" customWidth="1"/>
  </cols>
  <sheetData>
    <row r="1" spans="1:4" x14ac:dyDescent="0.45">
      <c r="A1" s="10" t="s">
        <v>13</v>
      </c>
      <c r="B1" t="s">
        <v>14</v>
      </c>
      <c r="C1" t="s">
        <v>15</v>
      </c>
    </row>
    <row r="2" spans="1:4" x14ac:dyDescent="0.45">
      <c r="A2">
        <v>436700</v>
      </c>
      <c r="B2">
        <f>1/1024</f>
        <v>9.765625E-4</v>
      </c>
      <c r="C2">
        <f>A2*B2</f>
        <v>426.46484375</v>
      </c>
    </row>
    <row r="3" spans="1:4" x14ac:dyDescent="0.45">
      <c r="A3" s="11" t="s">
        <v>16</v>
      </c>
      <c r="B3" s="11"/>
      <c r="C3" s="11"/>
      <c r="D3" s="11"/>
    </row>
    <row r="4" spans="1:4" x14ac:dyDescent="0.45">
      <c r="A4" s="11"/>
      <c r="B4" s="11"/>
      <c r="C4" s="11"/>
      <c r="D4" s="11"/>
    </row>
    <row r="5" spans="1:4" x14ac:dyDescent="0.45">
      <c r="A5" s="11"/>
      <c r="B5" s="11"/>
      <c r="C5" s="11"/>
      <c r="D5" s="11"/>
    </row>
  </sheetData>
  <mergeCells count="1">
    <mergeCell ref="A3:D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F15" sqref="F15"/>
    </sheetView>
  </sheetViews>
  <sheetFormatPr defaultRowHeight="14.25" x14ac:dyDescent="0.45"/>
  <cols>
    <col min="1" max="1" width="27.59765625" bestFit="1" customWidth="1"/>
  </cols>
  <sheetData>
    <row r="1" spans="1:3" x14ac:dyDescent="0.45">
      <c r="A1" t="s">
        <v>17</v>
      </c>
      <c r="B1" t="s">
        <v>18</v>
      </c>
    </row>
    <row r="2" spans="1:3" x14ac:dyDescent="0.45">
      <c r="A2">
        <f>144*1024</f>
        <v>147456</v>
      </c>
      <c r="B2">
        <f>A2/500</f>
        <v>294.91199999999998</v>
      </c>
    </row>
    <row r="3" spans="1:3" ht="14.25" customHeight="1" x14ac:dyDescent="0.45">
      <c r="A3" s="11" t="s">
        <v>19</v>
      </c>
      <c r="B3" s="11"/>
      <c r="C3" s="11"/>
    </row>
    <row r="4" spans="1:3" x14ac:dyDescent="0.45">
      <c r="A4" s="11"/>
      <c r="B4" s="11"/>
      <c r="C4" s="11"/>
    </row>
    <row r="5" spans="1:3" x14ac:dyDescent="0.45">
      <c r="A5" s="11"/>
      <c r="B5" s="11"/>
      <c r="C5" s="11"/>
    </row>
    <row r="6" spans="1:3" x14ac:dyDescent="0.45">
      <c r="A6" s="11"/>
      <c r="B6" s="11"/>
      <c r="C6" s="11"/>
    </row>
    <row r="7" spans="1:3" x14ac:dyDescent="0.45">
      <c r="A7" s="11"/>
      <c r="B7" s="11"/>
      <c r="C7" s="11"/>
    </row>
  </sheetData>
  <mergeCells count="1">
    <mergeCell ref="A3:C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tabSelected="1" workbookViewId="0">
      <selection activeCell="E5" sqref="E5"/>
    </sheetView>
  </sheetViews>
  <sheetFormatPr defaultRowHeight="14.25" x14ac:dyDescent="0.45"/>
  <cols>
    <col min="3" max="3" width="17.33203125" bestFit="1" customWidth="1"/>
  </cols>
  <sheetData>
    <row r="1" spans="1:3" x14ac:dyDescent="0.45">
      <c r="A1" t="s">
        <v>20</v>
      </c>
      <c r="B1" t="s">
        <v>21</v>
      </c>
      <c r="C1" t="s">
        <v>22</v>
      </c>
    </row>
    <row r="2" spans="1:3" x14ac:dyDescent="0.45">
      <c r="A2">
        <v>15831082.87020834</v>
      </c>
      <c r="B2" s="12">
        <v>1013</v>
      </c>
      <c r="C2" s="13">
        <f>A2*B2</f>
        <v>16036886947.521048</v>
      </c>
    </row>
    <row r="3" spans="1:3" ht="14.25" customHeight="1" x14ac:dyDescent="0.45">
      <c r="A3" s="11" t="s">
        <v>23</v>
      </c>
      <c r="B3" s="11"/>
      <c r="C3" s="11"/>
    </row>
    <row r="4" spans="1:3" x14ac:dyDescent="0.45">
      <c r="A4" s="11"/>
      <c r="B4" s="11"/>
      <c r="C4" s="11"/>
    </row>
    <row r="5" spans="1:3" x14ac:dyDescent="0.45">
      <c r="A5" s="11"/>
      <c r="B5" s="11"/>
      <c r="C5" s="11"/>
    </row>
    <row r="6" spans="1:3" x14ac:dyDescent="0.45">
      <c r="A6" s="11"/>
      <c r="B6" s="11"/>
      <c r="C6" s="11"/>
    </row>
  </sheetData>
  <mergeCells count="1">
    <mergeCell ref="A3:C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Q1</vt:lpstr>
      <vt:lpstr>Q2</vt:lpstr>
      <vt:lpstr>Q3</vt:lpstr>
      <vt:lpstr>Q4</vt:lpstr>
      <vt:lpstr>Q5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shilo wilson</dc:creator>
  <cp:lastModifiedBy>shilo wilson</cp:lastModifiedBy>
  <dcterms:created xsi:type="dcterms:W3CDTF">2017-02-12T15:41:27Z</dcterms:created>
  <dcterms:modified xsi:type="dcterms:W3CDTF">2017-02-12T16:23:26Z</dcterms:modified>
</cp:coreProperties>
</file>