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27960" windowHeight="12600"/>
  </bookViews>
  <sheets>
    <sheet name="Arkusz1" sheetId="1" r:id="rId1"/>
    <sheet name="Arkusz2" sheetId="2" r:id="rId2"/>
    <sheet name="Arkusz3" sheetId="3" r:id="rId3"/>
  </sheets>
  <definedNames>
    <definedName name="statek" localSheetId="0">Arkusz1!$A$1:$F$203</definedName>
  </definedNames>
  <calcPr calcId="125725"/>
</workbook>
</file>

<file path=xl/calcChain.xml><?xml version="1.0" encoding="utf-8"?>
<calcChain xmlns="http://schemas.openxmlformats.org/spreadsheetml/2006/main">
  <c r="J2" i="1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"/>
  <c r="G4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3"/>
  <c r="G2"/>
  <c r="N2"/>
  <c r="N3"/>
  <c r="P2" s="1"/>
  <c r="N4"/>
  <c r="N5"/>
  <c r="N6"/>
  <c r="N7"/>
  <c r="Q8" s="1"/>
  <c r="N8"/>
  <c r="N9"/>
  <c r="N10"/>
  <c r="N11"/>
  <c r="N12"/>
  <c r="N13"/>
  <c r="N14"/>
  <c r="N15"/>
  <c r="N16"/>
  <c r="Q7" s="1"/>
  <c r="N17"/>
  <c r="N18"/>
  <c r="N19"/>
  <c r="N20"/>
  <c r="N21"/>
  <c r="N22"/>
  <c r="P6" s="1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S13"/>
  <c r="S14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T14"/>
  <c r="T15"/>
  <c r="T16"/>
  <c r="T17"/>
  <c r="T13"/>
  <c r="S15"/>
  <c r="S16"/>
  <c r="S17"/>
  <c r="M2"/>
  <c r="R10" s="1"/>
  <c r="L3"/>
  <c r="L4"/>
  <c r="T6" s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"/>
  <c r="S4" s="1"/>
  <c r="S6" l="1"/>
  <c r="P32"/>
  <c r="P26"/>
  <c r="P20"/>
  <c r="P14"/>
  <c r="P8"/>
  <c r="Q2"/>
  <c r="Q33"/>
  <c r="Q27"/>
  <c r="Q21"/>
  <c r="Q15"/>
  <c r="Q9"/>
  <c r="Q3"/>
  <c r="S7"/>
  <c r="P33"/>
  <c r="P27"/>
  <c r="P21"/>
  <c r="P15"/>
  <c r="P9"/>
  <c r="P3"/>
  <c r="Q34"/>
  <c r="Q28"/>
  <c r="Q22"/>
  <c r="Q16"/>
  <c r="Q10"/>
  <c r="Q4"/>
  <c r="P34"/>
  <c r="P28"/>
  <c r="P22"/>
  <c r="P16"/>
  <c r="P10"/>
  <c r="P4"/>
  <c r="Q35"/>
  <c r="Q29"/>
  <c r="Q23"/>
  <c r="Q17"/>
  <c r="Q11"/>
  <c r="Q5"/>
  <c r="P35"/>
  <c r="P29"/>
  <c r="P23"/>
  <c r="P17"/>
  <c r="P11"/>
  <c r="P5"/>
  <c r="Q36"/>
  <c r="Q30"/>
  <c r="Q24"/>
  <c r="Q18"/>
  <c r="Q12"/>
  <c r="Q6"/>
  <c r="S3"/>
  <c r="P36"/>
  <c r="P30"/>
  <c r="P24"/>
  <c r="P18"/>
  <c r="P12"/>
  <c r="Q37"/>
  <c r="Q31"/>
  <c r="Q25"/>
  <c r="Q19"/>
  <c r="Q13"/>
  <c r="S5"/>
  <c r="P37"/>
  <c r="P31"/>
  <c r="P25"/>
  <c r="P19"/>
  <c r="P13"/>
  <c r="P7"/>
  <c r="Q32"/>
  <c r="Q26"/>
  <c r="Q20"/>
  <c r="Q14"/>
</calcChain>
</file>

<file path=xl/connections.xml><?xml version="1.0" encoding="utf-8"?>
<connections xmlns="http://schemas.openxmlformats.org/spreadsheetml/2006/main">
  <connection id="1" name="statek" type="6" refreshedVersion="3" background="1" saveData="1">
    <textPr codePage="852" sourceFile="D:\Szymon\MATURA_INFA\matura_2020_roz_infa\Dane_PR2\statek.txt" decimal="," thousands=" " qualifier="none">
      <textFields count="6">
        <textField type="YMD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<sst xmlns="http://schemas.openxmlformats.org/spreadsheetml/2006/main" count="634" uniqueCount="33">
  <si>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</si>
  <si>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</si>
  <si>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</si>
  <si>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</si>
  <si>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</si>
  <si>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</si>
  <si>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</si>
  <si>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</si>
  <si>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</si>
  <si>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</si>
  <si>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</si>
  <si>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</si>
  <si>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</si>
  <si>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</si>
  <si>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</si>
  <si>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</si>
  <si>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</si>
  <si>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</si>
  <si>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</si>
  <si>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</si>
  <si>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</si>
  <si>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</si>
  <si>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</si>
  <si>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zad3</t>
  </si>
  <si>
    <t>zad1</t>
  </si>
  <si>
    <t>częstośc</t>
  </si>
  <si>
    <t>suma</t>
  </si>
  <si>
    <t>dni na morzu</t>
  </si>
  <si>
    <t>zad2</t>
  </si>
  <si>
    <t>do 1.02.2016</t>
  </si>
  <si>
    <t>do 1.08.2018</t>
  </si>
  <si>
    <t>miesiąc</t>
  </si>
  <si>
    <t>bilans</t>
  </si>
</sst>
</file>

<file path=xl/styles.xml><?xml version="1.0" encoding="utf-8"?>
<styleSheet xmlns="http://schemas.openxmlformats.org/spreadsheetml/2006/main">
  <numFmts count="1">
    <numFmt numFmtId="165" formatCode="yyyy\-mm"/>
  </numFmts>
  <fonts count="5">
    <font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  <font>
      <b/>
      <sz val="11"/>
      <color rgb="FFFF0000"/>
      <name val="Czcionka tekstu podstawowego"/>
      <charset val="238"/>
    </font>
    <font>
      <b/>
      <sz val="11"/>
      <color rgb="FF00B050"/>
      <name val="Czcionka tekstu podstawowego"/>
      <charset val="238"/>
    </font>
    <font>
      <sz val="11"/>
      <name val="Czcionka tekstu podstawowego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2" borderId="1" xfId="0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" xfId="0" applyFill="1" applyBorder="1"/>
    <xf numFmtId="0" fontId="3" fillId="4" borderId="6" xfId="0" applyFont="1" applyFill="1" applyBorder="1"/>
    <xf numFmtId="0" fontId="2" fillId="4" borderId="1" xfId="0" applyFont="1" applyFill="1" applyBorder="1"/>
    <xf numFmtId="0" fontId="0" fillId="4" borderId="6" xfId="0" applyFill="1" applyBorder="1"/>
    <xf numFmtId="0" fontId="3" fillId="4" borderId="1" xfId="0" applyFont="1" applyFill="1" applyBorder="1"/>
    <xf numFmtId="0" fontId="0" fillId="4" borderId="7" xfId="0" applyFill="1" applyBorder="1" applyAlignment="1">
      <alignment horizontal="center"/>
    </xf>
    <xf numFmtId="0" fontId="0" fillId="4" borderId="8" xfId="0" applyFill="1" applyBorder="1"/>
    <xf numFmtId="0" fontId="2" fillId="4" borderId="9" xfId="0" applyFont="1" applyFill="1" applyBorder="1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0" fillId="0" borderId="0" xfId="0" applyNumberFormat="1"/>
    <xf numFmtId="0" fontId="2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tx>
            <c:strRef>
              <c:f>Arkusz1!$P$1</c:f>
              <c:strCache>
                <c:ptCount val="1"/>
                <c:pt idx="0">
                  <c:v>Z</c:v>
                </c:pt>
              </c:strCache>
            </c:strRef>
          </c:tx>
          <c:cat>
            <c:numRef>
              <c:f>Arkusz1!$O$2:$O$37</c:f>
              <c:numCache>
                <c:formatCode>yyyy\-mm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Arkusz1!$P$2:$P$37</c:f>
              <c:numCache>
                <c:formatCode>General</c:formatCode>
                <c:ptCount val="36"/>
                <c:pt idx="0">
                  <c:v>76</c:v>
                </c:pt>
                <c:pt idx="1">
                  <c:v>8</c:v>
                </c:pt>
                <c:pt idx="2">
                  <c:v>0</c:v>
                </c:pt>
                <c:pt idx="3">
                  <c:v>68</c:v>
                </c:pt>
                <c:pt idx="4">
                  <c:v>0</c:v>
                </c:pt>
                <c:pt idx="5">
                  <c:v>42</c:v>
                </c:pt>
                <c:pt idx="6">
                  <c:v>83</c:v>
                </c:pt>
                <c:pt idx="7">
                  <c:v>0</c:v>
                </c:pt>
                <c:pt idx="8">
                  <c:v>44</c:v>
                </c:pt>
                <c:pt idx="9">
                  <c:v>0</c:v>
                </c:pt>
                <c:pt idx="10">
                  <c:v>30</c:v>
                </c:pt>
                <c:pt idx="11">
                  <c:v>0</c:v>
                </c:pt>
                <c:pt idx="12">
                  <c:v>39</c:v>
                </c:pt>
                <c:pt idx="13">
                  <c:v>0</c:v>
                </c:pt>
                <c:pt idx="14">
                  <c:v>35</c:v>
                </c:pt>
                <c:pt idx="15">
                  <c:v>1</c:v>
                </c:pt>
                <c:pt idx="16">
                  <c:v>33</c:v>
                </c:pt>
                <c:pt idx="17">
                  <c:v>8</c:v>
                </c:pt>
                <c:pt idx="18">
                  <c:v>42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12</c:v>
                </c:pt>
                <c:pt idx="23">
                  <c:v>0</c:v>
                </c:pt>
                <c:pt idx="24">
                  <c:v>10</c:v>
                </c:pt>
                <c:pt idx="25">
                  <c:v>34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95</c:v>
                </c:pt>
                <c:pt idx="30">
                  <c:v>25</c:v>
                </c:pt>
                <c:pt idx="31">
                  <c:v>22</c:v>
                </c:pt>
                <c:pt idx="32">
                  <c:v>0</c:v>
                </c:pt>
                <c:pt idx="33">
                  <c:v>20</c:v>
                </c:pt>
                <c:pt idx="34">
                  <c:v>48</c:v>
                </c:pt>
                <c:pt idx="35">
                  <c:v>0</c:v>
                </c:pt>
              </c:numCache>
            </c:numRef>
          </c:val>
        </c:ser>
        <c:ser>
          <c:idx val="1"/>
          <c:order val="1"/>
          <c:tx>
            <c:strRef>
              <c:f>Arkusz1!$Q$1</c:f>
              <c:strCache>
                <c:ptCount val="1"/>
                <c:pt idx="0">
                  <c:v>W</c:v>
                </c:pt>
              </c:strCache>
            </c:strRef>
          </c:tx>
          <c:cat>
            <c:numRef>
              <c:f>Arkusz1!$O$2:$O$37</c:f>
              <c:numCache>
                <c:formatCode>yyyy\-mm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Arkusz1!$Q$2:$Q$37</c:f>
              <c:numCache>
                <c:formatCode>General</c:formatCode>
                <c:ptCount val="36"/>
                <c:pt idx="0">
                  <c:v>32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68</c:v>
                </c:pt>
                <c:pt idx="17">
                  <c:v>0</c:v>
                </c:pt>
                <c:pt idx="18">
                  <c:v>0</c:v>
                </c:pt>
                <c:pt idx="19">
                  <c:v>48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34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121</c:v>
                </c:pt>
                <c:pt idx="32">
                  <c:v>26</c:v>
                </c:pt>
                <c:pt idx="33">
                  <c:v>0</c:v>
                </c:pt>
                <c:pt idx="34">
                  <c:v>64</c:v>
                </c:pt>
                <c:pt idx="35">
                  <c:v>4</c:v>
                </c:pt>
              </c:numCache>
            </c:numRef>
          </c:val>
        </c:ser>
        <c:axId val="41948672"/>
        <c:axId val="41950208"/>
      </c:barChart>
      <c:dateAx>
        <c:axId val="41948672"/>
        <c:scaling>
          <c:orientation val="minMax"/>
        </c:scaling>
        <c:axPos val="b"/>
        <c:numFmt formatCode="yyyy\-mm" sourceLinked="1"/>
        <c:tickLblPos val="nextTo"/>
        <c:crossAx val="41950208"/>
        <c:crosses val="autoZero"/>
        <c:auto val="1"/>
        <c:lblOffset val="100"/>
      </c:dateAx>
      <c:valAx>
        <c:axId val="41950208"/>
        <c:scaling>
          <c:orientation val="minMax"/>
        </c:scaling>
        <c:axPos val="l"/>
        <c:majorGridlines/>
        <c:numFmt formatCode="General" sourceLinked="1"/>
        <c:tickLblPos val="nextTo"/>
        <c:crossAx val="41948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200025</xdr:colOff>
      <xdr:row>0</xdr:row>
      <xdr:rowOff>152401</xdr:rowOff>
    </xdr:from>
    <xdr:to>
      <xdr:col>26</xdr:col>
      <xdr:colOff>419100</xdr:colOff>
      <xdr:row>18</xdr:row>
      <xdr:rowOff>1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tek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03"/>
  <sheetViews>
    <sheetView tabSelected="1" workbookViewId="0">
      <selection activeCell="J3" sqref="J3"/>
    </sheetView>
  </sheetViews>
  <sheetFormatPr defaultRowHeight="14.25"/>
  <cols>
    <col min="1" max="1" width="9.875" bestFit="1" customWidth="1"/>
    <col min="2" max="2" width="10.25" bestFit="1" customWidth="1"/>
    <col min="3" max="3" width="5.375" bestFit="1" customWidth="1"/>
    <col min="4" max="4" width="4.25" bestFit="1" customWidth="1"/>
    <col min="5" max="5" width="5.625" bestFit="1" customWidth="1"/>
    <col min="6" max="6" width="20.5" bestFit="1" customWidth="1"/>
    <col min="8" max="8" width="11.5" bestFit="1" customWidth="1"/>
    <col min="9" max="9" width="9.875" bestFit="1" customWidth="1"/>
    <col min="10" max="12" width="11.375" bestFit="1" customWidth="1"/>
    <col min="13" max="13" width="11.5" bestFit="1" customWidth="1"/>
    <col min="15" max="15" width="11.37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32</v>
      </c>
      <c r="M1" t="s">
        <v>27</v>
      </c>
      <c r="O1" t="s">
        <v>31</v>
      </c>
      <c r="P1" t="s">
        <v>8</v>
      </c>
      <c r="Q1" t="s">
        <v>14</v>
      </c>
    </row>
    <row r="2" spans="1:20" ht="15">
      <c r="A2" s="1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  <c r="G2">
        <f>IF(D2="Z",500000-F2*E2,500000+F2*E2)</f>
        <v>499760</v>
      </c>
      <c r="H2">
        <f>IF(A3-A2&gt;0,G2,0)</f>
        <v>0</v>
      </c>
      <c r="I2" s="18">
        <f>MAX(H2:H203)</f>
        <v>550079</v>
      </c>
      <c r="J2" s="18">
        <f>500000-MIN(G2:G203)</f>
        <v>6399</v>
      </c>
      <c r="L2" t="str">
        <f>IF(D2="Z",C2," ")</f>
        <v>T4</v>
      </c>
      <c r="M2">
        <f>A3-A2-1</f>
        <v>-1</v>
      </c>
      <c r="N2" s="1" t="str">
        <f>MONTH(A2)&amp;YEAR(A2)</f>
        <v>12016</v>
      </c>
      <c r="O2" s="17">
        <v>42370</v>
      </c>
      <c r="P2">
        <f>SUMIFS($E$2:$E$203,$D$2:$D$203,"Z",$C$2:$C$203,"T5",$N$2:$N$203,MONTH(O2)&amp;YEAR(O2))</f>
        <v>76</v>
      </c>
      <c r="Q2">
        <f>SUMIFS($E$2:$E$203,$D$2:$D$203,"W",$C$2:$C$203,"T5",$N$2:$N$203,MONTH(O2)&amp;YEAR(O2))</f>
        <v>32</v>
      </c>
      <c r="R2" s="2" t="s">
        <v>24</v>
      </c>
      <c r="S2" s="2" t="s">
        <v>25</v>
      </c>
      <c r="T2" s="2" t="s">
        <v>26</v>
      </c>
    </row>
    <row r="3" spans="1:20">
      <c r="A3" s="1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  <c r="G3">
        <f>IF(D3="Z",G2-F3*E3,G2+F3*E3)</f>
        <v>498160</v>
      </c>
      <c r="H3">
        <f t="shared" ref="H3:H66" si="0">IF(A4-A3&gt;0,G3,0)</f>
        <v>0</v>
      </c>
      <c r="L3" t="str">
        <f>IF(D3="Z",C3," ")</f>
        <v>T5</v>
      </c>
      <c r="M3">
        <f>A4-A3-1</f>
        <v>-1</v>
      </c>
      <c r="N3" s="1" t="str">
        <f>MONTH(A3)&amp;YEAR(A3)</f>
        <v>12016</v>
      </c>
      <c r="O3" s="17">
        <v>42401</v>
      </c>
      <c r="P3">
        <f>SUMIFS($E$2:$E$203,$D$2:$D$203,"Z",$C$2:$C$203,"T5",$N$2:$N$203,MONTH(O3)&amp;YEAR(O3))</f>
        <v>8</v>
      </c>
      <c r="Q3">
        <f>SUMIFS($E$2:$E$203,$D$2:$D$203,"W",$C$2:$C$203,"T5",$N$2:$N$203,MONTH(O3)&amp;YEAR(O3))</f>
        <v>0</v>
      </c>
      <c r="R3" s="2" t="s">
        <v>10</v>
      </c>
      <c r="S3" s="2">
        <f>COUNTIF($L$2:$L$203,R3)</f>
        <v>25</v>
      </c>
      <c r="T3" s="2"/>
    </row>
    <row r="4" spans="1:20">
      <c r="A4" s="1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  <c r="G4">
        <f t="shared" ref="G4:G67" si="1">IF(D4="Z",G3-F4*E4,G3+F4*E4)</f>
        <v>497780</v>
      </c>
      <c r="H4">
        <f t="shared" si="0"/>
        <v>0</v>
      </c>
      <c r="L4" t="str">
        <f>IF(D4="Z",C4," ")</f>
        <v>T1</v>
      </c>
      <c r="M4">
        <f>A5-A4-1</f>
        <v>-1</v>
      </c>
      <c r="N4" s="1" t="str">
        <f>MONTH(A4)&amp;YEAR(A4)</f>
        <v>12016</v>
      </c>
      <c r="O4" s="17">
        <v>42430</v>
      </c>
      <c r="P4">
        <f>SUMIFS($E$2:$E$203,$D$2:$D$203,"Z",$C$2:$C$203,"T5",$N$2:$N$203,MONTH(O4)&amp;YEAR(O4))</f>
        <v>0</v>
      </c>
      <c r="Q4">
        <f>SUMIFS($E$2:$E$203,$D$2:$D$203,"W",$C$2:$C$203,"T5",$N$2:$N$203,MONTH(O4)&amp;YEAR(O4))</f>
        <v>50</v>
      </c>
      <c r="R4" s="2" t="s">
        <v>11</v>
      </c>
      <c r="S4" s="2">
        <f>COUNTIF($L$2:$L$203,R4)</f>
        <v>25</v>
      </c>
      <c r="T4" s="2"/>
    </row>
    <row r="5" spans="1:20">
      <c r="A5" s="1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  <c r="G5">
        <f t="shared" si="1"/>
        <v>496790</v>
      </c>
      <c r="H5">
        <f t="shared" si="0"/>
        <v>0</v>
      </c>
      <c r="L5" t="str">
        <f>IF(D5="Z",C5," ")</f>
        <v>T2</v>
      </c>
      <c r="M5">
        <f>A6-A5-1</f>
        <v>-1</v>
      </c>
      <c r="N5" s="1" t="str">
        <f>MONTH(A5)&amp;YEAR(A5)</f>
        <v>12016</v>
      </c>
      <c r="O5" s="17">
        <v>42461</v>
      </c>
      <c r="P5">
        <f>SUMIFS($E$2:$E$203,$D$2:$D$203,"Z",$C$2:$C$203,"T5",$N$2:$N$203,MONTH(O5)&amp;YEAR(O5))</f>
        <v>68</v>
      </c>
      <c r="Q5">
        <f>SUMIFS($E$2:$E$203,$D$2:$D$203,"W",$C$2:$C$203,"T5",$N$2:$N$203,MONTH(O5)&amp;YEAR(O5))</f>
        <v>0</v>
      </c>
      <c r="R5" s="2" t="s">
        <v>12</v>
      </c>
      <c r="S5" s="2">
        <f>COUNTIF($L$2:$L$203,R5)</f>
        <v>27</v>
      </c>
      <c r="T5" s="2"/>
    </row>
    <row r="6" spans="1:20">
      <c r="A6" s="1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  <c r="G6">
        <f t="shared" si="1"/>
        <v>495715</v>
      </c>
      <c r="H6">
        <f t="shared" si="0"/>
        <v>495715</v>
      </c>
      <c r="L6" t="str">
        <f>IF(D6="Z",C6," ")</f>
        <v>T3</v>
      </c>
      <c r="M6">
        <f>A7-A6-1</f>
        <v>14</v>
      </c>
      <c r="N6" s="1" t="str">
        <f>MONTH(A6)&amp;YEAR(A6)</f>
        <v>12016</v>
      </c>
      <c r="O6" s="17">
        <v>42491</v>
      </c>
      <c r="P6">
        <f>SUMIFS($E$2:$E$203,$D$2:$D$203,"Z",$C$2:$C$203,"T5",$N$2:$N$203,MONTH(O6)&amp;YEAR(O6))</f>
        <v>0</v>
      </c>
      <c r="Q6">
        <f>SUMIFS($E$2:$E$203,$D$2:$D$203,"W",$C$2:$C$203,"T5",$N$2:$N$203,MONTH(O6)&amp;YEAR(O6))</f>
        <v>0</v>
      </c>
      <c r="R6" s="16" t="s">
        <v>7</v>
      </c>
      <c r="S6" s="16">
        <f>COUNTIF($L$2:$L$203,R6)</f>
        <v>32</v>
      </c>
      <c r="T6" s="16">
        <f>SUMIF(L2:L203,R6,E2:E203)</f>
        <v>905</v>
      </c>
    </row>
    <row r="7" spans="1:20">
      <c r="A7" s="1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  <c r="G7">
        <f t="shared" si="1"/>
        <v>497571</v>
      </c>
      <c r="H7">
        <f t="shared" si="0"/>
        <v>0</v>
      </c>
      <c r="L7" t="str">
        <f>IF(D7="Z",C7," ")</f>
        <v xml:space="preserve"> </v>
      </c>
      <c r="M7">
        <f>A8-A7-1</f>
        <v>-1</v>
      </c>
      <c r="N7" s="1" t="str">
        <f>MONTH(A7)&amp;YEAR(A7)</f>
        <v>12016</v>
      </c>
      <c r="O7" s="17">
        <v>42522</v>
      </c>
      <c r="P7">
        <f>SUMIFS($E$2:$E$203,$D$2:$D$203,"Z",$C$2:$C$203,"T5",$N$2:$N$203,MONTH(O7)&amp;YEAR(O7))</f>
        <v>42</v>
      </c>
      <c r="Q7">
        <f>SUMIFS($E$2:$E$203,$D$2:$D$203,"W",$C$2:$C$203,"T5",$N$2:$N$203,MONTH(O7)&amp;YEAR(O7))</f>
        <v>0</v>
      </c>
      <c r="R7" s="2" t="s">
        <v>9</v>
      </c>
      <c r="S7" s="2">
        <f>COUNTIF($L$2:$L$203,R7)</f>
        <v>27</v>
      </c>
      <c r="T7" s="2"/>
    </row>
    <row r="8" spans="1:20">
      <c r="A8" s="1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  <c r="G8">
        <f t="shared" si="1"/>
        <v>497207</v>
      </c>
      <c r="H8">
        <f t="shared" si="0"/>
        <v>497207</v>
      </c>
      <c r="L8" t="str">
        <f>IF(D8="Z",C8," ")</f>
        <v>T2</v>
      </c>
      <c r="M8">
        <f>A9-A8-1</f>
        <v>7</v>
      </c>
      <c r="N8" s="1" t="str">
        <f>MONTH(A8)&amp;YEAR(A8)</f>
        <v>12016</v>
      </c>
      <c r="O8" s="17">
        <v>42552</v>
      </c>
      <c r="P8">
        <f>SUMIFS($E$2:$E$203,$D$2:$D$203,"Z",$C$2:$C$203,"T5",$N$2:$N$203,MONTH(O8)&amp;YEAR(O8))</f>
        <v>83</v>
      </c>
      <c r="Q8">
        <f>SUMIFS($E$2:$E$203,$D$2:$D$203,"W",$C$2:$C$203,"T5",$N$2:$N$203,MONTH(O8)&amp;YEAR(O8))</f>
        <v>0</v>
      </c>
    </row>
    <row r="9" spans="1:20">
      <c r="A9" s="1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  <c r="G9">
        <f t="shared" si="1"/>
        <v>495183</v>
      </c>
      <c r="H9">
        <f t="shared" si="0"/>
        <v>0</v>
      </c>
      <c r="L9" t="str">
        <f>IF(D9="Z",C9," ")</f>
        <v>T5</v>
      </c>
      <c r="M9">
        <f>A10-A9-1</f>
        <v>-1</v>
      </c>
      <c r="N9" s="1" t="str">
        <f>MONTH(A9)&amp;YEAR(A9)</f>
        <v>12016</v>
      </c>
      <c r="O9" s="17">
        <v>42583</v>
      </c>
      <c r="P9">
        <f>SUMIFS($E$2:$E$203,$D$2:$D$203,"Z",$C$2:$C$203,"T5",$N$2:$N$203,MONTH(O9)&amp;YEAR(O9))</f>
        <v>0</v>
      </c>
      <c r="Q9">
        <f>SUMIFS($E$2:$E$203,$D$2:$D$203,"W",$C$2:$C$203,"T5",$N$2:$N$203,MONTH(O9)&amp;YEAR(O9))</f>
        <v>191</v>
      </c>
      <c r="R9" s="15" t="s">
        <v>28</v>
      </c>
    </row>
    <row r="10" spans="1:20">
      <c r="A10" s="1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  <c r="G10">
        <f t="shared" si="1"/>
        <v>495155</v>
      </c>
      <c r="H10">
        <f t="shared" si="0"/>
        <v>0</v>
      </c>
      <c r="L10" t="str">
        <f>IF(D10="Z",C10," ")</f>
        <v>T2</v>
      </c>
      <c r="M10">
        <f>A11-A10-1</f>
        <v>-1</v>
      </c>
      <c r="N10" s="1" t="str">
        <f>MONTH(A10)&amp;YEAR(A10)</f>
        <v>12016</v>
      </c>
      <c r="O10" s="17">
        <v>42614</v>
      </c>
      <c r="P10">
        <f>SUMIFS($E$2:$E$203,$D$2:$D$203,"Z",$C$2:$C$203,"T5",$N$2:$N$203,MONTH(O10)&amp;YEAR(O10))</f>
        <v>44</v>
      </c>
      <c r="Q10">
        <f>SUMIFS($E$2:$E$203,$D$2:$D$203,"W",$C$2:$C$203,"T5",$N$2:$N$203,MONTH(O10)&amp;YEAR(O10))</f>
        <v>4</v>
      </c>
      <c r="R10" s="15">
        <f>COUNTIF(M2:M203,"&gt;20")</f>
        <v>22</v>
      </c>
    </row>
    <row r="11" spans="1:20" ht="15" thickBot="1">
      <c r="A11" s="1">
        <v>42393</v>
      </c>
      <c r="B11" t="s">
        <v>15</v>
      </c>
      <c r="C11" t="s">
        <v>7</v>
      </c>
      <c r="D11" t="s">
        <v>8</v>
      </c>
      <c r="E11">
        <v>21</v>
      </c>
      <c r="F11">
        <v>74</v>
      </c>
      <c r="G11">
        <f t="shared" si="1"/>
        <v>493601</v>
      </c>
      <c r="H11">
        <f t="shared" si="0"/>
        <v>493601</v>
      </c>
      <c r="L11" t="str">
        <f>IF(D11="Z",C11," ")</f>
        <v>T4</v>
      </c>
      <c r="M11">
        <f>A12-A11-1</f>
        <v>25</v>
      </c>
      <c r="N11" s="1" t="str">
        <f>MONTH(A11)&amp;YEAR(A11)</f>
        <v>12016</v>
      </c>
      <c r="O11" s="17">
        <v>42644</v>
      </c>
      <c r="P11">
        <f>SUMIFS($E$2:$E$203,$D$2:$D$203,"Z",$C$2:$C$203,"T5",$N$2:$N$203,MONTH(O11)&amp;YEAR(O11))</f>
        <v>0</v>
      </c>
      <c r="Q11">
        <f>SUMIFS($E$2:$E$203,$D$2:$D$203,"W",$C$2:$C$203,"T5",$N$2:$N$203,MONTH(O11)&amp;YEAR(O11))</f>
        <v>0</v>
      </c>
    </row>
    <row r="12" spans="1:20">
      <c r="A12" s="1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  <c r="G12">
        <f t="shared" si="1"/>
        <v>494977</v>
      </c>
      <c r="H12">
        <f t="shared" si="0"/>
        <v>0</v>
      </c>
      <c r="L12" t="str">
        <f>IF(D12="Z",C12," ")</f>
        <v xml:space="preserve"> </v>
      </c>
      <c r="M12">
        <f>A13-A12-1</f>
        <v>-1</v>
      </c>
      <c r="N12" s="1" t="str">
        <f>MONTH(A12)&amp;YEAR(A12)</f>
        <v>22016</v>
      </c>
      <c r="O12" s="17">
        <v>42675</v>
      </c>
      <c r="P12">
        <f>SUMIFS($E$2:$E$203,$D$2:$D$203,"Z",$C$2:$C$203,"T5",$N$2:$N$203,MONTH(O12)&amp;YEAR(O12))</f>
        <v>30</v>
      </c>
      <c r="Q12">
        <f>SUMIFS($E$2:$E$203,$D$2:$D$203,"W",$C$2:$C$203,"T5",$N$2:$N$203,MONTH(O12)&amp;YEAR(O12))</f>
        <v>0</v>
      </c>
      <c r="R12" s="3" t="s">
        <v>23</v>
      </c>
      <c r="S12" s="4" t="s">
        <v>29</v>
      </c>
      <c r="T12" s="5" t="s">
        <v>30</v>
      </c>
    </row>
    <row r="13" spans="1:20" ht="15">
      <c r="A13" s="1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  <c r="G13">
        <f t="shared" si="1"/>
        <v>495471</v>
      </c>
      <c r="H13">
        <f t="shared" si="0"/>
        <v>0</v>
      </c>
      <c r="L13" t="str">
        <f>IF(D13="Z",C13," ")</f>
        <v xml:space="preserve"> </v>
      </c>
      <c r="M13">
        <f>A14-A13-1</f>
        <v>-1</v>
      </c>
      <c r="N13" s="1" t="str">
        <f>MONTH(A13)&amp;YEAR(A13)</f>
        <v>22016</v>
      </c>
      <c r="O13" s="17">
        <v>42705</v>
      </c>
      <c r="P13">
        <f>SUMIFS($E$2:$E$203,$D$2:$D$203,"Z",$C$2:$C$203,"T5",$N$2:$N$203,MONTH(O13)&amp;YEAR(O13))</f>
        <v>0</v>
      </c>
      <c r="Q13">
        <f>SUMIFS($E$2:$E$203,$D$2:$D$203,"W",$C$2:$C$203,"T5",$N$2:$N$203,MONTH(O13)&amp;YEAR(O13))</f>
        <v>0</v>
      </c>
      <c r="R13" s="6" t="s">
        <v>10</v>
      </c>
      <c r="S13" s="7">
        <f>SUMIFS($E$2:$E$11,$D$2:$D$11,"Z",$C$2:$C$11,R13)-SUMIFS($E$2:$E$11,$D$2:$D$11,"W",$C$2:$C$11,R13)</f>
        <v>38</v>
      </c>
      <c r="T13" s="8">
        <f>SUMIFS($E$2:$E$173,$D$2:$D$173,"Z",$C$2:$C$173,R13)-SUMIFS($E$2:$E$173,$D$2:$D$173,"W",$C$2:$C$173,R13)</f>
        <v>3</v>
      </c>
    </row>
    <row r="14" spans="1:20" ht="15">
      <c r="A14" s="1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  <c r="G14">
        <f t="shared" si="1"/>
        <v>494940</v>
      </c>
      <c r="H14">
        <f t="shared" si="0"/>
        <v>0</v>
      </c>
      <c r="L14" t="str">
        <f>IF(D14="Z",C14," ")</f>
        <v>T4</v>
      </c>
      <c r="M14">
        <f>A15-A14-1</f>
        <v>-1</v>
      </c>
      <c r="N14" s="1" t="str">
        <f>MONTH(A14)&amp;YEAR(A14)</f>
        <v>22016</v>
      </c>
      <c r="O14" s="17">
        <v>42736</v>
      </c>
      <c r="P14">
        <f>SUMIFS($E$2:$E$203,$D$2:$D$203,"Z",$C$2:$C$203,"T5",$N$2:$N$203,MONTH(O14)&amp;YEAR(O14))</f>
        <v>39</v>
      </c>
      <c r="Q14">
        <f>SUMIFS($E$2:$E$203,$D$2:$D$203,"W",$C$2:$C$203,"T5",$N$2:$N$203,MONTH(O14)&amp;YEAR(O14))</f>
        <v>112</v>
      </c>
      <c r="R14" s="6" t="s">
        <v>11</v>
      </c>
      <c r="S14" s="9">
        <f>SUMIFS($E$2:$E$11,$D$2:$D$11,"Z",$C$2:$C$11,R14)-SUMIFS($E$2:$E$11,$D$2:$D$11,"W",$C$2:$C$11,R14)</f>
        <v>48</v>
      </c>
      <c r="T14" s="10">
        <f t="shared" ref="T14:T17" si="2">SUMIFS($E$2:$E$173,$D$2:$D$173,"Z",$C$2:$C$173,R14)-SUMIFS($E$2:$E$173,$D$2:$D$173,"W",$C$2:$C$173,R14)</f>
        <v>13</v>
      </c>
    </row>
    <row r="15" spans="1:20">
      <c r="A15" s="1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  <c r="G15">
        <f t="shared" si="1"/>
        <v>494644</v>
      </c>
      <c r="H15">
        <f t="shared" si="0"/>
        <v>494644</v>
      </c>
      <c r="L15" t="str">
        <f>IF(D15="Z",C15," ")</f>
        <v>T5</v>
      </c>
      <c r="M15">
        <f>A16-A15-1</f>
        <v>20</v>
      </c>
      <c r="N15" s="1" t="str">
        <f>MONTH(A15)&amp;YEAR(A15)</f>
        <v>22016</v>
      </c>
      <c r="O15" s="17">
        <v>42767</v>
      </c>
      <c r="P15">
        <f>SUMIFS($E$2:$E$203,$D$2:$D$203,"Z",$C$2:$C$203,"T5",$N$2:$N$203,MONTH(O15)&amp;YEAR(O15))</f>
        <v>0</v>
      </c>
      <c r="Q15">
        <f>SUMIFS($E$2:$E$203,$D$2:$D$203,"W",$C$2:$C$203,"T5",$N$2:$N$203,MONTH(O15)&amp;YEAR(O15))</f>
        <v>1</v>
      </c>
      <c r="R15" s="6" t="s">
        <v>12</v>
      </c>
      <c r="S15" s="7">
        <f t="shared" ref="S14:S17" si="3">SUMIFS($E$2:$E$11,$D$2:$D$11,"Z",$C$2:$C$11,R15)-SUMIFS($E$2:$E$11,$D$2:$D$11,"W",$C$2:$C$11,R15)</f>
        <v>43</v>
      </c>
      <c r="T15" s="10">
        <f t="shared" si="2"/>
        <v>29</v>
      </c>
    </row>
    <row r="16" spans="1:20" ht="15">
      <c r="A16" s="1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  <c r="G16">
        <f t="shared" si="1"/>
        <v>497694</v>
      </c>
      <c r="H16">
        <f t="shared" si="0"/>
        <v>0</v>
      </c>
      <c r="L16" t="str">
        <f>IF(D16="Z",C16," ")</f>
        <v xml:space="preserve"> </v>
      </c>
      <c r="M16">
        <f>A17-A16-1</f>
        <v>-1</v>
      </c>
      <c r="N16" s="1" t="str">
        <f>MONTH(A16)&amp;YEAR(A16)</f>
        <v>32016</v>
      </c>
      <c r="O16" s="17">
        <v>42795</v>
      </c>
      <c r="P16">
        <f>SUMIFS($E$2:$E$203,$D$2:$D$203,"Z",$C$2:$C$203,"T5",$N$2:$N$203,MONTH(O16)&amp;YEAR(O16))</f>
        <v>35</v>
      </c>
      <c r="Q16">
        <f>SUMIFS($E$2:$E$203,$D$2:$D$203,"W",$C$2:$C$203,"T5",$N$2:$N$203,MONTH(O16)&amp;YEAR(O16))</f>
        <v>0</v>
      </c>
      <c r="R16" s="6" t="s">
        <v>7</v>
      </c>
      <c r="S16" s="11">
        <f t="shared" si="3"/>
        <v>24</v>
      </c>
      <c r="T16" s="10">
        <f t="shared" si="2"/>
        <v>65</v>
      </c>
    </row>
    <row r="17" spans="1:20" ht="15.75" thickBot="1">
      <c r="A17" s="1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  <c r="G17">
        <f t="shared" si="1"/>
        <v>497054</v>
      </c>
      <c r="H17">
        <f t="shared" si="0"/>
        <v>0</v>
      </c>
      <c r="L17" t="str">
        <f>IF(D17="Z",C17," ")</f>
        <v>T3</v>
      </c>
      <c r="M17">
        <f>A18-A17-1</f>
        <v>-1</v>
      </c>
      <c r="N17" s="1" t="str">
        <f>MONTH(A17)&amp;YEAR(A17)</f>
        <v>32016</v>
      </c>
      <c r="O17" s="17">
        <v>42826</v>
      </c>
      <c r="P17">
        <f>SUMIFS($E$2:$E$203,$D$2:$D$203,"Z",$C$2:$C$203,"T5",$N$2:$N$203,MONTH(O17)&amp;YEAR(O17))</f>
        <v>1</v>
      </c>
      <c r="Q17">
        <f>SUMIFS($E$2:$E$203,$D$2:$D$203,"W",$C$2:$C$203,"T5",$N$2:$N$203,MONTH(O17)&amp;YEAR(O17))</f>
        <v>0</v>
      </c>
      <c r="R17" s="12" t="s">
        <v>9</v>
      </c>
      <c r="S17" s="13">
        <f t="shared" si="3"/>
        <v>44</v>
      </c>
      <c r="T17" s="14">
        <f t="shared" si="2"/>
        <v>125</v>
      </c>
    </row>
    <row r="18" spans="1:20">
      <c r="A18" s="1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  <c r="G18">
        <f t="shared" si="1"/>
        <v>496998</v>
      </c>
      <c r="H18">
        <f t="shared" si="0"/>
        <v>0</v>
      </c>
      <c r="L18" t="str">
        <f>IF(D18="Z",C18," ")</f>
        <v>T1</v>
      </c>
      <c r="M18">
        <f>A19-A18-1</f>
        <v>-1</v>
      </c>
      <c r="N18" s="1" t="str">
        <f>MONTH(A18)&amp;YEAR(A18)</f>
        <v>32016</v>
      </c>
      <c r="O18" s="17">
        <v>42856</v>
      </c>
      <c r="P18">
        <f>SUMIFS($E$2:$E$203,$D$2:$D$203,"Z",$C$2:$C$203,"T5",$N$2:$N$203,MONTH(O18)&amp;YEAR(O18))</f>
        <v>33</v>
      </c>
      <c r="Q18">
        <f>SUMIFS($E$2:$E$203,$D$2:$D$203,"W",$C$2:$C$203,"T5",$N$2:$N$203,MONTH(O18)&amp;YEAR(O18))</f>
        <v>68</v>
      </c>
    </row>
    <row r="19" spans="1:20">
      <c r="A19" s="1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  <c r="G19">
        <f t="shared" si="1"/>
        <v>496758</v>
      </c>
      <c r="H19">
        <f t="shared" si="0"/>
        <v>496758</v>
      </c>
      <c r="L19" t="str">
        <f>IF(D19="Z",C19," ")</f>
        <v>T2</v>
      </c>
      <c r="M19">
        <f>A20-A19-1</f>
        <v>23</v>
      </c>
      <c r="N19" s="1" t="str">
        <f>MONTH(A19)&amp;YEAR(A19)</f>
        <v>32016</v>
      </c>
      <c r="O19" s="17">
        <v>42887</v>
      </c>
      <c r="P19">
        <f>SUMIFS($E$2:$E$203,$D$2:$D$203,"Z",$C$2:$C$203,"T5",$N$2:$N$203,MONTH(O19)&amp;YEAR(O19))</f>
        <v>8</v>
      </c>
      <c r="Q19">
        <f>SUMIFS($E$2:$E$203,$D$2:$D$203,"W",$C$2:$C$203,"T5",$N$2:$N$203,MONTH(O19)&amp;YEAR(O19))</f>
        <v>0</v>
      </c>
    </row>
    <row r="20" spans="1:20">
      <c r="A20" s="1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  <c r="G20">
        <f t="shared" si="1"/>
        <v>496842</v>
      </c>
      <c r="H20">
        <f t="shared" si="0"/>
        <v>0</v>
      </c>
      <c r="L20" t="str">
        <f>IF(D20="Z",C20," ")</f>
        <v xml:space="preserve"> </v>
      </c>
      <c r="M20">
        <f>A21-A20-1</f>
        <v>-1</v>
      </c>
      <c r="N20" s="1" t="str">
        <f>MONTH(A20)&amp;YEAR(A20)</f>
        <v>42016</v>
      </c>
      <c r="O20" s="17">
        <v>42917</v>
      </c>
      <c r="P20">
        <f>SUMIFS($E$2:$E$203,$D$2:$D$203,"Z",$C$2:$C$203,"T5",$N$2:$N$203,MONTH(O20)&amp;YEAR(O20))</f>
        <v>42</v>
      </c>
      <c r="Q20">
        <f>SUMIFS($E$2:$E$203,$D$2:$D$203,"W",$C$2:$C$203,"T5",$N$2:$N$203,MONTH(O20)&amp;YEAR(O20))</f>
        <v>0</v>
      </c>
    </row>
    <row r="21" spans="1:20">
      <c r="A21" s="1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  <c r="G21">
        <f t="shared" si="1"/>
        <v>496367</v>
      </c>
      <c r="H21">
        <f t="shared" si="0"/>
        <v>0</v>
      </c>
      <c r="L21" t="str">
        <f>IF(D21="Z",C21," ")</f>
        <v>T3</v>
      </c>
      <c r="M21">
        <f>A22-A21-1</f>
        <v>-1</v>
      </c>
      <c r="N21" s="1" t="str">
        <f>MONTH(A21)&amp;YEAR(A21)</f>
        <v>42016</v>
      </c>
      <c r="O21" s="17">
        <v>42948</v>
      </c>
      <c r="P21">
        <f>SUMIFS($E$2:$E$203,$D$2:$D$203,"Z",$C$2:$C$203,"T5",$N$2:$N$203,MONTH(O21)&amp;YEAR(O21))</f>
        <v>4</v>
      </c>
      <c r="Q21">
        <f>SUMIFS($E$2:$E$203,$D$2:$D$203,"W",$C$2:$C$203,"T5",$N$2:$N$203,MONTH(O21)&amp;YEAR(O21))</f>
        <v>48</v>
      </c>
    </row>
    <row r="22" spans="1:20">
      <c r="A22" s="1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  <c r="G22">
        <f t="shared" si="1"/>
        <v>495113</v>
      </c>
      <c r="H22">
        <f t="shared" si="0"/>
        <v>495113</v>
      </c>
      <c r="L22" t="str">
        <f>IF(D22="Z",C22," ")</f>
        <v>T5</v>
      </c>
      <c r="M22">
        <f>A23-A22-1</f>
        <v>17</v>
      </c>
      <c r="N22" s="1" t="str">
        <f>MONTH(A22)&amp;YEAR(A22)</f>
        <v>42016</v>
      </c>
      <c r="O22" s="17">
        <v>42979</v>
      </c>
      <c r="P22">
        <f>SUMIFS($E$2:$E$203,$D$2:$D$203,"Z",$C$2:$C$203,"T5",$N$2:$N$203,MONTH(O22)&amp;YEAR(O22))</f>
        <v>0</v>
      </c>
      <c r="Q22">
        <f>SUMIFS($E$2:$E$203,$D$2:$D$203,"W",$C$2:$C$203,"T5",$N$2:$N$203,MONTH(O22)&amp;YEAR(O22))</f>
        <v>0</v>
      </c>
    </row>
    <row r="23" spans="1:20">
      <c r="A23" s="1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  <c r="G23">
        <f t="shared" si="1"/>
        <v>496373</v>
      </c>
      <c r="H23">
        <f t="shared" si="0"/>
        <v>0</v>
      </c>
      <c r="L23" t="str">
        <f>IF(D23="Z",C23," ")</f>
        <v xml:space="preserve"> </v>
      </c>
      <c r="M23">
        <f>A24-A23-1</f>
        <v>-1</v>
      </c>
      <c r="N23" s="1" t="str">
        <f>MONTH(A23)&amp;YEAR(A23)</f>
        <v>42016</v>
      </c>
      <c r="O23" s="17">
        <v>43009</v>
      </c>
      <c r="P23">
        <f>SUMIFS($E$2:$E$203,$D$2:$D$203,"Z",$C$2:$C$203,"T5",$N$2:$N$203,MONTH(O23)&amp;YEAR(O23))</f>
        <v>0</v>
      </c>
      <c r="Q23">
        <f>SUMIFS($E$2:$E$203,$D$2:$D$203,"W",$C$2:$C$203,"T5",$N$2:$N$203,MONTH(O23)&amp;YEAR(O23))</f>
        <v>6</v>
      </c>
    </row>
    <row r="24" spans="1:20">
      <c r="A24" s="1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  <c r="G24">
        <f t="shared" si="1"/>
        <v>496043</v>
      </c>
      <c r="H24">
        <f t="shared" si="0"/>
        <v>0</v>
      </c>
      <c r="L24" t="str">
        <f>IF(D24="Z",C24," ")</f>
        <v>T4</v>
      </c>
      <c r="M24">
        <f>A25-A24-1</f>
        <v>-1</v>
      </c>
      <c r="N24" s="1" t="str">
        <f>MONTH(A24)&amp;YEAR(A24)</f>
        <v>42016</v>
      </c>
      <c r="O24" s="17">
        <v>43040</v>
      </c>
      <c r="P24">
        <f>SUMIFS($E$2:$E$203,$D$2:$D$203,"Z",$C$2:$C$203,"T5",$N$2:$N$203,MONTH(O24)&amp;YEAR(O24))</f>
        <v>12</v>
      </c>
      <c r="Q24">
        <f>SUMIFS($E$2:$E$203,$D$2:$D$203,"W",$C$2:$C$203,"T5",$N$2:$N$203,MONTH(O24)&amp;YEAR(O24))</f>
        <v>1</v>
      </c>
    </row>
    <row r="25" spans="1:20">
      <c r="A25" s="1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  <c r="G25">
        <f t="shared" si="1"/>
        <v>494608</v>
      </c>
      <c r="H25">
        <f t="shared" si="0"/>
        <v>494608</v>
      </c>
      <c r="L25" t="str">
        <f>IF(D25="Z",C25," ")</f>
        <v>T5</v>
      </c>
      <c r="M25">
        <f>A26-A25-1</f>
        <v>21</v>
      </c>
      <c r="N25" s="1" t="str">
        <f>MONTH(A25)&amp;YEAR(A25)</f>
        <v>42016</v>
      </c>
      <c r="O25" s="17">
        <v>43070</v>
      </c>
      <c r="P25">
        <f>SUMIFS($E$2:$E$203,$D$2:$D$203,"Z",$C$2:$C$203,"T5",$N$2:$N$203,MONTH(O25)&amp;YEAR(O25))</f>
        <v>0</v>
      </c>
      <c r="Q25">
        <f>SUMIFS($E$2:$E$203,$D$2:$D$203,"W",$C$2:$C$203,"T5",$N$2:$N$203,MONTH(O25)&amp;YEAR(O25))</f>
        <v>0</v>
      </c>
    </row>
    <row r="26" spans="1:20">
      <c r="A26" s="1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  <c r="G26">
        <f t="shared" si="1"/>
        <v>498332</v>
      </c>
      <c r="H26">
        <f t="shared" si="0"/>
        <v>0</v>
      </c>
      <c r="L26" t="str">
        <f>IF(D26="Z",C26," ")</f>
        <v xml:space="preserve"> </v>
      </c>
      <c r="M26">
        <f>A27-A26-1</f>
        <v>-1</v>
      </c>
      <c r="N26" s="1" t="str">
        <f>MONTH(A26)&amp;YEAR(A26)</f>
        <v>52016</v>
      </c>
      <c r="O26" s="17">
        <v>43101</v>
      </c>
      <c r="P26">
        <f>SUMIFS($E$2:$E$203,$D$2:$D$203,"Z",$C$2:$C$203,"T5",$N$2:$N$203,MONTH(O26)&amp;YEAR(O26))</f>
        <v>10</v>
      </c>
      <c r="Q26">
        <f>SUMIFS($E$2:$E$203,$D$2:$D$203,"W",$C$2:$C$203,"T5",$N$2:$N$203,MONTH(O26)&amp;YEAR(O26))</f>
        <v>22</v>
      </c>
    </row>
    <row r="27" spans="1:20">
      <c r="A27" s="1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  <c r="G27">
        <f t="shared" si="1"/>
        <v>498102</v>
      </c>
      <c r="H27">
        <f t="shared" si="0"/>
        <v>498102</v>
      </c>
      <c r="L27" t="str">
        <f>IF(D27="Z",C27," ")</f>
        <v>T2</v>
      </c>
      <c r="M27">
        <f>A28-A27-1</f>
        <v>24</v>
      </c>
      <c r="N27" s="1" t="str">
        <f>MONTH(A27)&amp;YEAR(A27)</f>
        <v>52016</v>
      </c>
      <c r="O27" s="17">
        <v>43132</v>
      </c>
      <c r="P27">
        <f>SUMIFS($E$2:$E$203,$D$2:$D$203,"Z",$C$2:$C$203,"T5",$N$2:$N$203,MONTH(O27)&amp;YEAR(O27))</f>
        <v>34</v>
      </c>
      <c r="Q27">
        <f>SUMIFS($E$2:$E$203,$D$2:$D$203,"W",$C$2:$C$203,"T5",$N$2:$N$203,MONTH(O27)&amp;YEAR(O27))</f>
        <v>0</v>
      </c>
    </row>
    <row r="28" spans="1:20">
      <c r="A28" s="1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  <c r="G28">
        <f t="shared" si="1"/>
        <v>498254</v>
      </c>
      <c r="H28">
        <f t="shared" si="0"/>
        <v>0</v>
      </c>
      <c r="L28" t="str">
        <f>IF(D28="Z",C28," ")</f>
        <v xml:space="preserve"> </v>
      </c>
      <c r="M28">
        <f>A29-A28-1</f>
        <v>-1</v>
      </c>
      <c r="N28" s="1" t="str">
        <f>MONTH(A28)&amp;YEAR(A28)</f>
        <v>62016</v>
      </c>
      <c r="O28" s="17">
        <v>43160</v>
      </c>
      <c r="P28">
        <f>SUMIFS($E$2:$E$203,$D$2:$D$203,"Z",$C$2:$C$203,"T5",$N$2:$N$203,MONTH(O28)&amp;YEAR(O28))</f>
        <v>0</v>
      </c>
      <c r="Q28">
        <f>SUMIFS($E$2:$E$203,$D$2:$D$203,"W",$C$2:$C$203,"T5",$N$2:$N$203,MONTH(O28)&amp;YEAR(O28))</f>
        <v>34</v>
      </c>
    </row>
    <row r="29" spans="1:20">
      <c r="A29" s="1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  <c r="G29">
        <f t="shared" si="1"/>
        <v>495734</v>
      </c>
      <c r="H29">
        <f t="shared" si="0"/>
        <v>0</v>
      </c>
      <c r="L29" t="str">
        <f>IF(D29="Z",C29," ")</f>
        <v>T4</v>
      </c>
      <c r="M29">
        <f>A30-A29-1</f>
        <v>-1</v>
      </c>
      <c r="N29" s="1" t="str">
        <f>MONTH(A29)&amp;YEAR(A29)</f>
        <v>62016</v>
      </c>
      <c r="O29" s="17">
        <v>43191</v>
      </c>
      <c r="P29">
        <f>SUMIFS($E$2:$E$203,$D$2:$D$203,"Z",$C$2:$C$203,"T5",$N$2:$N$203,MONTH(O29)&amp;YEAR(O29))</f>
        <v>5</v>
      </c>
      <c r="Q29">
        <f>SUMIFS($E$2:$E$203,$D$2:$D$203,"W",$C$2:$C$203,"T5",$N$2:$N$203,MONTH(O29)&amp;YEAR(O29))</f>
        <v>0</v>
      </c>
    </row>
    <row r="30" spans="1:20">
      <c r="A30" s="1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  <c r="G30">
        <f t="shared" si="1"/>
        <v>495510</v>
      </c>
      <c r="H30">
        <f t="shared" si="0"/>
        <v>0</v>
      </c>
      <c r="L30" t="str">
        <f>IF(D30="Z",C30," ")</f>
        <v>T1</v>
      </c>
      <c r="M30">
        <f>A31-A30-1</f>
        <v>-1</v>
      </c>
      <c r="N30" s="1" t="str">
        <f>MONTH(A30)&amp;YEAR(A30)</f>
        <v>62016</v>
      </c>
      <c r="O30" s="17">
        <v>43221</v>
      </c>
      <c r="P30">
        <f>SUMIFS($E$2:$E$203,$D$2:$D$203,"Z",$C$2:$C$203,"T5",$N$2:$N$203,MONTH(O30)&amp;YEAR(O30))</f>
        <v>0</v>
      </c>
      <c r="Q30">
        <f>SUMIFS($E$2:$E$203,$D$2:$D$203,"W",$C$2:$C$203,"T5",$N$2:$N$203,MONTH(O30)&amp;YEAR(O30))</f>
        <v>0</v>
      </c>
    </row>
    <row r="31" spans="1:20">
      <c r="A31" s="1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  <c r="G31">
        <f t="shared" si="1"/>
        <v>495149</v>
      </c>
      <c r="H31">
        <f t="shared" si="0"/>
        <v>495149</v>
      </c>
      <c r="L31" t="str">
        <f>IF(D31="Z",C31," ")</f>
        <v>T3</v>
      </c>
      <c r="M31">
        <f>A32-A31-1</f>
        <v>12</v>
      </c>
      <c r="N31" s="1" t="str">
        <f>MONTH(A31)&amp;YEAR(A31)</f>
        <v>62016</v>
      </c>
      <c r="O31" s="17">
        <v>43252</v>
      </c>
      <c r="P31">
        <f>SUMIFS($E$2:$E$203,$D$2:$D$203,"Z",$C$2:$C$203,"T5",$N$2:$N$203,MONTH(O31)&amp;YEAR(O31))</f>
        <v>95</v>
      </c>
      <c r="Q31">
        <f>SUMIFS($E$2:$E$203,$D$2:$D$203,"W",$C$2:$C$203,"T5",$N$2:$N$203,MONTH(O31)&amp;YEAR(O31))</f>
        <v>0</v>
      </c>
    </row>
    <row r="32" spans="1:20">
      <c r="A32" s="1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  <c r="G32">
        <f t="shared" si="1"/>
        <v>497165</v>
      </c>
      <c r="H32">
        <f t="shared" si="0"/>
        <v>0</v>
      </c>
      <c r="L32" t="str">
        <f>IF(D32="Z",C32," ")</f>
        <v xml:space="preserve"> </v>
      </c>
      <c r="M32">
        <f>A33-A32-1</f>
        <v>-1</v>
      </c>
      <c r="N32" s="1" t="str">
        <f>MONTH(A32)&amp;YEAR(A32)</f>
        <v>62016</v>
      </c>
      <c r="O32" s="17">
        <v>43282</v>
      </c>
      <c r="P32">
        <f>SUMIFS($E$2:$E$203,$D$2:$D$203,"Z",$C$2:$C$203,"T5",$N$2:$N$203,MONTH(O32)&amp;YEAR(O32))</f>
        <v>25</v>
      </c>
      <c r="Q32">
        <f>SUMIFS($E$2:$E$203,$D$2:$D$203,"W",$C$2:$C$203,"T5",$N$2:$N$203,MONTH(O32)&amp;YEAR(O32))</f>
        <v>0</v>
      </c>
    </row>
    <row r="33" spans="1:17">
      <c r="A33" s="1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  <c r="G33">
        <f t="shared" si="1"/>
        <v>500945</v>
      </c>
      <c r="H33">
        <f t="shared" si="0"/>
        <v>0</v>
      </c>
      <c r="L33" t="str">
        <f>IF(D33="Z",C33," ")</f>
        <v xml:space="preserve"> </v>
      </c>
      <c r="M33">
        <f>A34-A33-1</f>
        <v>-1</v>
      </c>
      <c r="N33" s="1" t="str">
        <f>MONTH(A33)&amp;YEAR(A33)</f>
        <v>62016</v>
      </c>
      <c r="O33" s="17">
        <v>43313</v>
      </c>
      <c r="P33">
        <f>SUMIFS($E$2:$E$203,$D$2:$D$203,"Z",$C$2:$C$203,"T5",$N$2:$N$203,MONTH(O33)&amp;YEAR(O33))</f>
        <v>22</v>
      </c>
      <c r="Q33">
        <f>SUMIFS($E$2:$E$203,$D$2:$D$203,"W",$C$2:$C$203,"T5",$N$2:$N$203,MONTH(O33)&amp;YEAR(O33))</f>
        <v>121</v>
      </c>
    </row>
    <row r="34" spans="1:17">
      <c r="A34" s="1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  <c r="G34">
        <f t="shared" si="1"/>
        <v>499097</v>
      </c>
      <c r="H34">
        <f t="shared" si="0"/>
        <v>0</v>
      </c>
      <c r="L34" t="str">
        <f>IF(D34="Z",C34," ")</f>
        <v>T5</v>
      </c>
      <c r="M34">
        <f>A35-A34-1</f>
        <v>-1</v>
      </c>
      <c r="N34" s="1" t="str">
        <f>MONTH(A34)&amp;YEAR(A34)</f>
        <v>62016</v>
      </c>
      <c r="O34" s="17">
        <v>43344</v>
      </c>
      <c r="P34">
        <f>SUMIFS($E$2:$E$203,$D$2:$D$203,"Z",$C$2:$C$203,"T5",$N$2:$N$203,MONTH(O34)&amp;YEAR(O34))</f>
        <v>0</v>
      </c>
      <c r="Q34">
        <f>SUMIFS($E$2:$E$203,$D$2:$D$203,"W",$C$2:$C$203,"T5",$N$2:$N$203,MONTH(O34)&amp;YEAR(O34))</f>
        <v>26</v>
      </c>
    </row>
    <row r="35" spans="1:17">
      <c r="A35" s="1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  <c r="G35">
        <f t="shared" si="1"/>
        <v>498239</v>
      </c>
      <c r="H35">
        <f t="shared" si="0"/>
        <v>0</v>
      </c>
      <c r="L35" t="str">
        <f>IF(D35="Z",C35," ")</f>
        <v>T2</v>
      </c>
      <c r="M35">
        <f>A36-A35-1</f>
        <v>-1</v>
      </c>
      <c r="N35" s="1" t="str">
        <f>MONTH(A35)&amp;YEAR(A35)</f>
        <v>62016</v>
      </c>
      <c r="O35" s="17">
        <v>43374</v>
      </c>
      <c r="P35">
        <f>SUMIFS($E$2:$E$203,$D$2:$D$203,"Z",$C$2:$C$203,"T5",$N$2:$N$203,MONTH(O35)&amp;YEAR(O35))</f>
        <v>20</v>
      </c>
      <c r="Q35">
        <f>SUMIFS($E$2:$E$203,$D$2:$D$203,"W",$C$2:$C$203,"T5",$N$2:$N$203,MONTH(O35)&amp;YEAR(O35))</f>
        <v>0</v>
      </c>
    </row>
    <row r="36" spans="1:17">
      <c r="A36" s="1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  <c r="G36">
        <f t="shared" si="1"/>
        <v>498158</v>
      </c>
      <c r="H36">
        <f t="shared" si="0"/>
        <v>498158</v>
      </c>
      <c r="L36" t="str">
        <f>IF(D36="Z",C36," ")</f>
        <v>T1</v>
      </c>
      <c r="M36">
        <f>A37-A36-1</f>
        <v>16</v>
      </c>
      <c r="N36" s="1" t="str">
        <f>MONTH(A36)&amp;YEAR(A36)</f>
        <v>62016</v>
      </c>
      <c r="O36" s="17">
        <v>43405</v>
      </c>
      <c r="P36">
        <f>SUMIFS($E$2:$E$203,$D$2:$D$203,"Z",$C$2:$C$203,"T5",$N$2:$N$203,MONTH(O36)&amp;YEAR(O36))</f>
        <v>48</v>
      </c>
      <c r="Q36">
        <f>SUMIFS($E$2:$E$203,$D$2:$D$203,"W",$C$2:$C$203,"T5",$N$2:$N$203,MONTH(O36)&amp;YEAR(O36))</f>
        <v>64</v>
      </c>
    </row>
    <row r="37" spans="1:17">
      <c r="A37" s="1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  <c r="G37">
        <f t="shared" si="1"/>
        <v>498274</v>
      </c>
      <c r="H37">
        <f t="shared" si="0"/>
        <v>0</v>
      </c>
      <c r="L37" t="str">
        <f>IF(D37="Z",C37," ")</f>
        <v xml:space="preserve"> </v>
      </c>
      <c r="M37">
        <f>A38-A37-1</f>
        <v>-1</v>
      </c>
      <c r="N37" s="1" t="str">
        <f>MONTH(A37)&amp;YEAR(A37)</f>
        <v>72016</v>
      </c>
      <c r="O37" s="17">
        <v>43435</v>
      </c>
      <c r="P37">
        <f>SUMIFS($E$2:$E$203,$D$2:$D$203,"Z",$C$2:$C$203,"T5",$N$2:$N$203,MONTH(O37)&amp;YEAR(O37))</f>
        <v>0</v>
      </c>
      <c r="Q37">
        <f>SUMIFS($E$2:$E$203,$D$2:$D$203,"W",$C$2:$C$203,"T5",$N$2:$N$203,MONTH(O37)&amp;YEAR(O37))</f>
        <v>4</v>
      </c>
    </row>
    <row r="38" spans="1:17">
      <c r="A38" s="1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  <c r="G38">
        <f t="shared" si="1"/>
        <v>498718</v>
      </c>
      <c r="H38">
        <f t="shared" si="0"/>
        <v>0</v>
      </c>
      <c r="L38" t="str">
        <f>IF(D38="Z",C38," ")</f>
        <v xml:space="preserve"> </v>
      </c>
      <c r="M38">
        <f>A39-A38-1</f>
        <v>-1</v>
      </c>
      <c r="N38" s="1" t="str">
        <f>MONTH(A38)&amp;YEAR(A38)</f>
        <v>72016</v>
      </c>
    </row>
    <row r="39" spans="1:17">
      <c r="A39" s="1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  <c r="G39">
        <f t="shared" si="1"/>
        <v>497248</v>
      </c>
      <c r="H39">
        <f t="shared" si="0"/>
        <v>0</v>
      </c>
      <c r="L39" t="str">
        <f>IF(D39="Z",C39," ")</f>
        <v>T5</v>
      </c>
      <c r="M39">
        <f>A40-A39-1</f>
        <v>-1</v>
      </c>
      <c r="N39" s="1" t="str">
        <f>MONTH(A39)&amp;YEAR(A39)</f>
        <v>72016</v>
      </c>
    </row>
    <row r="40" spans="1:17">
      <c r="A40" s="1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  <c r="G40">
        <f t="shared" si="1"/>
        <v>495136</v>
      </c>
      <c r="H40">
        <f t="shared" si="0"/>
        <v>495136</v>
      </c>
      <c r="L40" t="str">
        <f>IF(D40="Z",C40," ")</f>
        <v>T4</v>
      </c>
      <c r="M40">
        <f>A41-A40-1</f>
        <v>14</v>
      </c>
      <c r="N40" s="1" t="str">
        <f>MONTH(A40)&amp;YEAR(A40)</f>
        <v>72016</v>
      </c>
    </row>
    <row r="41" spans="1:17">
      <c r="A41" s="1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  <c r="G41">
        <f t="shared" si="1"/>
        <v>498080</v>
      </c>
      <c r="H41">
        <f t="shared" si="0"/>
        <v>0</v>
      </c>
      <c r="L41" t="str">
        <f>IF(D41="Z",C41," ")</f>
        <v xml:space="preserve"> </v>
      </c>
      <c r="M41">
        <f>A42-A41-1</f>
        <v>-1</v>
      </c>
      <c r="N41" s="1" t="str">
        <f>MONTH(A41)&amp;YEAR(A41)</f>
        <v>72016</v>
      </c>
    </row>
    <row r="42" spans="1:17">
      <c r="A42" s="1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  <c r="G42">
        <f t="shared" si="1"/>
        <v>496016</v>
      </c>
      <c r="H42">
        <f t="shared" si="0"/>
        <v>496016</v>
      </c>
      <c r="L42" t="str">
        <f>IF(D42="Z",C42," ")</f>
        <v>T5</v>
      </c>
      <c r="M42">
        <f>A43-A42-1</f>
        <v>18</v>
      </c>
      <c r="N42" s="1" t="str">
        <f>MONTH(A42)&amp;YEAR(A42)</f>
        <v>72016</v>
      </c>
    </row>
    <row r="43" spans="1:17">
      <c r="A43" s="1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  <c r="G43">
        <f t="shared" si="1"/>
        <v>507476</v>
      </c>
      <c r="H43">
        <f t="shared" si="0"/>
        <v>0</v>
      </c>
      <c r="L43" t="str">
        <f>IF(D43="Z",C43," ")</f>
        <v xml:space="preserve"> </v>
      </c>
      <c r="M43">
        <f>A44-A43-1</f>
        <v>-1</v>
      </c>
      <c r="N43" s="1" t="str">
        <f>MONTH(A43)&amp;YEAR(A43)</f>
        <v>82016</v>
      </c>
    </row>
    <row r="44" spans="1:17">
      <c r="A44" s="1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  <c r="G44">
        <f t="shared" si="1"/>
        <v>507260</v>
      </c>
      <c r="H44">
        <f t="shared" si="0"/>
        <v>0</v>
      </c>
      <c r="L44" t="str">
        <f>IF(D44="Z",C44," ")</f>
        <v>T2</v>
      </c>
      <c r="M44">
        <f>A45-A44-1</f>
        <v>-1</v>
      </c>
      <c r="N44" s="1" t="str">
        <f>MONTH(A44)&amp;YEAR(A44)</f>
        <v>82016</v>
      </c>
    </row>
    <row r="45" spans="1:17">
      <c r="A45" s="1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  <c r="G45">
        <f t="shared" si="1"/>
        <v>504920</v>
      </c>
      <c r="H45">
        <f t="shared" si="0"/>
        <v>504920</v>
      </c>
      <c r="L45" t="str">
        <f>IF(D45="Z",C45," ")</f>
        <v>T4</v>
      </c>
      <c r="M45">
        <f>A46-A45-1</f>
        <v>25</v>
      </c>
      <c r="N45" s="1" t="str">
        <f>MONTH(A45)&amp;YEAR(A45)</f>
        <v>82016</v>
      </c>
    </row>
    <row r="46" spans="1:17">
      <c r="A46" s="1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  <c r="G46">
        <f t="shared" si="1"/>
        <v>504591</v>
      </c>
      <c r="H46">
        <f t="shared" si="0"/>
        <v>0</v>
      </c>
      <c r="L46" t="str">
        <f>IF(D46="Z",C46," ")</f>
        <v>T1</v>
      </c>
      <c r="M46">
        <f>A47-A46-1</f>
        <v>-1</v>
      </c>
      <c r="N46" s="1" t="str">
        <f>MONTH(A46)&amp;YEAR(A46)</f>
        <v>92016</v>
      </c>
    </row>
    <row r="47" spans="1:17">
      <c r="A47" s="1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  <c r="G47">
        <f t="shared" si="1"/>
        <v>504843</v>
      </c>
      <c r="H47">
        <f t="shared" si="0"/>
        <v>0</v>
      </c>
      <c r="L47" t="str">
        <f>IF(D47="Z",C47," ")</f>
        <v xml:space="preserve"> </v>
      </c>
      <c r="M47">
        <f>A48-A47-1</f>
        <v>-1</v>
      </c>
      <c r="N47" s="1" t="str">
        <f>MONTH(A47)&amp;YEAR(A47)</f>
        <v>92016</v>
      </c>
    </row>
    <row r="48" spans="1:17">
      <c r="A48" s="1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  <c r="G48">
        <f t="shared" si="1"/>
        <v>504691</v>
      </c>
      <c r="H48">
        <f t="shared" si="0"/>
        <v>0</v>
      </c>
      <c r="L48" t="str">
        <f>IF(D48="Z",C48," ")</f>
        <v>T3</v>
      </c>
      <c r="M48">
        <f>A49-A48-1</f>
        <v>-1</v>
      </c>
      <c r="N48" s="1" t="str">
        <f>MONTH(A48)&amp;YEAR(A48)</f>
        <v>92016</v>
      </c>
    </row>
    <row r="49" spans="1:14">
      <c r="A49" s="1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  <c r="G49">
        <f t="shared" si="1"/>
        <v>504625</v>
      </c>
      <c r="H49">
        <f t="shared" si="0"/>
        <v>0</v>
      </c>
      <c r="L49" t="str">
        <f>IF(D49="Z",C49," ")</f>
        <v>T2</v>
      </c>
      <c r="M49">
        <f>A50-A49-1</f>
        <v>-1</v>
      </c>
      <c r="N49" s="1" t="str">
        <f>MONTH(A49)&amp;YEAR(A49)</f>
        <v>92016</v>
      </c>
    </row>
    <row r="50" spans="1:14">
      <c r="A50" s="1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  <c r="G50">
        <f t="shared" si="1"/>
        <v>502206</v>
      </c>
      <c r="H50">
        <f t="shared" si="0"/>
        <v>502206</v>
      </c>
      <c r="L50" t="str">
        <f>IF(D50="Z",C50," ")</f>
        <v>T4</v>
      </c>
      <c r="M50">
        <f>A51-A50-1</f>
        <v>20</v>
      </c>
      <c r="N50" s="1" t="str">
        <f>MONTH(A50)&amp;YEAR(A50)</f>
        <v>92016</v>
      </c>
    </row>
    <row r="51" spans="1:14">
      <c r="A51" s="1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  <c r="G51">
        <f t="shared" si="1"/>
        <v>500446</v>
      </c>
      <c r="H51">
        <f t="shared" si="0"/>
        <v>0</v>
      </c>
      <c r="L51" t="str">
        <f>IF(D51="Z",C51," ")</f>
        <v>T5</v>
      </c>
      <c r="M51">
        <f>A52-A51-1</f>
        <v>-1</v>
      </c>
      <c r="N51" s="1" t="str">
        <f>MONTH(A51)&amp;YEAR(A51)</f>
        <v>92016</v>
      </c>
    </row>
    <row r="52" spans="1:14">
      <c r="A52" s="1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  <c r="G52">
        <f t="shared" si="1"/>
        <v>500986</v>
      </c>
      <c r="H52">
        <f t="shared" si="0"/>
        <v>0</v>
      </c>
      <c r="L52" t="str">
        <f>IF(D52="Z",C52," ")</f>
        <v xml:space="preserve"> </v>
      </c>
      <c r="M52">
        <f>A53-A52-1</f>
        <v>-1</v>
      </c>
      <c r="N52" s="1" t="str">
        <f>MONTH(A52)&amp;YEAR(A52)</f>
        <v>92016</v>
      </c>
    </row>
    <row r="53" spans="1:14">
      <c r="A53" s="1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  <c r="G53">
        <f t="shared" si="1"/>
        <v>500186</v>
      </c>
      <c r="H53">
        <f t="shared" si="0"/>
        <v>0</v>
      </c>
      <c r="L53" t="str">
        <f>IF(D53="Z",C53," ")</f>
        <v>T3</v>
      </c>
      <c r="M53">
        <f>A54-A53-1</f>
        <v>-1</v>
      </c>
      <c r="N53" s="1" t="str">
        <f>MONTH(A53)&amp;YEAR(A53)</f>
        <v>92016</v>
      </c>
    </row>
    <row r="54" spans="1:14">
      <c r="A54" s="1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  <c r="G54">
        <f t="shared" si="1"/>
        <v>499997</v>
      </c>
      <c r="H54">
        <f t="shared" si="0"/>
        <v>0</v>
      </c>
      <c r="L54" t="str">
        <f>IF(D54="Z",C54," ")</f>
        <v>T4</v>
      </c>
      <c r="M54">
        <f>A55-A54-1</f>
        <v>-1</v>
      </c>
      <c r="N54" s="1" t="str">
        <f>MONTH(A54)&amp;YEAR(A54)</f>
        <v>92016</v>
      </c>
    </row>
    <row r="55" spans="1:14">
      <c r="A55" s="1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  <c r="G55">
        <f t="shared" si="1"/>
        <v>499589</v>
      </c>
      <c r="H55">
        <f t="shared" si="0"/>
        <v>499589</v>
      </c>
      <c r="L55" t="str">
        <f>IF(D55="Z",C55," ")</f>
        <v>T2</v>
      </c>
      <c r="M55">
        <f>A56-A55-1</f>
        <v>23</v>
      </c>
      <c r="N55" s="1" t="str">
        <f>MONTH(A55)&amp;YEAR(A55)</f>
        <v>92016</v>
      </c>
    </row>
    <row r="56" spans="1:14">
      <c r="A56" s="1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  <c r="G56">
        <f t="shared" si="1"/>
        <v>499613</v>
      </c>
      <c r="H56">
        <f t="shared" si="0"/>
        <v>0</v>
      </c>
      <c r="L56" t="str">
        <f>IF(D56="Z",C56," ")</f>
        <v xml:space="preserve"> </v>
      </c>
      <c r="M56">
        <f>A57-A56-1</f>
        <v>-1</v>
      </c>
      <c r="N56" s="1" t="str">
        <f>MONTH(A56)&amp;YEAR(A56)</f>
        <v>102016</v>
      </c>
    </row>
    <row r="57" spans="1:14">
      <c r="A57" s="1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  <c r="G57">
        <f t="shared" si="1"/>
        <v>499347</v>
      </c>
      <c r="H57">
        <f t="shared" si="0"/>
        <v>0</v>
      </c>
      <c r="L57" t="str">
        <f>IF(D57="Z",C57," ")</f>
        <v>T3</v>
      </c>
      <c r="M57">
        <f>A58-A57-1</f>
        <v>-1</v>
      </c>
      <c r="N57" s="1" t="str">
        <f>MONTH(A57)&amp;YEAR(A57)</f>
        <v>102016</v>
      </c>
    </row>
    <row r="58" spans="1:14">
      <c r="A58" s="1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  <c r="G58">
        <f t="shared" si="1"/>
        <v>498818</v>
      </c>
      <c r="H58">
        <f t="shared" si="0"/>
        <v>498818</v>
      </c>
      <c r="L58" t="str">
        <f>IF(D58="Z",C58," ")</f>
        <v>T2</v>
      </c>
      <c r="M58">
        <f>A59-A58-1</f>
        <v>17</v>
      </c>
      <c r="N58" s="1" t="str">
        <f>MONTH(A58)&amp;YEAR(A58)</f>
        <v>102016</v>
      </c>
    </row>
    <row r="59" spans="1:14">
      <c r="A59" s="1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  <c r="G59">
        <f t="shared" si="1"/>
        <v>498730</v>
      </c>
      <c r="H59">
        <f t="shared" si="0"/>
        <v>0</v>
      </c>
      <c r="L59" t="str">
        <f>IF(D59="Z",C59," ")</f>
        <v>T1</v>
      </c>
      <c r="M59">
        <f>A60-A59-1</f>
        <v>-1</v>
      </c>
      <c r="N59" s="1" t="str">
        <f>MONTH(A59)&amp;YEAR(A59)</f>
        <v>112016</v>
      </c>
    </row>
    <row r="60" spans="1:14">
      <c r="A60" s="1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  <c r="G60">
        <f t="shared" si="1"/>
        <v>497608</v>
      </c>
      <c r="H60">
        <f t="shared" si="0"/>
        <v>0</v>
      </c>
      <c r="L60" t="str">
        <f>IF(D60="Z",C60," ")</f>
        <v>T4</v>
      </c>
      <c r="M60">
        <f>A61-A60-1</f>
        <v>-1</v>
      </c>
      <c r="N60" s="1" t="str">
        <f>MONTH(A60)&amp;YEAR(A60)</f>
        <v>112016</v>
      </c>
    </row>
    <row r="61" spans="1:14">
      <c r="A61" s="1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  <c r="G61">
        <f t="shared" si="1"/>
        <v>496378</v>
      </c>
      <c r="H61">
        <f t="shared" si="0"/>
        <v>496378</v>
      </c>
      <c r="L61" t="str">
        <f>IF(D61="Z",C61," ")</f>
        <v>T5</v>
      </c>
      <c r="M61">
        <f>A62-A61-1</f>
        <v>21</v>
      </c>
      <c r="N61" s="1" t="str">
        <f>MONTH(A61)&amp;YEAR(A61)</f>
        <v>112016</v>
      </c>
    </row>
    <row r="62" spans="1:14">
      <c r="A62" s="1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  <c r="G62">
        <f t="shared" si="1"/>
        <v>505884</v>
      </c>
      <c r="H62">
        <f t="shared" si="0"/>
        <v>0</v>
      </c>
      <c r="L62" t="str">
        <f>IF(D62="Z",C62," ")</f>
        <v xml:space="preserve"> </v>
      </c>
      <c r="M62">
        <f>A63-A62-1</f>
        <v>-1</v>
      </c>
      <c r="N62" s="1" t="str">
        <f>MONTH(A62)&amp;YEAR(A62)</f>
        <v>112016</v>
      </c>
    </row>
    <row r="63" spans="1:14">
      <c r="A63" s="1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  <c r="G63">
        <f t="shared" si="1"/>
        <v>506016</v>
      </c>
      <c r="H63">
        <f t="shared" si="0"/>
        <v>0</v>
      </c>
      <c r="L63" t="str">
        <f>IF(D63="Z",C63," ")</f>
        <v xml:space="preserve"> </v>
      </c>
      <c r="M63">
        <f>A64-A63-1</f>
        <v>-1</v>
      </c>
      <c r="N63" s="1" t="str">
        <f>MONTH(A63)&amp;YEAR(A63)</f>
        <v>112016</v>
      </c>
    </row>
    <row r="64" spans="1:14">
      <c r="A64" s="1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  <c r="G64">
        <f t="shared" si="1"/>
        <v>505676</v>
      </c>
      <c r="H64">
        <f t="shared" si="0"/>
        <v>0</v>
      </c>
      <c r="L64" t="str">
        <f>IF(D64="Z",C64," ")</f>
        <v>T3</v>
      </c>
      <c r="M64">
        <f>A65-A64-1</f>
        <v>-1</v>
      </c>
      <c r="N64" s="1" t="str">
        <f>MONTH(A64)&amp;YEAR(A64)</f>
        <v>112016</v>
      </c>
    </row>
    <row r="65" spans="1:14">
      <c r="A65" s="1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  <c r="G65">
        <f t="shared" si="1"/>
        <v>505584</v>
      </c>
      <c r="H65">
        <f t="shared" si="0"/>
        <v>505584</v>
      </c>
      <c r="L65" t="str">
        <f>IF(D65="Z",C65," ")</f>
        <v>T2</v>
      </c>
      <c r="M65">
        <f>A66-A65-1</f>
        <v>24</v>
      </c>
      <c r="N65" s="1" t="str">
        <f>MONTH(A65)&amp;YEAR(A65)</f>
        <v>112016</v>
      </c>
    </row>
    <row r="66" spans="1:14">
      <c r="A66" s="1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  <c r="G66">
        <f t="shared" si="1"/>
        <v>508033</v>
      </c>
      <c r="H66">
        <f t="shared" si="0"/>
        <v>0</v>
      </c>
      <c r="L66" t="str">
        <f>IF(D66="Z",C66," ")</f>
        <v xml:space="preserve"> </v>
      </c>
      <c r="M66">
        <f>A67-A66-1</f>
        <v>-1</v>
      </c>
      <c r="N66" s="1" t="str">
        <f>MONTH(A66)&amp;YEAR(A66)</f>
        <v>122016</v>
      </c>
    </row>
    <row r="67" spans="1:14">
      <c r="A67" s="1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  <c r="G67">
        <f t="shared" si="1"/>
        <v>506053</v>
      </c>
      <c r="H67">
        <f t="shared" ref="H67:H130" si="4">IF(A68-A67&gt;0,G67,0)</f>
        <v>0</v>
      </c>
      <c r="L67" t="str">
        <f>IF(D67="Z",C67," ")</f>
        <v>T4</v>
      </c>
      <c r="M67">
        <f>A68-A67-1</f>
        <v>-1</v>
      </c>
      <c r="N67" s="1" t="str">
        <f>MONTH(A67)&amp;YEAR(A67)</f>
        <v>122016</v>
      </c>
    </row>
    <row r="68" spans="1:14">
      <c r="A68" s="1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  <c r="G68">
        <f t="shared" ref="G68:G131" si="5">IF(D68="Z",G67-F68*E68,G67+F68*E68)</f>
        <v>505455</v>
      </c>
      <c r="H68">
        <f t="shared" si="4"/>
        <v>505455</v>
      </c>
      <c r="L68" t="str">
        <f>IF(D68="Z",C68," ")</f>
        <v>T2</v>
      </c>
      <c r="M68">
        <f>A69-A68-1</f>
        <v>12</v>
      </c>
      <c r="N68" s="1" t="str">
        <f>MONTH(A68)&amp;YEAR(A68)</f>
        <v>122016</v>
      </c>
    </row>
    <row r="69" spans="1:14">
      <c r="A69" s="1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  <c r="G69">
        <f t="shared" si="5"/>
        <v>504575</v>
      </c>
      <c r="H69">
        <f t="shared" si="4"/>
        <v>0</v>
      </c>
      <c r="L69" t="str">
        <f>IF(D69="Z",C69," ")</f>
        <v>T3</v>
      </c>
      <c r="M69">
        <f>A70-A69-1</f>
        <v>-1</v>
      </c>
      <c r="N69" s="1" t="str">
        <f>MONTH(A69)&amp;YEAR(A69)</f>
        <v>12017</v>
      </c>
    </row>
    <row r="70" spans="1:14">
      <c r="A70" s="1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  <c r="G70">
        <f t="shared" si="5"/>
        <v>504197</v>
      </c>
      <c r="H70">
        <f t="shared" si="4"/>
        <v>0</v>
      </c>
      <c r="L70" t="str">
        <f>IF(D70="Z",C70," ")</f>
        <v>T1</v>
      </c>
      <c r="M70">
        <f>A71-A70-1</f>
        <v>-1</v>
      </c>
      <c r="N70" s="1" t="str">
        <f>MONTH(A70)&amp;YEAR(A70)</f>
        <v>12017</v>
      </c>
    </row>
    <row r="71" spans="1:14">
      <c r="A71" s="1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  <c r="G71">
        <f t="shared" si="5"/>
        <v>503105</v>
      </c>
      <c r="H71">
        <f t="shared" si="4"/>
        <v>0</v>
      </c>
      <c r="L71" t="str">
        <f>IF(D71="Z",C71," ")</f>
        <v>T2</v>
      </c>
      <c r="M71">
        <f>A72-A71-1</f>
        <v>-1</v>
      </c>
      <c r="N71" s="1" t="str">
        <f>MONTH(A71)&amp;YEAR(A71)</f>
        <v>12017</v>
      </c>
    </row>
    <row r="72" spans="1:14">
      <c r="A72" s="1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  <c r="G72">
        <f t="shared" si="5"/>
        <v>502475</v>
      </c>
      <c r="H72">
        <f t="shared" si="4"/>
        <v>0</v>
      </c>
      <c r="L72" t="str">
        <f>IF(D72="Z",C72," ")</f>
        <v>T4</v>
      </c>
      <c r="M72">
        <f>A73-A72-1</f>
        <v>-1</v>
      </c>
      <c r="N72" s="1" t="str">
        <f>MONTH(A72)&amp;YEAR(A72)</f>
        <v>12017</v>
      </c>
    </row>
    <row r="73" spans="1:14">
      <c r="A73" s="1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  <c r="G73">
        <f t="shared" si="5"/>
        <v>500759</v>
      </c>
      <c r="H73">
        <f t="shared" si="4"/>
        <v>500759</v>
      </c>
      <c r="L73" t="str">
        <f>IF(D73="Z",C73," ")</f>
        <v>T5</v>
      </c>
      <c r="M73">
        <f>A74-A73-1</f>
        <v>16</v>
      </c>
      <c r="N73" s="1" t="str">
        <f>MONTH(A73)&amp;YEAR(A73)</f>
        <v>12017</v>
      </c>
    </row>
    <row r="74" spans="1:14">
      <c r="A74" s="1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  <c r="G74">
        <f t="shared" si="5"/>
        <v>507367</v>
      </c>
      <c r="H74">
        <f t="shared" si="4"/>
        <v>0</v>
      </c>
      <c r="L74" t="str">
        <f>IF(D74="Z",C74," ")</f>
        <v xml:space="preserve"> </v>
      </c>
      <c r="M74">
        <f>A75-A74-1</f>
        <v>-1</v>
      </c>
      <c r="N74" s="1" t="str">
        <f>MONTH(A74)&amp;YEAR(A74)</f>
        <v>12017</v>
      </c>
    </row>
    <row r="75" spans="1:14">
      <c r="A75" s="1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  <c r="G75">
        <f t="shared" si="5"/>
        <v>505123</v>
      </c>
      <c r="H75">
        <f t="shared" si="4"/>
        <v>0</v>
      </c>
      <c r="L75" t="str">
        <f>IF(D75="Z",C75," ")</f>
        <v>T4</v>
      </c>
      <c r="M75">
        <f>A76-A75-1</f>
        <v>-1</v>
      </c>
      <c r="N75" s="1" t="str">
        <f>MONTH(A75)&amp;YEAR(A75)</f>
        <v>12017</v>
      </c>
    </row>
    <row r="76" spans="1:14">
      <c r="A76" s="1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  <c r="G76">
        <f t="shared" si="5"/>
        <v>505018</v>
      </c>
      <c r="H76">
        <f t="shared" si="4"/>
        <v>505018</v>
      </c>
      <c r="L76" t="str">
        <f>IF(D76="Z",C76," ")</f>
        <v>T3</v>
      </c>
      <c r="M76">
        <f>A77-A76-1</f>
        <v>14</v>
      </c>
      <c r="N76" s="1" t="str">
        <f>MONTH(A76)&amp;YEAR(A76)</f>
        <v>12017</v>
      </c>
    </row>
    <row r="77" spans="1:14">
      <c r="A77" s="1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  <c r="G77">
        <f t="shared" si="5"/>
        <v>511826</v>
      </c>
      <c r="H77">
        <f t="shared" si="4"/>
        <v>0</v>
      </c>
      <c r="L77" t="str">
        <f>IF(D77="Z",C77," ")</f>
        <v xml:space="preserve"> </v>
      </c>
      <c r="M77">
        <f>A78-A77-1</f>
        <v>-1</v>
      </c>
      <c r="N77" s="1" t="str">
        <f>MONTH(A77)&amp;YEAR(A77)</f>
        <v>22017</v>
      </c>
    </row>
    <row r="78" spans="1:14">
      <c r="A78" s="1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  <c r="G78">
        <f t="shared" si="5"/>
        <v>511462</v>
      </c>
      <c r="H78">
        <f t="shared" si="4"/>
        <v>511462</v>
      </c>
      <c r="L78" t="str">
        <f>IF(D78="Z",C78," ")</f>
        <v>T2</v>
      </c>
      <c r="M78">
        <f>A79-A78-1</f>
        <v>18</v>
      </c>
      <c r="N78" s="1" t="str">
        <f>MONTH(A78)&amp;YEAR(A78)</f>
        <v>22017</v>
      </c>
    </row>
    <row r="79" spans="1:14">
      <c r="A79" s="1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  <c r="G79">
        <f t="shared" si="5"/>
        <v>511522</v>
      </c>
      <c r="H79">
        <f t="shared" si="4"/>
        <v>0</v>
      </c>
      <c r="L79" t="str">
        <f>IF(D79="Z",C79," ")</f>
        <v xml:space="preserve"> </v>
      </c>
      <c r="M79">
        <f>A80-A79-1</f>
        <v>-1</v>
      </c>
      <c r="N79" s="1" t="str">
        <f>MONTH(A79)&amp;YEAR(A79)</f>
        <v>22017</v>
      </c>
    </row>
    <row r="80" spans="1:14">
      <c r="A80" s="1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  <c r="G80">
        <f t="shared" si="5"/>
        <v>513070</v>
      </c>
      <c r="H80">
        <f t="shared" si="4"/>
        <v>0</v>
      </c>
      <c r="L80" t="str">
        <f>IF(D80="Z",C80," ")</f>
        <v xml:space="preserve"> </v>
      </c>
      <c r="M80">
        <f>A81-A80-1</f>
        <v>-1</v>
      </c>
      <c r="N80" s="1" t="str">
        <f>MONTH(A80)&amp;YEAR(A80)</f>
        <v>22017</v>
      </c>
    </row>
    <row r="81" spans="1:14">
      <c r="A81" s="1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  <c r="G81">
        <f t="shared" si="5"/>
        <v>512830</v>
      </c>
      <c r="H81">
        <f t="shared" si="4"/>
        <v>0</v>
      </c>
      <c r="L81" t="str">
        <f>IF(D81="Z",C81," ")</f>
        <v>T1</v>
      </c>
      <c r="M81">
        <f>A82-A81-1</f>
        <v>-1</v>
      </c>
      <c r="N81" s="1" t="str">
        <f>MONTH(A81)&amp;YEAR(A81)</f>
        <v>22017</v>
      </c>
    </row>
    <row r="82" spans="1:14">
      <c r="A82" s="1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  <c r="G82">
        <f t="shared" si="5"/>
        <v>512550</v>
      </c>
      <c r="H82">
        <f t="shared" si="4"/>
        <v>512550</v>
      </c>
      <c r="L82" t="str">
        <f>IF(D82="Z",C82," ")</f>
        <v>T3</v>
      </c>
      <c r="M82">
        <f>A83-A82-1</f>
        <v>25</v>
      </c>
      <c r="N82" s="1" t="str">
        <f>MONTH(A82)&amp;YEAR(A82)</f>
        <v>22017</v>
      </c>
    </row>
    <row r="83" spans="1:14">
      <c r="A83" s="1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  <c r="G83">
        <f t="shared" si="5"/>
        <v>513804</v>
      </c>
      <c r="H83">
        <f t="shared" si="4"/>
        <v>0</v>
      </c>
      <c r="L83" t="str">
        <f>IF(D83="Z",C83," ")</f>
        <v xml:space="preserve"> </v>
      </c>
      <c r="M83">
        <f>A84-A83-1</f>
        <v>-1</v>
      </c>
      <c r="N83" s="1" t="str">
        <f>MONTH(A83)&amp;YEAR(A83)</f>
        <v>32017</v>
      </c>
    </row>
    <row r="84" spans="1:14">
      <c r="A84" s="1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  <c r="G84">
        <f t="shared" si="5"/>
        <v>512509</v>
      </c>
      <c r="H84">
        <f t="shared" si="4"/>
        <v>0</v>
      </c>
      <c r="L84" t="str">
        <f>IF(D84="Z",C84," ")</f>
        <v>T5</v>
      </c>
      <c r="M84">
        <f>A85-A84-1</f>
        <v>-1</v>
      </c>
      <c r="N84" s="1" t="str">
        <f>MONTH(A84)&amp;YEAR(A84)</f>
        <v>32017</v>
      </c>
    </row>
    <row r="85" spans="1:14">
      <c r="A85" s="1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  <c r="G85">
        <f t="shared" si="5"/>
        <v>511749</v>
      </c>
      <c r="H85">
        <f t="shared" si="4"/>
        <v>511749</v>
      </c>
      <c r="L85" t="str">
        <f>IF(D85="Z",C85," ")</f>
        <v>T3</v>
      </c>
      <c r="M85">
        <f>A86-A85-1</f>
        <v>20</v>
      </c>
      <c r="N85" s="1" t="str">
        <f>MONTH(A85)&amp;YEAR(A85)</f>
        <v>32017</v>
      </c>
    </row>
    <row r="86" spans="1:14">
      <c r="A86" s="1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  <c r="G86">
        <f t="shared" si="5"/>
        <v>512505</v>
      </c>
      <c r="H86">
        <f t="shared" si="4"/>
        <v>0</v>
      </c>
      <c r="L86" t="str">
        <f>IF(D86="Z",C86," ")</f>
        <v xml:space="preserve"> </v>
      </c>
      <c r="M86">
        <f>A87-A86-1</f>
        <v>-1</v>
      </c>
      <c r="N86" s="1" t="str">
        <f>MONTH(A86)&amp;YEAR(A86)</f>
        <v>42017</v>
      </c>
    </row>
    <row r="87" spans="1:14">
      <c r="A87" s="1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  <c r="G87">
        <f t="shared" si="5"/>
        <v>512699</v>
      </c>
      <c r="H87">
        <f t="shared" si="4"/>
        <v>0</v>
      </c>
      <c r="L87" t="str">
        <f>IF(D87="Z",C87," ")</f>
        <v xml:space="preserve"> </v>
      </c>
      <c r="M87">
        <f>A88-A87-1</f>
        <v>-1</v>
      </c>
      <c r="N87" s="1" t="str">
        <f>MONTH(A87)&amp;YEAR(A87)</f>
        <v>42017</v>
      </c>
    </row>
    <row r="88" spans="1:14">
      <c r="A88" s="1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  <c r="G88">
        <f t="shared" si="5"/>
        <v>512459</v>
      </c>
      <c r="H88">
        <f t="shared" si="4"/>
        <v>0</v>
      </c>
      <c r="L88" t="str">
        <f>IF(D88="Z",C88," ")</f>
        <v>T3</v>
      </c>
      <c r="M88">
        <f>A89-A88-1</f>
        <v>-1</v>
      </c>
      <c r="N88" s="1" t="str">
        <f>MONTH(A88)&amp;YEAR(A88)</f>
        <v>42017</v>
      </c>
    </row>
    <row r="89" spans="1:14">
      <c r="A89" s="1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  <c r="G89">
        <f t="shared" si="5"/>
        <v>512339</v>
      </c>
      <c r="H89">
        <f t="shared" si="4"/>
        <v>0</v>
      </c>
      <c r="L89" t="str">
        <f>IF(D89="Z",C89," ")</f>
        <v>T1</v>
      </c>
      <c r="M89">
        <f>A90-A89-1</f>
        <v>-1</v>
      </c>
      <c r="N89" s="1" t="str">
        <f>MONTH(A89)&amp;YEAR(A89)</f>
        <v>42017</v>
      </c>
    </row>
    <row r="90" spans="1:14">
      <c r="A90" s="1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  <c r="G90">
        <f t="shared" si="5"/>
        <v>512299</v>
      </c>
      <c r="H90">
        <f t="shared" si="4"/>
        <v>512299</v>
      </c>
      <c r="L90" t="str">
        <f>IF(D90="Z",C90," ")</f>
        <v>T5</v>
      </c>
      <c r="M90">
        <f>A91-A90-1</f>
        <v>23</v>
      </c>
      <c r="N90" s="1" t="str">
        <f>MONTH(A90)&amp;YEAR(A90)</f>
        <v>42017</v>
      </c>
    </row>
    <row r="91" spans="1:14">
      <c r="A91" s="1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  <c r="G91">
        <f t="shared" si="5"/>
        <v>513331</v>
      </c>
      <c r="H91">
        <f t="shared" si="4"/>
        <v>0</v>
      </c>
      <c r="L91" t="str">
        <f>IF(D91="Z",C91," ")</f>
        <v xml:space="preserve"> </v>
      </c>
      <c r="M91">
        <f>A92-A91-1</f>
        <v>-1</v>
      </c>
      <c r="N91" s="1" t="str">
        <f>MONTH(A91)&amp;YEAR(A91)</f>
        <v>52017</v>
      </c>
    </row>
    <row r="92" spans="1:14">
      <c r="A92" s="1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  <c r="G92">
        <f t="shared" si="5"/>
        <v>516741</v>
      </c>
      <c r="H92">
        <f t="shared" si="4"/>
        <v>0</v>
      </c>
      <c r="L92" t="str">
        <f>IF(D92="Z",C92," ")</f>
        <v xml:space="preserve"> </v>
      </c>
      <c r="M92">
        <f>A93-A92-1</f>
        <v>-1</v>
      </c>
      <c r="N92" s="1" t="str">
        <f>MONTH(A92)&amp;YEAR(A92)</f>
        <v>52017</v>
      </c>
    </row>
    <row r="93" spans="1:14">
      <c r="A93" s="1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  <c r="G93">
        <f t="shared" si="5"/>
        <v>515487</v>
      </c>
      <c r="H93">
        <f t="shared" si="4"/>
        <v>0</v>
      </c>
      <c r="L93" t="str">
        <f>IF(D93="Z",C93," ")</f>
        <v>T5</v>
      </c>
      <c r="M93">
        <f>A94-A93-1</f>
        <v>-1</v>
      </c>
      <c r="N93" s="1" t="str">
        <f>MONTH(A93)&amp;YEAR(A93)</f>
        <v>52017</v>
      </c>
    </row>
    <row r="94" spans="1:14">
      <c r="A94" s="1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  <c r="G94">
        <f t="shared" si="5"/>
        <v>515188</v>
      </c>
      <c r="H94">
        <f t="shared" si="4"/>
        <v>0</v>
      </c>
      <c r="L94" t="str">
        <f>IF(D94="Z",C94," ")</f>
        <v>T2</v>
      </c>
      <c r="M94">
        <f>A95-A94-1</f>
        <v>-1</v>
      </c>
      <c r="N94" s="1" t="str">
        <f>MONTH(A94)&amp;YEAR(A94)</f>
        <v>52017</v>
      </c>
    </row>
    <row r="95" spans="1:14">
      <c r="A95" s="1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  <c r="G95">
        <f t="shared" si="5"/>
        <v>512931</v>
      </c>
      <c r="H95">
        <f t="shared" si="4"/>
        <v>512931</v>
      </c>
      <c r="L95" t="str">
        <f>IF(D95="Z",C95," ")</f>
        <v>T4</v>
      </c>
      <c r="M95">
        <f>A96-A95-1</f>
        <v>17</v>
      </c>
      <c r="N95" s="1" t="str">
        <f>MONTH(A95)&amp;YEAR(A95)</f>
        <v>52017</v>
      </c>
    </row>
    <row r="96" spans="1:14">
      <c r="A96" s="1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  <c r="G96">
        <f t="shared" si="5"/>
        <v>512943</v>
      </c>
      <c r="H96">
        <f t="shared" si="4"/>
        <v>0</v>
      </c>
      <c r="L96" t="str">
        <f>IF(D96="Z",C96," ")</f>
        <v xml:space="preserve"> </v>
      </c>
      <c r="M96">
        <f>A97-A96-1</f>
        <v>-1</v>
      </c>
      <c r="N96" s="1" t="str">
        <f>MONTH(A96)&amp;YEAR(A96)</f>
        <v>52017</v>
      </c>
    </row>
    <row r="97" spans="1:14">
      <c r="A97" s="1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  <c r="G97">
        <f t="shared" si="5"/>
        <v>516955</v>
      </c>
      <c r="H97">
        <f t="shared" si="4"/>
        <v>0</v>
      </c>
      <c r="L97" t="str">
        <f>IF(D97="Z",C97," ")</f>
        <v xml:space="preserve"> </v>
      </c>
      <c r="M97">
        <f>A98-A97-1</f>
        <v>-1</v>
      </c>
      <c r="N97" s="1" t="str">
        <f>MONTH(A97)&amp;YEAR(A97)</f>
        <v>52017</v>
      </c>
    </row>
    <row r="98" spans="1:14">
      <c r="A98" s="1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  <c r="G98">
        <f t="shared" si="5"/>
        <v>514645</v>
      </c>
      <c r="H98">
        <f t="shared" si="4"/>
        <v>0</v>
      </c>
      <c r="L98" t="str">
        <f>IF(D98="Z",C98," ")</f>
        <v>T4</v>
      </c>
      <c r="M98">
        <f>A99-A98-1</f>
        <v>-1</v>
      </c>
      <c r="N98" s="1" t="str">
        <f>MONTH(A98)&amp;YEAR(A98)</f>
        <v>52017</v>
      </c>
    </row>
    <row r="99" spans="1:14">
      <c r="A99" s="1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  <c r="G99">
        <f t="shared" si="5"/>
        <v>514120</v>
      </c>
      <c r="H99">
        <f t="shared" si="4"/>
        <v>0</v>
      </c>
      <c r="L99" t="str">
        <f>IF(D99="Z",C99," ")</f>
        <v>T3</v>
      </c>
      <c r="M99">
        <f>A100-A99-1</f>
        <v>-1</v>
      </c>
      <c r="N99" s="1" t="str">
        <f>MONTH(A99)&amp;YEAR(A99)</f>
        <v>52017</v>
      </c>
    </row>
    <row r="100" spans="1:14">
      <c r="A100" s="1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  <c r="G100">
        <f t="shared" si="5"/>
        <v>513870</v>
      </c>
      <c r="H100">
        <f t="shared" si="4"/>
        <v>513870</v>
      </c>
      <c r="L100" t="str">
        <f>IF(D100="Z",C100," ")</f>
        <v>T2</v>
      </c>
      <c r="M100">
        <f>A101-A100-1</f>
        <v>21</v>
      </c>
      <c r="N100" s="1" t="str">
        <f>MONTH(A100)&amp;YEAR(A100)</f>
        <v>52017</v>
      </c>
    </row>
    <row r="101" spans="1:14">
      <c r="A101" s="1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  <c r="G101">
        <f t="shared" si="5"/>
        <v>515276</v>
      </c>
      <c r="H101">
        <f t="shared" si="4"/>
        <v>0</v>
      </c>
      <c r="L101" t="str">
        <f>IF(D101="Z",C101," ")</f>
        <v xml:space="preserve"> </v>
      </c>
      <c r="M101">
        <f>A102-A101-1</f>
        <v>-1</v>
      </c>
      <c r="N101" s="1" t="str">
        <f>MONTH(A101)&amp;YEAR(A101)</f>
        <v>62017</v>
      </c>
    </row>
    <row r="102" spans="1:14">
      <c r="A102" s="1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  <c r="G102">
        <f t="shared" si="5"/>
        <v>515100</v>
      </c>
      <c r="H102">
        <f t="shared" si="4"/>
        <v>0</v>
      </c>
      <c r="L102" t="str">
        <f>IF(D102="Z",C102," ")</f>
        <v>T1</v>
      </c>
      <c r="M102">
        <f>A103-A102-1</f>
        <v>-1</v>
      </c>
      <c r="N102" s="1" t="str">
        <f>MONTH(A102)&amp;YEAR(A102)</f>
        <v>62017</v>
      </c>
    </row>
    <row r="103" spans="1:14">
      <c r="A103" s="1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  <c r="G103">
        <f t="shared" si="5"/>
        <v>514600</v>
      </c>
      <c r="H103">
        <f t="shared" si="4"/>
        <v>0</v>
      </c>
      <c r="L103" t="str">
        <f>IF(D103="Z",C103," ")</f>
        <v>T3</v>
      </c>
      <c r="M103">
        <f>A104-A103-1</f>
        <v>-1</v>
      </c>
      <c r="N103" s="1" t="str">
        <f>MONTH(A103)&amp;YEAR(A103)</f>
        <v>62017</v>
      </c>
    </row>
    <row r="104" spans="1:14">
      <c r="A104" s="1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  <c r="G104">
        <f t="shared" si="5"/>
        <v>514288</v>
      </c>
      <c r="H104">
        <f t="shared" si="4"/>
        <v>0</v>
      </c>
      <c r="L104" t="str">
        <f>IF(D104="Z",C104," ")</f>
        <v>T5</v>
      </c>
      <c r="M104">
        <f>A105-A104-1</f>
        <v>-1</v>
      </c>
      <c r="N104" s="1" t="str">
        <f>MONTH(A104)&amp;YEAR(A104)</f>
        <v>62017</v>
      </c>
    </row>
    <row r="105" spans="1:14">
      <c r="A105" s="1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  <c r="G105">
        <f t="shared" si="5"/>
        <v>511498</v>
      </c>
      <c r="H105">
        <f t="shared" si="4"/>
        <v>511498</v>
      </c>
      <c r="L105" t="str">
        <f>IF(D105="Z",C105," ")</f>
        <v>T4</v>
      </c>
      <c r="M105">
        <f>A106-A105-1</f>
        <v>24</v>
      </c>
      <c r="N105" s="1" t="str">
        <f>MONTH(A105)&amp;YEAR(A105)</f>
        <v>62017</v>
      </c>
    </row>
    <row r="106" spans="1:14">
      <c r="A106" s="1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  <c r="G106">
        <f t="shared" si="5"/>
        <v>523098</v>
      </c>
      <c r="H106">
        <f t="shared" si="4"/>
        <v>0</v>
      </c>
      <c r="L106" t="str">
        <f>IF(D106="Z",C106," ")</f>
        <v xml:space="preserve"> </v>
      </c>
      <c r="M106">
        <f>A107-A106-1</f>
        <v>-1</v>
      </c>
      <c r="N106" s="1" t="str">
        <f>MONTH(A106)&amp;YEAR(A106)</f>
        <v>72017</v>
      </c>
    </row>
    <row r="107" spans="1:14">
      <c r="A107" s="1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  <c r="G107">
        <f t="shared" si="5"/>
        <v>522547</v>
      </c>
      <c r="H107">
        <f t="shared" si="4"/>
        <v>522547</v>
      </c>
      <c r="L107" t="str">
        <f>IF(D107="Z",C107," ")</f>
        <v>T3</v>
      </c>
      <c r="M107">
        <f>A108-A107-1</f>
        <v>12</v>
      </c>
      <c r="N107" s="1" t="str">
        <f>MONTH(A107)&amp;YEAR(A107)</f>
        <v>72017</v>
      </c>
    </row>
    <row r="108" spans="1:14">
      <c r="A108" s="1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  <c r="G108">
        <f t="shared" si="5"/>
        <v>522717</v>
      </c>
      <c r="H108">
        <f t="shared" si="4"/>
        <v>0</v>
      </c>
      <c r="L108" t="str">
        <f>IF(D108="Z",C108," ")</f>
        <v xml:space="preserve"> </v>
      </c>
      <c r="M108">
        <f>A109-A108-1</f>
        <v>-1</v>
      </c>
      <c r="N108" s="1" t="str">
        <f>MONTH(A108)&amp;YEAR(A108)</f>
        <v>72017</v>
      </c>
    </row>
    <row r="109" spans="1:14">
      <c r="A109" s="1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  <c r="G109">
        <f t="shared" si="5"/>
        <v>522959</v>
      </c>
      <c r="H109">
        <f t="shared" si="4"/>
        <v>0</v>
      </c>
      <c r="L109" t="str">
        <f>IF(D109="Z",C109," ")</f>
        <v xml:space="preserve"> </v>
      </c>
      <c r="M109">
        <f>A110-A109-1</f>
        <v>-1</v>
      </c>
      <c r="N109" s="1" t="str">
        <f>MONTH(A109)&amp;YEAR(A109)</f>
        <v>72017</v>
      </c>
    </row>
    <row r="110" spans="1:14">
      <c r="A110" s="1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  <c r="G110">
        <f t="shared" si="5"/>
        <v>522145</v>
      </c>
      <c r="H110">
        <f t="shared" si="4"/>
        <v>0</v>
      </c>
      <c r="L110" t="str">
        <f>IF(D110="Z",C110," ")</f>
        <v>T3</v>
      </c>
      <c r="M110">
        <f>A111-A110-1</f>
        <v>-1</v>
      </c>
      <c r="N110" s="1" t="str">
        <f>MONTH(A110)&amp;YEAR(A110)</f>
        <v>72017</v>
      </c>
    </row>
    <row r="111" spans="1:14">
      <c r="A111" s="1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  <c r="G111">
        <f t="shared" si="5"/>
        <v>521445</v>
      </c>
      <c r="H111">
        <f t="shared" si="4"/>
        <v>0</v>
      </c>
      <c r="L111" t="str">
        <f>IF(D111="Z",C111," ")</f>
        <v>T4</v>
      </c>
      <c r="M111">
        <f>A112-A111-1</f>
        <v>-1</v>
      </c>
      <c r="N111" s="1" t="str">
        <f>MONTH(A111)&amp;YEAR(A111)</f>
        <v>72017</v>
      </c>
    </row>
    <row r="112" spans="1:14">
      <c r="A112" s="1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  <c r="G112">
        <f t="shared" si="5"/>
        <v>519597</v>
      </c>
      <c r="H112">
        <f t="shared" si="4"/>
        <v>519597</v>
      </c>
      <c r="L112" t="str">
        <f>IF(D112="Z",C112," ")</f>
        <v>T5</v>
      </c>
      <c r="M112">
        <f>A113-A112-1</f>
        <v>16</v>
      </c>
      <c r="N112" s="1" t="str">
        <f>MONTH(A112)&amp;YEAR(A112)</f>
        <v>72017</v>
      </c>
    </row>
    <row r="113" spans="1:14">
      <c r="A113" s="1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  <c r="G113">
        <f t="shared" si="5"/>
        <v>520631</v>
      </c>
      <c r="H113">
        <f t="shared" si="4"/>
        <v>0</v>
      </c>
      <c r="L113" t="str">
        <f>IF(D113="Z",C113," ")</f>
        <v xml:space="preserve"> </v>
      </c>
      <c r="M113">
        <f>A114-A113-1</f>
        <v>-1</v>
      </c>
      <c r="N113" s="1" t="str">
        <f>MONTH(A113)&amp;YEAR(A113)</f>
        <v>82017</v>
      </c>
    </row>
    <row r="114" spans="1:14">
      <c r="A114" s="1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  <c r="G114">
        <f t="shared" si="5"/>
        <v>523463</v>
      </c>
      <c r="H114">
        <f t="shared" si="4"/>
        <v>0</v>
      </c>
      <c r="L114" t="str">
        <f>IF(D114="Z",C114," ")</f>
        <v xml:space="preserve"> </v>
      </c>
      <c r="M114">
        <f>A115-A114-1</f>
        <v>-1</v>
      </c>
      <c r="N114" s="1" t="str">
        <f>MONTH(A114)&amp;YEAR(A114)</f>
        <v>82017</v>
      </c>
    </row>
    <row r="115" spans="1:14">
      <c r="A115" s="1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  <c r="G115">
        <f t="shared" si="5"/>
        <v>523043</v>
      </c>
      <c r="H115">
        <f t="shared" si="4"/>
        <v>0</v>
      </c>
      <c r="L115" t="str">
        <f>IF(D115="Z",C115," ")</f>
        <v>T3</v>
      </c>
      <c r="M115">
        <f>A116-A115-1</f>
        <v>-1</v>
      </c>
      <c r="N115" s="1" t="str">
        <f>MONTH(A115)&amp;YEAR(A115)</f>
        <v>82017</v>
      </c>
    </row>
    <row r="116" spans="1:14">
      <c r="A116" s="1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  <c r="G116">
        <f t="shared" si="5"/>
        <v>522393</v>
      </c>
      <c r="H116">
        <f t="shared" si="4"/>
        <v>522393</v>
      </c>
      <c r="L116" t="str">
        <f>IF(D116="Z",C116," ")</f>
        <v>T2</v>
      </c>
      <c r="M116">
        <f>A117-A116-1</f>
        <v>14</v>
      </c>
      <c r="N116" s="1" t="str">
        <f>MONTH(A116)&amp;YEAR(A116)</f>
        <v>82017</v>
      </c>
    </row>
    <row r="117" spans="1:14">
      <c r="A117" s="1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  <c r="G117">
        <f t="shared" si="5"/>
        <v>522177</v>
      </c>
      <c r="H117">
        <f t="shared" si="4"/>
        <v>0</v>
      </c>
      <c r="L117" t="str">
        <f>IF(D117="Z",C117," ")</f>
        <v>T1</v>
      </c>
      <c r="M117">
        <f>A118-A117-1</f>
        <v>-1</v>
      </c>
      <c r="N117" s="1" t="str">
        <f>MONTH(A117)&amp;YEAR(A117)</f>
        <v>82017</v>
      </c>
    </row>
    <row r="118" spans="1:14">
      <c r="A118" s="1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  <c r="G118">
        <f t="shared" si="5"/>
        <v>519593</v>
      </c>
      <c r="H118">
        <f t="shared" si="4"/>
        <v>0</v>
      </c>
      <c r="L118" t="str">
        <f>IF(D118="Z",C118," ")</f>
        <v>T4</v>
      </c>
      <c r="M118">
        <f>A119-A118-1</f>
        <v>-1</v>
      </c>
      <c r="N118" s="1" t="str">
        <f>MONTH(A118)&amp;YEAR(A118)</f>
        <v>82017</v>
      </c>
    </row>
    <row r="119" spans="1:14">
      <c r="A119" s="1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  <c r="G119">
        <f t="shared" si="5"/>
        <v>519299</v>
      </c>
      <c r="H119">
        <f t="shared" si="4"/>
        <v>0</v>
      </c>
      <c r="L119" t="str">
        <f>IF(D119="Z",C119," ")</f>
        <v>T3</v>
      </c>
      <c r="M119">
        <f>A120-A119-1</f>
        <v>-1</v>
      </c>
      <c r="N119" s="1" t="str">
        <f>MONTH(A119)&amp;YEAR(A119)</f>
        <v>82017</v>
      </c>
    </row>
    <row r="120" spans="1:14">
      <c r="A120" s="1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  <c r="G120">
        <f t="shared" si="5"/>
        <v>519127</v>
      </c>
      <c r="H120">
        <f t="shared" si="4"/>
        <v>519127</v>
      </c>
      <c r="L120" t="str">
        <f>IF(D120="Z",C120," ")</f>
        <v>T5</v>
      </c>
      <c r="M120">
        <f>A121-A120-1</f>
        <v>18</v>
      </c>
      <c r="N120" s="1" t="str">
        <f>MONTH(A120)&amp;YEAR(A120)</f>
        <v>82017</v>
      </c>
    </row>
    <row r="121" spans="1:14">
      <c r="A121" s="1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  <c r="G121">
        <f t="shared" si="5"/>
        <v>519811</v>
      </c>
      <c r="H121">
        <f t="shared" si="4"/>
        <v>0</v>
      </c>
      <c r="L121" t="str">
        <f>IF(D121="Z",C121," ")</f>
        <v xml:space="preserve"> </v>
      </c>
      <c r="M121">
        <f>A122-A121-1</f>
        <v>-1</v>
      </c>
      <c r="N121" s="1" t="str">
        <f>MONTH(A121)&amp;YEAR(A121)</f>
        <v>92017</v>
      </c>
    </row>
    <row r="122" spans="1:14">
      <c r="A122" s="1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  <c r="G122">
        <f t="shared" si="5"/>
        <v>517861</v>
      </c>
      <c r="H122">
        <f t="shared" si="4"/>
        <v>517861</v>
      </c>
      <c r="L122" t="str">
        <f>IF(D122="Z",C122," ")</f>
        <v>T4</v>
      </c>
      <c r="M122">
        <f>A123-A122-1</f>
        <v>25</v>
      </c>
      <c r="N122" s="1" t="str">
        <f>MONTH(A122)&amp;YEAR(A122)</f>
        <v>92017</v>
      </c>
    </row>
    <row r="123" spans="1:14">
      <c r="A123" s="1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  <c r="G123">
        <f t="shared" si="5"/>
        <v>518239</v>
      </c>
      <c r="H123">
        <f t="shared" si="4"/>
        <v>0</v>
      </c>
      <c r="L123" t="str">
        <f>IF(D123="Z",C123," ")</f>
        <v xml:space="preserve"> </v>
      </c>
      <c r="M123">
        <f>A124-A123-1</f>
        <v>-1</v>
      </c>
      <c r="N123" s="1" t="str">
        <f>MONTH(A123)&amp;YEAR(A123)</f>
        <v>102017</v>
      </c>
    </row>
    <row r="124" spans="1:14">
      <c r="A124" s="1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  <c r="G124">
        <f t="shared" si="5"/>
        <v>515702</v>
      </c>
      <c r="H124">
        <f t="shared" si="4"/>
        <v>515702</v>
      </c>
      <c r="L124" t="str">
        <f>IF(D124="Z",C124," ")</f>
        <v>T4</v>
      </c>
      <c r="M124">
        <f>A125-A124-1</f>
        <v>20</v>
      </c>
      <c r="N124" s="1" t="str">
        <f>MONTH(A124)&amp;YEAR(A124)</f>
        <v>102017</v>
      </c>
    </row>
    <row r="125" spans="1:14">
      <c r="A125" s="1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  <c r="G125">
        <f t="shared" si="5"/>
        <v>515763</v>
      </c>
      <c r="H125">
        <f t="shared" si="4"/>
        <v>0</v>
      </c>
      <c r="L125" t="str">
        <f>IF(D125="Z",C125," ")</f>
        <v xml:space="preserve"> </v>
      </c>
      <c r="M125">
        <f>A126-A125-1</f>
        <v>-1</v>
      </c>
      <c r="N125" s="1" t="str">
        <f>MONTH(A125)&amp;YEAR(A125)</f>
        <v>112017</v>
      </c>
    </row>
    <row r="126" spans="1:14">
      <c r="A126" s="1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  <c r="G126">
        <f t="shared" si="5"/>
        <v>520173</v>
      </c>
      <c r="H126">
        <f t="shared" si="4"/>
        <v>0</v>
      </c>
      <c r="L126" t="str">
        <f>IF(D126="Z",C126," ")</f>
        <v xml:space="preserve"> </v>
      </c>
      <c r="M126">
        <f>A127-A126-1</f>
        <v>-1</v>
      </c>
      <c r="N126" s="1" t="str">
        <f>MONTH(A126)&amp;YEAR(A126)</f>
        <v>112017</v>
      </c>
    </row>
    <row r="127" spans="1:14">
      <c r="A127" s="1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  <c r="G127">
        <f t="shared" si="5"/>
        <v>520053</v>
      </c>
      <c r="H127">
        <f t="shared" si="4"/>
        <v>0</v>
      </c>
      <c r="L127" t="str">
        <f>IF(D127="Z",C127," ")</f>
        <v>T1</v>
      </c>
      <c r="M127">
        <f>A128-A127-1</f>
        <v>-1</v>
      </c>
      <c r="N127" s="1" t="str">
        <f>MONTH(A127)&amp;YEAR(A127)</f>
        <v>112017</v>
      </c>
    </row>
    <row r="128" spans="1:14">
      <c r="A128" s="1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  <c r="G128">
        <f t="shared" si="5"/>
        <v>518541</v>
      </c>
      <c r="H128">
        <f t="shared" si="4"/>
        <v>0</v>
      </c>
      <c r="L128" t="str">
        <f>IF(D128="Z",C128," ")</f>
        <v>T4</v>
      </c>
      <c r="M128">
        <f>A129-A128-1</f>
        <v>-1</v>
      </c>
      <c r="N128" s="1" t="str">
        <f>MONTH(A128)&amp;YEAR(A128)</f>
        <v>112017</v>
      </c>
    </row>
    <row r="129" spans="1:14">
      <c r="A129" s="1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  <c r="G129">
        <f t="shared" si="5"/>
        <v>518085</v>
      </c>
      <c r="H129">
        <f t="shared" si="4"/>
        <v>518085</v>
      </c>
      <c r="L129" t="str">
        <f>IF(D129="Z",C129," ")</f>
        <v>T2</v>
      </c>
      <c r="M129">
        <f>A130-A129-1</f>
        <v>23</v>
      </c>
      <c r="N129" s="1" t="str">
        <f>MONTH(A129)&amp;YEAR(A129)</f>
        <v>112017</v>
      </c>
    </row>
    <row r="130" spans="1:14">
      <c r="A130" s="1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  <c r="G130">
        <f t="shared" si="5"/>
        <v>531351</v>
      </c>
      <c r="H130">
        <f t="shared" si="4"/>
        <v>0</v>
      </c>
      <c r="L130" t="str">
        <f>IF(D130="Z",C130," ")</f>
        <v xml:space="preserve"> </v>
      </c>
      <c r="M130">
        <f>A131-A130-1</f>
        <v>-1</v>
      </c>
      <c r="N130" s="1" t="str">
        <f>MONTH(A130)&amp;YEAR(A130)</f>
        <v>112017</v>
      </c>
    </row>
    <row r="131" spans="1:14">
      <c r="A131" s="1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  <c r="G131">
        <f t="shared" si="5"/>
        <v>530895</v>
      </c>
      <c r="H131">
        <f t="shared" ref="H131:H194" si="6">IF(A132-A131&gt;0,G131,0)</f>
        <v>530895</v>
      </c>
      <c r="L131" t="str">
        <f>IF(D131="Z",C131," ")</f>
        <v>T5</v>
      </c>
      <c r="M131">
        <f>A132-A131-1</f>
        <v>17</v>
      </c>
      <c r="N131" s="1" t="str">
        <f>MONTH(A131)&amp;YEAR(A131)</f>
        <v>112017</v>
      </c>
    </row>
    <row r="132" spans="1:14">
      <c r="A132" s="1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  <c r="G132">
        <f t="shared" ref="G132:G195" si="7">IF(D132="Z",G131-F132*E132,G131+F132*E132)</f>
        <v>531015</v>
      </c>
      <c r="H132">
        <f t="shared" si="6"/>
        <v>0</v>
      </c>
      <c r="L132" t="str">
        <f>IF(D132="Z",C132," ")</f>
        <v xml:space="preserve"> </v>
      </c>
      <c r="M132">
        <f>A133-A132-1</f>
        <v>-1</v>
      </c>
      <c r="N132" s="1" t="str">
        <f>MONTH(A132)&amp;YEAR(A132)</f>
        <v>122017</v>
      </c>
    </row>
    <row r="133" spans="1:14">
      <c r="A133" s="1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  <c r="G133">
        <f t="shared" si="7"/>
        <v>530807</v>
      </c>
      <c r="H133">
        <f t="shared" si="6"/>
        <v>0</v>
      </c>
      <c r="L133" t="str">
        <f>IF(D133="Z",C133," ")</f>
        <v>T1</v>
      </c>
      <c r="M133">
        <f>A134-A133-1</f>
        <v>-1</v>
      </c>
      <c r="N133" s="1" t="str">
        <f>MONTH(A133)&amp;YEAR(A133)</f>
        <v>122017</v>
      </c>
    </row>
    <row r="134" spans="1:14">
      <c r="A134" s="1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  <c r="G134">
        <f t="shared" si="7"/>
        <v>528299</v>
      </c>
      <c r="H134">
        <f t="shared" si="6"/>
        <v>528299</v>
      </c>
      <c r="L134" t="str">
        <f>IF(D134="Z",C134," ")</f>
        <v>T4</v>
      </c>
      <c r="M134">
        <f>A135-A134-1</f>
        <v>21</v>
      </c>
      <c r="N134" s="1" t="str">
        <f>MONTH(A134)&amp;YEAR(A134)</f>
        <v>122017</v>
      </c>
    </row>
    <row r="135" spans="1:14">
      <c r="A135" s="1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  <c r="G135">
        <f t="shared" si="7"/>
        <v>532023</v>
      </c>
      <c r="H135">
        <f t="shared" si="6"/>
        <v>0</v>
      </c>
      <c r="L135" t="str">
        <f>IF(D135="Z",C135," ")</f>
        <v xml:space="preserve"> </v>
      </c>
      <c r="M135">
        <f>A136-A135-1</f>
        <v>-1</v>
      </c>
      <c r="N135" s="1" t="str">
        <f>MONTH(A135)&amp;YEAR(A135)</f>
        <v>12018</v>
      </c>
    </row>
    <row r="136" spans="1:14">
      <c r="A136" s="1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  <c r="G136">
        <f t="shared" si="7"/>
        <v>533651</v>
      </c>
      <c r="H136">
        <f t="shared" si="6"/>
        <v>0</v>
      </c>
      <c r="L136" t="str">
        <f>IF(D136="Z",C136," ")</f>
        <v xml:space="preserve"> </v>
      </c>
      <c r="M136">
        <f>A137-A136-1</f>
        <v>-1</v>
      </c>
      <c r="N136" s="1" t="str">
        <f>MONTH(A136)&amp;YEAR(A136)</f>
        <v>12018</v>
      </c>
    </row>
    <row r="137" spans="1:14">
      <c r="A137" s="1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  <c r="G137">
        <f t="shared" si="7"/>
        <v>533483</v>
      </c>
      <c r="H137">
        <f t="shared" si="6"/>
        <v>0</v>
      </c>
      <c r="L137" t="str">
        <f>IF(D137="Z",C137," ")</f>
        <v>T1</v>
      </c>
      <c r="M137">
        <f>A138-A137-1</f>
        <v>-1</v>
      </c>
      <c r="N137" s="1" t="str">
        <f>MONTH(A137)&amp;YEAR(A137)</f>
        <v>12018</v>
      </c>
    </row>
    <row r="138" spans="1:14">
      <c r="A138" s="1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  <c r="G138">
        <f t="shared" si="7"/>
        <v>533093</v>
      </c>
      <c r="H138">
        <f t="shared" si="6"/>
        <v>533093</v>
      </c>
      <c r="L138" t="str">
        <f>IF(D138="Z",C138," ")</f>
        <v>T5</v>
      </c>
      <c r="M138">
        <f>A139-A138-1</f>
        <v>24</v>
      </c>
      <c r="N138" s="1" t="str">
        <f>MONTH(A138)&amp;YEAR(A138)</f>
        <v>12018</v>
      </c>
    </row>
    <row r="139" spans="1:14">
      <c r="A139" s="1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  <c r="G139">
        <f t="shared" si="7"/>
        <v>533663</v>
      </c>
      <c r="H139">
        <f t="shared" si="6"/>
        <v>0</v>
      </c>
      <c r="L139" t="str">
        <f>IF(D139="Z",C139," ")</f>
        <v xml:space="preserve"> </v>
      </c>
      <c r="M139">
        <f>A140-A139-1</f>
        <v>-1</v>
      </c>
      <c r="N139" s="1" t="str">
        <f>MONTH(A139)&amp;YEAR(A139)</f>
        <v>12018</v>
      </c>
    </row>
    <row r="140" spans="1:14">
      <c r="A140" s="1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  <c r="G140">
        <f t="shared" si="7"/>
        <v>535049</v>
      </c>
      <c r="H140">
        <f t="shared" si="6"/>
        <v>0</v>
      </c>
      <c r="L140" t="str">
        <f>IF(D140="Z",C140," ")</f>
        <v xml:space="preserve"> </v>
      </c>
      <c r="M140">
        <f>A141-A140-1</f>
        <v>-1</v>
      </c>
      <c r="N140" s="1" t="str">
        <f>MONTH(A140)&amp;YEAR(A140)</f>
        <v>12018</v>
      </c>
    </row>
    <row r="141" spans="1:14">
      <c r="A141" s="1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  <c r="G141">
        <f t="shared" si="7"/>
        <v>534509</v>
      </c>
      <c r="H141">
        <f t="shared" si="6"/>
        <v>0</v>
      </c>
      <c r="L141" t="str">
        <f>IF(D141="Z",C141," ")</f>
        <v>T4</v>
      </c>
      <c r="M141">
        <f>A142-A141-1</f>
        <v>-1</v>
      </c>
      <c r="N141" s="1" t="str">
        <f>MONTH(A141)&amp;YEAR(A141)</f>
        <v>12018</v>
      </c>
    </row>
    <row r="142" spans="1:14">
      <c r="A142" s="1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  <c r="G142">
        <f t="shared" si="7"/>
        <v>534395</v>
      </c>
      <c r="H142">
        <f t="shared" si="6"/>
        <v>0</v>
      </c>
      <c r="L142" t="str">
        <f>IF(D142="Z",C142," ")</f>
        <v>T3</v>
      </c>
      <c r="M142">
        <f>A143-A142-1</f>
        <v>-1</v>
      </c>
      <c r="N142" s="1" t="str">
        <f>MONTH(A142)&amp;YEAR(A142)</f>
        <v>12018</v>
      </c>
    </row>
    <row r="143" spans="1:14">
      <c r="A143" s="1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  <c r="G143">
        <f t="shared" si="7"/>
        <v>534363</v>
      </c>
      <c r="H143">
        <f t="shared" si="6"/>
        <v>534363</v>
      </c>
      <c r="L143" t="str">
        <f>IF(D143="Z",C143," ")</f>
        <v>T1</v>
      </c>
      <c r="M143">
        <f>A144-A143-1</f>
        <v>0</v>
      </c>
      <c r="N143" s="1" t="str">
        <f>MONTH(A143)&amp;YEAR(A143)</f>
        <v>12018</v>
      </c>
    </row>
    <row r="144" spans="1:14">
      <c r="A144" s="1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  <c r="G144">
        <f t="shared" si="7"/>
        <v>534513</v>
      </c>
      <c r="H144">
        <f t="shared" si="6"/>
        <v>0</v>
      </c>
      <c r="L144" t="str">
        <f>IF(D144="Z",C144," ")</f>
        <v xml:space="preserve"> </v>
      </c>
      <c r="M144">
        <f>A145-A144-1</f>
        <v>-1</v>
      </c>
      <c r="N144" s="1" t="str">
        <f>MONTH(A144)&amp;YEAR(A144)</f>
        <v>12018</v>
      </c>
    </row>
    <row r="145" spans="1:14">
      <c r="A145" s="1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  <c r="G145">
        <f t="shared" si="7"/>
        <v>530721</v>
      </c>
      <c r="H145">
        <f t="shared" si="6"/>
        <v>530721</v>
      </c>
      <c r="L145" t="str">
        <f>IF(D145="Z",C145," ")</f>
        <v>T4</v>
      </c>
      <c r="M145">
        <f>A146-A145-1</f>
        <v>16</v>
      </c>
      <c r="N145" s="1" t="str">
        <f>MONTH(A145)&amp;YEAR(A145)</f>
        <v>12018</v>
      </c>
    </row>
    <row r="146" spans="1:14">
      <c r="A146" s="1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  <c r="G146">
        <f t="shared" si="7"/>
        <v>529293</v>
      </c>
      <c r="H146">
        <f t="shared" si="6"/>
        <v>0</v>
      </c>
      <c r="L146" t="str">
        <f>IF(D146="Z",C146," ")</f>
        <v>T5</v>
      </c>
      <c r="M146">
        <f>A147-A146-1</f>
        <v>-1</v>
      </c>
      <c r="N146" s="1" t="str">
        <f>MONTH(A146)&amp;YEAR(A146)</f>
        <v>22018</v>
      </c>
    </row>
    <row r="147" spans="1:14">
      <c r="A147" s="1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  <c r="G147">
        <f t="shared" si="7"/>
        <v>531008</v>
      </c>
      <c r="H147">
        <f t="shared" si="6"/>
        <v>0</v>
      </c>
      <c r="L147" t="str">
        <f>IF(D147="Z",C147," ")</f>
        <v xml:space="preserve"> </v>
      </c>
      <c r="M147">
        <f>A148-A147-1</f>
        <v>-1</v>
      </c>
      <c r="N147" s="1" t="str">
        <f>MONTH(A147)&amp;YEAR(A147)</f>
        <v>22018</v>
      </c>
    </row>
    <row r="148" spans="1:14">
      <c r="A148" s="1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  <c r="G148">
        <f t="shared" si="7"/>
        <v>530928</v>
      </c>
      <c r="H148">
        <f t="shared" si="6"/>
        <v>0</v>
      </c>
      <c r="L148" t="str">
        <f>IF(D148="Z",C148," ")</f>
        <v>T1</v>
      </c>
      <c r="M148">
        <f>A149-A148-1</f>
        <v>-1</v>
      </c>
      <c r="N148" s="1" t="str">
        <f>MONTH(A148)&amp;YEAR(A148)</f>
        <v>22018</v>
      </c>
    </row>
    <row r="149" spans="1:14">
      <c r="A149" s="1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  <c r="G149">
        <f t="shared" si="7"/>
        <v>529941</v>
      </c>
      <c r="H149">
        <f t="shared" si="6"/>
        <v>0</v>
      </c>
      <c r="L149" t="str">
        <f>IF(D149="Z",C149," ")</f>
        <v>T3</v>
      </c>
      <c r="M149">
        <f>A150-A149-1</f>
        <v>-1</v>
      </c>
      <c r="N149" s="1" t="str">
        <f>MONTH(A149)&amp;YEAR(A149)</f>
        <v>22018</v>
      </c>
    </row>
    <row r="150" spans="1:14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  <c r="G150">
        <f t="shared" si="7"/>
        <v>526773</v>
      </c>
      <c r="H150">
        <f t="shared" si="6"/>
        <v>526773</v>
      </c>
      <c r="L150" t="str">
        <f>IF(D150="Z",C150," ")</f>
        <v>T4</v>
      </c>
      <c r="M150">
        <f>A151-A150-1</f>
        <v>14</v>
      </c>
      <c r="N150" s="1" t="str">
        <f>MONTH(A150)&amp;YEAR(A150)</f>
        <v>22018</v>
      </c>
    </row>
    <row r="151" spans="1:14">
      <c r="A151" s="1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  <c r="G151">
        <f t="shared" si="7"/>
        <v>528745</v>
      </c>
      <c r="H151">
        <f t="shared" si="6"/>
        <v>0</v>
      </c>
      <c r="L151" t="str">
        <f>IF(D151="Z",C151," ")</f>
        <v xml:space="preserve"> </v>
      </c>
      <c r="M151">
        <f>A152-A151-1</f>
        <v>-1</v>
      </c>
      <c r="N151" s="1" t="str">
        <f>MONTH(A151)&amp;YEAR(A151)</f>
        <v>32018</v>
      </c>
    </row>
    <row r="152" spans="1:14">
      <c r="A152" s="1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  <c r="G152">
        <f t="shared" si="7"/>
        <v>528700</v>
      </c>
      <c r="H152">
        <f t="shared" si="6"/>
        <v>528700</v>
      </c>
      <c r="L152" t="str">
        <f>IF(D152="Z",C152," ")</f>
        <v>T1</v>
      </c>
      <c r="M152">
        <f>A153-A152-1</f>
        <v>18</v>
      </c>
      <c r="N152" s="1" t="str">
        <f>MONTH(A152)&amp;YEAR(A152)</f>
        <v>32018</v>
      </c>
    </row>
    <row r="153" spans="1:14">
      <c r="A153" s="1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  <c r="G153">
        <f t="shared" si="7"/>
        <v>530080</v>
      </c>
      <c r="H153">
        <f t="shared" si="6"/>
        <v>0</v>
      </c>
      <c r="L153" t="str">
        <f>IF(D153="Z",C153," ")</f>
        <v xml:space="preserve"> </v>
      </c>
      <c r="M153">
        <f>A154-A153-1</f>
        <v>-1</v>
      </c>
      <c r="N153" s="1" t="str">
        <f>MONTH(A153)&amp;YEAR(A153)</f>
        <v>32018</v>
      </c>
    </row>
    <row r="154" spans="1:14">
      <c r="A154" s="1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  <c r="G154">
        <f t="shared" si="7"/>
        <v>526895</v>
      </c>
      <c r="H154">
        <f t="shared" si="6"/>
        <v>0</v>
      </c>
      <c r="L154" t="str">
        <f>IF(D154="Z",C154," ")</f>
        <v>T4</v>
      </c>
      <c r="M154">
        <f>A155-A154-1</f>
        <v>-1</v>
      </c>
      <c r="N154" s="1" t="str">
        <f>MONTH(A154)&amp;YEAR(A154)</f>
        <v>32018</v>
      </c>
    </row>
    <row r="155" spans="1:14">
      <c r="A155" s="1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  <c r="G155">
        <f t="shared" si="7"/>
        <v>526767</v>
      </c>
      <c r="H155">
        <f t="shared" si="6"/>
        <v>526767</v>
      </c>
      <c r="L155" t="str">
        <f>IF(D155="Z",C155," ")</f>
        <v>T1</v>
      </c>
      <c r="M155">
        <f>A156-A155-1</f>
        <v>25</v>
      </c>
      <c r="N155" s="1" t="str">
        <f>MONTH(A155)&amp;YEAR(A155)</f>
        <v>32018</v>
      </c>
    </row>
    <row r="156" spans="1:14">
      <c r="A156" s="1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  <c r="G156">
        <f t="shared" si="7"/>
        <v>526582</v>
      </c>
      <c r="H156">
        <f t="shared" si="6"/>
        <v>0</v>
      </c>
      <c r="L156" t="str">
        <f>IF(D156="Z",C156," ")</f>
        <v>T5</v>
      </c>
      <c r="M156">
        <f>A157-A156-1</f>
        <v>-1</v>
      </c>
      <c r="N156" s="1" t="str">
        <f>MONTH(A156)&amp;YEAR(A156)</f>
        <v>42018</v>
      </c>
    </row>
    <row r="157" spans="1:14">
      <c r="A157" s="1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  <c r="G157">
        <f t="shared" si="7"/>
        <v>526614</v>
      </c>
      <c r="H157">
        <f t="shared" si="6"/>
        <v>0</v>
      </c>
      <c r="L157" t="str">
        <f>IF(D157="Z",C157," ")</f>
        <v xml:space="preserve"> </v>
      </c>
      <c r="M157">
        <f>A158-A157-1</f>
        <v>-1</v>
      </c>
      <c r="N157" s="1" t="str">
        <f>MONTH(A157)&amp;YEAR(A157)</f>
        <v>42018</v>
      </c>
    </row>
    <row r="158" spans="1:14">
      <c r="A158" s="1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  <c r="G158">
        <f t="shared" si="7"/>
        <v>526376</v>
      </c>
      <c r="H158">
        <f t="shared" si="6"/>
        <v>0</v>
      </c>
      <c r="L158" t="str">
        <f>IF(D158="Z",C158," ")</f>
        <v>T1</v>
      </c>
      <c r="M158">
        <f>A159-A158-1</f>
        <v>-1</v>
      </c>
      <c r="N158" s="1" t="str">
        <f>MONTH(A158)&amp;YEAR(A158)</f>
        <v>42018</v>
      </c>
    </row>
    <row r="159" spans="1:14">
      <c r="A159" s="1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  <c r="G159">
        <f t="shared" si="7"/>
        <v>524665</v>
      </c>
      <c r="H159">
        <f t="shared" si="6"/>
        <v>524665</v>
      </c>
      <c r="L159" t="str">
        <f>IF(D159="Z",C159," ")</f>
        <v>T4</v>
      </c>
      <c r="M159">
        <f>A160-A159-1</f>
        <v>20</v>
      </c>
      <c r="N159" s="1" t="str">
        <f>MONTH(A159)&amp;YEAR(A159)</f>
        <v>42018</v>
      </c>
    </row>
    <row r="160" spans="1:14">
      <c r="A160" s="1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  <c r="G160">
        <f t="shared" si="7"/>
        <v>523849</v>
      </c>
      <c r="H160">
        <f t="shared" si="6"/>
        <v>0</v>
      </c>
      <c r="L160" t="str">
        <f>IF(D160="Z",C160," ")</f>
        <v>T2</v>
      </c>
      <c r="M160">
        <f>A161-A160-1</f>
        <v>-1</v>
      </c>
      <c r="N160" s="1" t="str">
        <f>MONTH(A160)&amp;YEAR(A160)</f>
        <v>52018</v>
      </c>
    </row>
    <row r="161" spans="1:14">
      <c r="A161" s="1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  <c r="G161">
        <f t="shared" si="7"/>
        <v>523309</v>
      </c>
      <c r="H161">
        <f t="shared" si="6"/>
        <v>0</v>
      </c>
      <c r="L161" t="str">
        <f>IF(D161="Z",C161," ")</f>
        <v>T3</v>
      </c>
      <c r="M161">
        <f>A162-A161-1</f>
        <v>-1</v>
      </c>
      <c r="N161" s="1" t="str">
        <f>MONTH(A161)&amp;YEAR(A161)</f>
        <v>52018</v>
      </c>
    </row>
    <row r="162" spans="1:14">
      <c r="A162" s="1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  <c r="G162">
        <f t="shared" si="7"/>
        <v>522989</v>
      </c>
      <c r="H162">
        <f t="shared" si="6"/>
        <v>522989</v>
      </c>
      <c r="L162" t="str">
        <f>IF(D162="Z",C162," ")</f>
        <v>T1</v>
      </c>
      <c r="M162">
        <f>A163-A162-1</f>
        <v>23</v>
      </c>
      <c r="N162" s="1" t="str">
        <f>MONTH(A162)&amp;YEAR(A162)</f>
        <v>52018</v>
      </c>
    </row>
    <row r="163" spans="1:14">
      <c r="A163" s="1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  <c r="G163">
        <f t="shared" si="7"/>
        <v>541205</v>
      </c>
      <c r="H163">
        <f t="shared" si="6"/>
        <v>0</v>
      </c>
      <c r="L163" t="str">
        <f>IF(D163="Z",C163," ")</f>
        <v xml:space="preserve"> </v>
      </c>
      <c r="M163">
        <f>A164-A163-1</f>
        <v>-1</v>
      </c>
      <c r="N163" s="1" t="str">
        <f>MONTH(A163)&amp;YEAR(A163)</f>
        <v>62018</v>
      </c>
    </row>
    <row r="164" spans="1:14">
      <c r="A164" s="1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  <c r="G164">
        <f t="shared" si="7"/>
        <v>539381</v>
      </c>
      <c r="H164">
        <f t="shared" si="6"/>
        <v>0</v>
      </c>
      <c r="L164" t="str">
        <f>IF(D164="Z",C164," ")</f>
        <v>T5</v>
      </c>
      <c r="M164">
        <f>A165-A164-1</f>
        <v>-1</v>
      </c>
      <c r="N164" s="1" t="str">
        <f>MONTH(A164)&amp;YEAR(A164)</f>
        <v>62018</v>
      </c>
    </row>
    <row r="165" spans="1:14">
      <c r="A165" s="1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  <c r="G165">
        <f t="shared" si="7"/>
        <v>538898</v>
      </c>
      <c r="H165">
        <f t="shared" si="6"/>
        <v>538898</v>
      </c>
      <c r="L165" t="str">
        <f>IF(D165="Z",C165," ")</f>
        <v>T2</v>
      </c>
      <c r="M165">
        <f>A166-A165-1</f>
        <v>17</v>
      </c>
      <c r="N165" s="1" t="str">
        <f>MONTH(A165)&amp;YEAR(A165)</f>
        <v>62018</v>
      </c>
    </row>
    <row r="166" spans="1:14">
      <c r="A166" s="1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  <c r="G166">
        <f t="shared" si="7"/>
        <v>535796</v>
      </c>
      <c r="H166">
        <f t="shared" si="6"/>
        <v>0</v>
      </c>
      <c r="L166" t="str">
        <f>IF(D166="Z",C166," ")</f>
        <v>T4</v>
      </c>
      <c r="M166">
        <f>A167-A166-1</f>
        <v>-1</v>
      </c>
      <c r="N166" s="1" t="str">
        <f>MONTH(A166)&amp;YEAR(A166)</f>
        <v>62018</v>
      </c>
    </row>
    <row r="167" spans="1:14">
      <c r="A167" s="1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  <c r="G167">
        <f t="shared" si="7"/>
        <v>535646</v>
      </c>
      <c r="H167">
        <f t="shared" si="6"/>
        <v>0</v>
      </c>
      <c r="L167" t="str">
        <f>IF(D167="Z",C167," ")</f>
        <v>T2</v>
      </c>
      <c r="M167">
        <f>A168-A167-1</f>
        <v>-1</v>
      </c>
      <c r="N167" s="1" t="str">
        <f>MONTH(A167)&amp;YEAR(A167)</f>
        <v>62018</v>
      </c>
    </row>
    <row r="168" spans="1:14">
      <c r="A168" s="1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  <c r="G168">
        <f t="shared" si="7"/>
        <v>533719</v>
      </c>
      <c r="H168">
        <f t="shared" si="6"/>
        <v>533719</v>
      </c>
      <c r="L168" t="str">
        <f>IF(D168="Z",C168," ")</f>
        <v>T5</v>
      </c>
      <c r="M168">
        <f>A169-A168-1</f>
        <v>21</v>
      </c>
      <c r="N168" s="1" t="str">
        <f>MONTH(A168)&amp;YEAR(A168)</f>
        <v>62018</v>
      </c>
    </row>
    <row r="169" spans="1:14">
      <c r="A169" s="1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  <c r="G169">
        <f t="shared" si="7"/>
        <v>536023</v>
      </c>
      <c r="H169">
        <f t="shared" si="6"/>
        <v>0</v>
      </c>
      <c r="L169" t="str">
        <f>IF(D169="Z",C169," ")</f>
        <v xml:space="preserve"> </v>
      </c>
      <c r="M169">
        <f>A170-A169-1</f>
        <v>-1</v>
      </c>
      <c r="N169" s="1" t="str">
        <f>MONTH(A169)&amp;YEAR(A169)</f>
        <v>72018</v>
      </c>
    </row>
    <row r="170" spans="1:14">
      <c r="A170" s="1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  <c r="G170">
        <f t="shared" si="7"/>
        <v>537799</v>
      </c>
      <c r="H170">
        <f t="shared" si="6"/>
        <v>0</v>
      </c>
      <c r="L170" t="str">
        <f>IF(D170="Z",C170," ")</f>
        <v xml:space="preserve"> </v>
      </c>
      <c r="M170">
        <f>A171-A170-1</f>
        <v>-1</v>
      </c>
      <c r="N170" s="1" t="str">
        <f>MONTH(A170)&amp;YEAR(A170)</f>
        <v>72018</v>
      </c>
    </row>
    <row r="171" spans="1:14">
      <c r="A171" s="1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  <c r="G171">
        <f t="shared" si="7"/>
        <v>536683</v>
      </c>
      <c r="H171">
        <f t="shared" si="6"/>
        <v>0</v>
      </c>
      <c r="L171" t="str">
        <f>IF(D171="Z",C171," ")</f>
        <v>T4</v>
      </c>
      <c r="M171">
        <f>A172-A171-1</f>
        <v>-1</v>
      </c>
      <c r="N171" s="1" t="str">
        <f>MONTH(A171)&amp;YEAR(A171)</f>
        <v>72018</v>
      </c>
    </row>
    <row r="172" spans="1:14">
      <c r="A172" s="1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  <c r="G172">
        <f t="shared" si="7"/>
        <v>535708</v>
      </c>
      <c r="H172">
        <f t="shared" si="6"/>
        <v>0</v>
      </c>
      <c r="L172" t="str">
        <f>IF(D172="Z",C172," ")</f>
        <v>T5</v>
      </c>
      <c r="M172">
        <f>A173-A172-1</f>
        <v>-1</v>
      </c>
      <c r="N172" s="1" t="str">
        <f>MONTH(A172)&amp;YEAR(A172)</f>
        <v>72018</v>
      </c>
    </row>
    <row r="173" spans="1:14">
      <c r="A173" s="1">
        <v>43292</v>
      </c>
      <c r="B173" t="s">
        <v>20</v>
      </c>
      <c r="C173" t="s">
        <v>12</v>
      </c>
      <c r="D173" t="s">
        <v>8</v>
      </c>
      <c r="E173">
        <v>2</v>
      </c>
      <c r="F173">
        <v>20</v>
      </c>
      <c r="G173">
        <f t="shared" si="7"/>
        <v>535668</v>
      </c>
      <c r="H173">
        <f t="shared" si="6"/>
        <v>535668</v>
      </c>
      <c r="L173" t="str">
        <f>IF(D173="Z",C173," ")</f>
        <v>T3</v>
      </c>
      <c r="M173">
        <f>A174-A173-1</f>
        <v>24</v>
      </c>
      <c r="N173" s="1" t="str">
        <f>MONTH(A173)&amp;YEAR(A173)</f>
        <v>72018</v>
      </c>
    </row>
    <row r="174" spans="1:14">
      <c r="A174" s="1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  <c r="G174">
        <f t="shared" si="7"/>
        <v>536162</v>
      </c>
      <c r="H174">
        <f t="shared" si="6"/>
        <v>0</v>
      </c>
      <c r="L174" t="str">
        <f>IF(D174="Z",C174," ")</f>
        <v xml:space="preserve"> </v>
      </c>
      <c r="M174">
        <f>A175-A174-1</f>
        <v>-1</v>
      </c>
      <c r="N174" s="1" t="str">
        <f>MONTH(A174)&amp;YEAR(A174)</f>
        <v>82018</v>
      </c>
    </row>
    <row r="175" spans="1:14">
      <c r="A175" s="1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  <c r="G175">
        <f t="shared" si="7"/>
        <v>543785</v>
      </c>
      <c r="H175">
        <f t="shared" si="6"/>
        <v>0</v>
      </c>
      <c r="L175" t="str">
        <f>IF(D175="Z",C175," ")</f>
        <v xml:space="preserve"> </v>
      </c>
      <c r="M175">
        <f>A176-A175-1</f>
        <v>-1</v>
      </c>
      <c r="N175" s="1" t="str">
        <f>MONTH(A175)&amp;YEAR(A175)</f>
        <v>82018</v>
      </c>
    </row>
    <row r="176" spans="1:14">
      <c r="A176" s="1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  <c r="G176">
        <f t="shared" si="7"/>
        <v>543215</v>
      </c>
      <c r="H176">
        <f t="shared" si="6"/>
        <v>0</v>
      </c>
      <c r="L176" t="str">
        <f>IF(D176="Z",C176," ")</f>
        <v>T3</v>
      </c>
      <c r="M176">
        <f>A177-A176-1</f>
        <v>-1</v>
      </c>
      <c r="N176" s="1" t="str">
        <f>MONTH(A176)&amp;YEAR(A176)</f>
        <v>82018</v>
      </c>
    </row>
    <row r="177" spans="1:14">
      <c r="A177" s="1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  <c r="G177">
        <f t="shared" si="7"/>
        <v>542847</v>
      </c>
      <c r="H177">
        <f t="shared" si="6"/>
        <v>542847</v>
      </c>
      <c r="L177" t="str">
        <f>IF(D177="Z",C177," ")</f>
        <v>T1</v>
      </c>
      <c r="M177">
        <f>A178-A177-1</f>
        <v>12</v>
      </c>
      <c r="N177" s="1" t="str">
        <f>MONTH(A177)&amp;YEAR(A177)</f>
        <v>82018</v>
      </c>
    </row>
    <row r="178" spans="1:14">
      <c r="A178" s="1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  <c r="G178">
        <f t="shared" si="7"/>
        <v>543386</v>
      </c>
      <c r="H178">
        <f t="shared" si="6"/>
        <v>0</v>
      </c>
      <c r="L178" t="str">
        <f>IF(D178="Z",C178," ")</f>
        <v xml:space="preserve"> </v>
      </c>
      <c r="M178">
        <f>A179-A178-1</f>
        <v>-1</v>
      </c>
      <c r="N178" s="1" t="str">
        <f>MONTH(A178)&amp;YEAR(A178)</f>
        <v>82018</v>
      </c>
    </row>
    <row r="179" spans="1:14">
      <c r="A179" s="1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  <c r="G179">
        <f t="shared" si="7"/>
        <v>548876</v>
      </c>
      <c r="H179">
        <f t="shared" si="6"/>
        <v>0</v>
      </c>
      <c r="L179" t="str">
        <f>IF(D179="Z",C179," ")</f>
        <v xml:space="preserve"> </v>
      </c>
      <c r="M179">
        <f>A180-A179-1</f>
        <v>-1</v>
      </c>
      <c r="N179" s="1" t="str">
        <f>MONTH(A179)&amp;YEAR(A179)</f>
        <v>82018</v>
      </c>
    </row>
    <row r="180" spans="1:14">
      <c r="A180" s="1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  <c r="G180">
        <f t="shared" si="7"/>
        <v>548458</v>
      </c>
      <c r="H180">
        <f t="shared" si="6"/>
        <v>0</v>
      </c>
      <c r="L180" t="str">
        <f>IF(D180="Z",C180," ")</f>
        <v>T3</v>
      </c>
      <c r="M180">
        <f>A181-A180-1</f>
        <v>-1</v>
      </c>
      <c r="N180" s="1" t="str">
        <f>MONTH(A180)&amp;YEAR(A180)</f>
        <v>82018</v>
      </c>
    </row>
    <row r="181" spans="1:14">
      <c r="A181" s="1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  <c r="G181">
        <f t="shared" si="7"/>
        <v>547490</v>
      </c>
      <c r="H181">
        <f t="shared" si="6"/>
        <v>547490</v>
      </c>
      <c r="L181" t="str">
        <f>IF(D181="Z",C181," ")</f>
        <v>T5</v>
      </c>
      <c r="M181">
        <f>A182-A181-1</f>
        <v>16</v>
      </c>
      <c r="N181" s="1" t="str">
        <f>MONTH(A181)&amp;YEAR(A181)</f>
        <v>82018</v>
      </c>
    </row>
    <row r="182" spans="1:14">
      <c r="A182" s="1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  <c r="G182">
        <f t="shared" si="7"/>
        <v>547265</v>
      </c>
      <c r="H182">
        <f t="shared" si="6"/>
        <v>0</v>
      </c>
      <c r="L182" t="str">
        <f>IF(D182="Z",C182," ")</f>
        <v>T2</v>
      </c>
      <c r="M182">
        <f>A183-A182-1</f>
        <v>-1</v>
      </c>
      <c r="N182" s="1" t="str">
        <f>MONTH(A182)&amp;YEAR(A182)</f>
        <v>92018</v>
      </c>
    </row>
    <row r="183" spans="1:14">
      <c r="A183" s="1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  <c r="G183">
        <f t="shared" si="7"/>
        <v>547641</v>
      </c>
      <c r="H183">
        <f t="shared" si="6"/>
        <v>0</v>
      </c>
      <c r="L183" t="str">
        <f>IF(D183="Z",C183," ")</f>
        <v xml:space="preserve"> </v>
      </c>
      <c r="M183">
        <f>A184-A183-1</f>
        <v>-1</v>
      </c>
      <c r="N183" s="1" t="str">
        <f>MONTH(A183)&amp;YEAR(A183)</f>
        <v>92018</v>
      </c>
    </row>
    <row r="184" spans="1:14">
      <c r="A184" s="1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  <c r="G184">
        <f t="shared" si="7"/>
        <v>547473</v>
      </c>
      <c r="H184">
        <f t="shared" si="6"/>
        <v>0</v>
      </c>
      <c r="L184" t="str">
        <f>IF(D184="Z",C184," ")</f>
        <v>T3</v>
      </c>
      <c r="M184">
        <f>A185-A184-1</f>
        <v>-1</v>
      </c>
      <c r="N184" s="1" t="str">
        <f>MONTH(A184)&amp;YEAR(A184)</f>
        <v>92018</v>
      </c>
    </row>
    <row r="185" spans="1:14">
      <c r="A185" s="1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  <c r="G185">
        <f t="shared" si="7"/>
        <v>547097</v>
      </c>
      <c r="H185">
        <f t="shared" si="6"/>
        <v>547097</v>
      </c>
      <c r="L185" t="str">
        <f>IF(D185="Z",C185," ")</f>
        <v>T1</v>
      </c>
      <c r="M185">
        <f>A186-A185-1</f>
        <v>14</v>
      </c>
      <c r="N185" s="1" t="str">
        <f>MONTH(A185)&amp;YEAR(A185)</f>
        <v>92018</v>
      </c>
    </row>
    <row r="186" spans="1:14">
      <c r="A186" s="1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  <c r="G186">
        <f t="shared" si="7"/>
        <v>549475</v>
      </c>
      <c r="H186">
        <f t="shared" si="6"/>
        <v>0</v>
      </c>
      <c r="L186" t="str">
        <f>IF(D186="Z",C186," ")</f>
        <v xml:space="preserve"> </v>
      </c>
      <c r="M186">
        <f>A187-A186-1</f>
        <v>-1</v>
      </c>
      <c r="N186" s="1" t="str">
        <f>MONTH(A186)&amp;YEAR(A186)</f>
        <v>92018</v>
      </c>
    </row>
    <row r="187" spans="1:14">
      <c r="A187" s="1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  <c r="G187">
        <f t="shared" si="7"/>
        <v>550983</v>
      </c>
      <c r="H187">
        <f t="shared" si="6"/>
        <v>0</v>
      </c>
      <c r="L187" t="str">
        <f>IF(D187="Z",C187," ")</f>
        <v xml:space="preserve"> </v>
      </c>
      <c r="M187">
        <f>A188-A187-1</f>
        <v>-1</v>
      </c>
      <c r="N187" s="1" t="str">
        <f>MONTH(A187)&amp;YEAR(A187)</f>
        <v>92018</v>
      </c>
    </row>
    <row r="188" spans="1:14">
      <c r="A188" s="1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  <c r="G188">
        <f t="shared" si="7"/>
        <v>550767</v>
      </c>
      <c r="H188">
        <f t="shared" si="6"/>
        <v>0</v>
      </c>
      <c r="L188" t="str">
        <f>IF(D188="Z",C188," ")</f>
        <v>T1</v>
      </c>
      <c r="M188">
        <f>A189-A188-1</f>
        <v>-1</v>
      </c>
      <c r="N188" s="1" t="str">
        <f>MONTH(A188)&amp;YEAR(A188)</f>
        <v>92018</v>
      </c>
    </row>
    <row r="189" spans="1:14">
      <c r="A189" s="1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  <c r="G189">
        <f t="shared" si="7"/>
        <v>549831</v>
      </c>
      <c r="H189">
        <f t="shared" si="6"/>
        <v>0</v>
      </c>
      <c r="L189" t="str">
        <f>IF(D189="Z",C189," ")</f>
        <v>T2</v>
      </c>
      <c r="M189">
        <f>A190-A189-1</f>
        <v>-1</v>
      </c>
      <c r="N189" s="1" t="str">
        <f>MONTH(A189)&amp;YEAR(A189)</f>
        <v>92018</v>
      </c>
    </row>
    <row r="190" spans="1:14">
      <c r="A190" s="1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  <c r="G190">
        <f t="shared" si="7"/>
        <v>549423</v>
      </c>
      <c r="H190">
        <f t="shared" si="6"/>
        <v>549423</v>
      </c>
      <c r="L190" t="str">
        <f>IF(D190="Z",C190," ")</f>
        <v>T4</v>
      </c>
      <c r="M190">
        <f>A191-A190-1</f>
        <v>18</v>
      </c>
      <c r="N190" s="1" t="str">
        <f>MONTH(A190)&amp;YEAR(A190)</f>
        <v>92018</v>
      </c>
    </row>
    <row r="191" spans="1:14">
      <c r="A191" s="1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  <c r="G191">
        <f t="shared" si="7"/>
        <v>551043</v>
      </c>
      <c r="H191">
        <f t="shared" si="6"/>
        <v>0</v>
      </c>
      <c r="L191" t="str">
        <f>IF(D191="Z",C191," ")</f>
        <v xml:space="preserve"> </v>
      </c>
      <c r="M191">
        <f>A192-A191-1</f>
        <v>-1</v>
      </c>
      <c r="N191" s="1" t="str">
        <f>MONTH(A191)&amp;YEAR(A191)</f>
        <v>102018</v>
      </c>
    </row>
    <row r="192" spans="1:14">
      <c r="A192" s="1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  <c r="G192">
        <f t="shared" si="7"/>
        <v>550899</v>
      </c>
      <c r="H192">
        <f t="shared" si="6"/>
        <v>0</v>
      </c>
      <c r="L192" t="str">
        <f>IF(D192="Z",C192," ")</f>
        <v>T1</v>
      </c>
      <c r="M192">
        <f>A193-A192-1</f>
        <v>-1</v>
      </c>
      <c r="N192" s="1" t="str">
        <f>MONTH(A192)&amp;YEAR(A192)</f>
        <v>102018</v>
      </c>
    </row>
    <row r="193" spans="1:14">
      <c r="A193" s="1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  <c r="G193">
        <f t="shared" si="7"/>
        <v>550079</v>
      </c>
      <c r="H193">
        <f t="shared" si="6"/>
        <v>550079</v>
      </c>
      <c r="L193" t="str">
        <f>IF(D193="Z",C193," ")</f>
        <v>T5</v>
      </c>
      <c r="M193">
        <f>A194-A193-1</f>
        <v>25</v>
      </c>
      <c r="N193" s="1" t="str">
        <f>MONTH(A193)&amp;YEAR(A193)</f>
        <v>102018</v>
      </c>
    </row>
    <row r="194" spans="1:14">
      <c r="A194" s="1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  <c r="G194">
        <f t="shared" si="7"/>
        <v>550207</v>
      </c>
      <c r="H194">
        <f t="shared" si="6"/>
        <v>0</v>
      </c>
      <c r="L194" t="str">
        <f>IF(D194="Z",C194," ")</f>
        <v xml:space="preserve"> </v>
      </c>
      <c r="M194">
        <f>A195-A194-1</f>
        <v>-1</v>
      </c>
      <c r="N194" s="1" t="str">
        <f>MONTH(A194)&amp;YEAR(A194)</f>
        <v>112018</v>
      </c>
    </row>
    <row r="195" spans="1:14">
      <c r="A195" s="1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  <c r="G195">
        <f t="shared" si="7"/>
        <v>548431</v>
      </c>
      <c r="H195">
        <f t="shared" ref="H195:H203" si="8">IF(A196-A195&gt;0,G195,0)</f>
        <v>548431</v>
      </c>
      <c r="L195" t="str">
        <f>IF(D195="Z",C195," ")</f>
        <v>T5</v>
      </c>
      <c r="M195">
        <f>A196-A195-1</f>
        <v>20</v>
      </c>
      <c r="N195" s="1" t="str">
        <f>MONTH(A195)&amp;YEAR(A195)</f>
        <v>112018</v>
      </c>
    </row>
    <row r="196" spans="1:14">
      <c r="A196" s="1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  <c r="G196">
        <f t="shared" ref="G196:G203" si="9">IF(D196="Z",G195-F196*E196,G195+F196*E196)</f>
        <v>552335</v>
      </c>
      <c r="H196">
        <f t="shared" si="8"/>
        <v>0</v>
      </c>
      <c r="L196" t="str">
        <f>IF(D196="Z",C196," ")</f>
        <v xml:space="preserve"> </v>
      </c>
      <c r="M196">
        <f>A197-A196-1</f>
        <v>-1</v>
      </c>
      <c r="N196" s="1" t="str">
        <f>MONTH(A196)&amp;YEAR(A196)</f>
        <v>112018</v>
      </c>
    </row>
    <row r="197" spans="1:14">
      <c r="A197" s="1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  <c r="G197">
        <f t="shared" si="9"/>
        <v>549626</v>
      </c>
      <c r="H197">
        <f t="shared" si="8"/>
        <v>0</v>
      </c>
      <c r="L197" t="str">
        <f>IF(D197="Z",C197," ")</f>
        <v>T4</v>
      </c>
      <c r="M197">
        <f>A198-A197-1</f>
        <v>-1</v>
      </c>
      <c r="N197" s="1" t="str">
        <f>MONTH(A197)&amp;YEAR(A197)</f>
        <v>112018</v>
      </c>
    </row>
    <row r="198" spans="1:14">
      <c r="A198" s="1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  <c r="G198">
        <f t="shared" si="9"/>
        <v>549050</v>
      </c>
      <c r="H198">
        <f t="shared" si="8"/>
        <v>549050</v>
      </c>
      <c r="L198" t="str">
        <f>IF(D198="Z",C198," ")</f>
        <v>T2</v>
      </c>
      <c r="M198">
        <f>A199-A198-1</f>
        <v>23</v>
      </c>
      <c r="N198" s="1" t="str">
        <f>MONTH(A198)&amp;YEAR(A198)</f>
        <v>112018</v>
      </c>
    </row>
    <row r="199" spans="1:14">
      <c r="A199" s="1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  <c r="G199">
        <f t="shared" si="9"/>
        <v>549298</v>
      </c>
      <c r="H199">
        <f t="shared" si="8"/>
        <v>0</v>
      </c>
      <c r="L199" t="str">
        <f>IF(D199="Z",C199," ")</f>
        <v xml:space="preserve"> </v>
      </c>
      <c r="M199">
        <f>A200-A199-1</f>
        <v>-1</v>
      </c>
      <c r="N199" s="1" t="str">
        <f>MONTH(A199)&amp;YEAR(A199)</f>
        <v>122018</v>
      </c>
    </row>
    <row r="200" spans="1:14">
      <c r="A200" s="1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  <c r="G200">
        <f t="shared" si="9"/>
        <v>548633</v>
      </c>
      <c r="H200">
        <f t="shared" si="8"/>
        <v>0</v>
      </c>
      <c r="L200" t="str">
        <f>IF(D200="Z",C200," ")</f>
        <v>T3</v>
      </c>
      <c r="M200">
        <f>A201-A200-1</f>
        <v>-1</v>
      </c>
      <c r="N200" s="1" t="str">
        <f>MONTH(A200)&amp;YEAR(A200)</f>
        <v>122018</v>
      </c>
    </row>
    <row r="201" spans="1:14">
      <c r="A201" s="1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  <c r="G201">
        <f t="shared" si="9"/>
        <v>548305</v>
      </c>
      <c r="H201">
        <f t="shared" si="8"/>
        <v>0</v>
      </c>
      <c r="L201" t="str">
        <f>IF(D201="Z",C201," ")</f>
        <v>T1</v>
      </c>
      <c r="M201">
        <f>A202-A201-1</f>
        <v>-1</v>
      </c>
      <c r="N201" s="1" t="str">
        <f>MONTH(A201)&amp;YEAR(A201)</f>
        <v>122018</v>
      </c>
    </row>
    <row r="202" spans="1:14">
      <c r="A202" s="1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  <c r="G202">
        <f t="shared" si="9"/>
        <v>546902</v>
      </c>
      <c r="H202">
        <f t="shared" si="8"/>
        <v>0</v>
      </c>
      <c r="L202" t="str">
        <f>IF(D202="Z",C202," ")</f>
        <v>T4</v>
      </c>
      <c r="M202">
        <f>A203-A202-1</f>
        <v>-1</v>
      </c>
      <c r="N202" s="1" t="str">
        <f>MONTH(A202)&amp;YEAR(A202)</f>
        <v>122018</v>
      </c>
    </row>
    <row r="203" spans="1:14" ht="15">
      <c r="A203" s="1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  <c r="G203" s="18">
        <f t="shared" si="9"/>
        <v>545844</v>
      </c>
      <c r="H203">
        <f t="shared" si="8"/>
        <v>0</v>
      </c>
      <c r="L203" t="str">
        <f>IF(D203="Z",C203," ")</f>
        <v>T2</v>
      </c>
      <c r="M203">
        <f>A204-A203-1</f>
        <v>-43453</v>
      </c>
      <c r="N203" s="1" t="str">
        <f>MONTH(A203)&amp;YEAR(A203)</f>
        <v>122018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Arkusz1!statek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2021-10-27T14:31:26Z</dcterms:created>
  <dcterms:modified xsi:type="dcterms:W3CDTF">2021-11-10T16:43:21Z</dcterms:modified>
</cp:coreProperties>
</file>