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60" windowWidth="11295" windowHeight="5580" activeTab="1"/>
  </bookViews>
  <sheets>
    <sheet name="Arkusz1" sheetId="1" r:id="rId1"/>
    <sheet name="Arkusz2" sheetId="2" r:id="rId2"/>
    <sheet name="Arkusz3" sheetId="3" r:id="rId3"/>
  </sheets>
  <definedNames>
    <definedName name="kraina" localSheetId="0">Arkusz1!$A$2:$E$51</definedName>
    <definedName name="kraina" localSheetId="1">Arkusz2!$A$2:$E$51</definedName>
  </definedNames>
  <calcPr calcId="125725"/>
</workbook>
</file>

<file path=xl/calcChain.xml><?xml version="1.0" encoding="utf-8"?>
<calcChain xmlns="http://schemas.openxmlformats.org/spreadsheetml/2006/main">
  <c r="U3" i="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2"/>
  <c r="T2"/>
  <c r="Y3"/>
  <c r="Z2"/>
  <c r="I2"/>
  <c r="S2"/>
  <c r="S3"/>
  <c r="T3" s="1"/>
  <c r="S4"/>
  <c r="T4" s="1"/>
  <c r="S5"/>
  <c r="T5"/>
  <c r="S6"/>
  <c r="T6" s="1"/>
  <c r="S7"/>
  <c r="T7" s="1"/>
  <c r="S8"/>
  <c r="T8"/>
  <c r="S9"/>
  <c r="T9" s="1"/>
  <c r="S10"/>
  <c r="T10" s="1"/>
  <c r="S11"/>
  <c r="T11"/>
  <c r="S12"/>
  <c r="T12" s="1"/>
  <c r="S13"/>
  <c r="T13" s="1"/>
  <c r="S14"/>
  <c r="T14"/>
  <c r="S15"/>
  <c r="T15" s="1"/>
  <c r="S16"/>
  <c r="T16" s="1"/>
  <c r="S17"/>
  <c r="T17"/>
  <c r="S18"/>
  <c r="T18" s="1"/>
  <c r="S19"/>
  <c r="T19" s="1"/>
  <c r="S20"/>
  <c r="T20"/>
  <c r="S21"/>
  <c r="T21" s="1"/>
  <c r="S22"/>
  <c r="T22" s="1"/>
  <c r="S23"/>
  <c r="T23"/>
  <c r="S24"/>
  <c r="T24" s="1"/>
  <c r="S25"/>
  <c r="T25" s="1"/>
  <c r="S26"/>
  <c r="T26"/>
  <c r="S27"/>
  <c r="T27" s="1"/>
  <c r="S28"/>
  <c r="T28" s="1"/>
  <c r="S29"/>
  <c r="T29"/>
  <c r="S30"/>
  <c r="T30" s="1"/>
  <c r="S31"/>
  <c r="T31" s="1"/>
  <c r="S32"/>
  <c r="T32"/>
  <c r="S33"/>
  <c r="T33" s="1"/>
  <c r="S34"/>
  <c r="T34" s="1"/>
  <c r="S35"/>
  <c r="T35"/>
  <c r="S36"/>
  <c r="T36" s="1"/>
  <c r="S37"/>
  <c r="T37" s="1"/>
  <c r="S38"/>
  <c r="T38"/>
  <c r="S39"/>
  <c r="T39" s="1"/>
  <c r="S40"/>
  <c r="T40" s="1"/>
  <c r="S41"/>
  <c r="T41"/>
  <c r="S42"/>
  <c r="T42" s="1"/>
  <c r="S43"/>
  <c r="T43" s="1"/>
  <c r="S44"/>
  <c r="T44"/>
  <c r="S45"/>
  <c r="T45" s="1"/>
  <c r="S46"/>
  <c r="T46" s="1"/>
  <c r="S47"/>
  <c r="T47"/>
  <c r="S48"/>
  <c r="T48" s="1"/>
  <c r="S49"/>
  <c r="T49" s="1"/>
  <c r="S50"/>
  <c r="T50"/>
  <c r="S51"/>
  <c r="T51" s="1"/>
  <c r="J2"/>
  <c r="K2"/>
  <c r="L2" s="1"/>
  <c r="M2" s="1"/>
  <c r="N2" s="1"/>
  <c r="O2" s="1"/>
  <c r="P2" s="1"/>
  <c r="Q2" s="1"/>
  <c r="R2" s="1"/>
  <c r="J3"/>
  <c r="K3" s="1"/>
  <c r="L3" s="1"/>
  <c r="M3" s="1"/>
  <c r="N3" s="1"/>
  <c r="O3" s="1"/>
  <c r="P3" s="1"/>
  <c r="Q3" s="1"/>
  <c r="R3" s="1"/>
  <c r="J4"/>
  <c r="K4"/>
  <c r="L4" s="1"/>
  <c r="M4" s="1"/>
  <c r="N4" s="1"/>
  <c r="O4" s="1"/>
  <c r="P4" s="1"/>
  <c r="Q4" s="1"/>
  <c r="R4" s="1"/>
  <c r="J5"/>
  <c r="K5" s="1"/>
  <c r="L5" s="1"/>
  <c r="M5" s="1"/>
  <c r="N5" s="1"/>
  <c r="O5" s="1"/>
  <c r="P5" s="1"/>
  <c r="Q5" s="1"/>
  <c r="R5" s="1"/>
  <c r="J6"/>
  <c r="K6"/>
  <c r="L6" s="1"/>
  <c r="M6" s="1"/>
  <c r="N6" s="1"/>
  <c r="O6" s="1"/>
  <c r="P6" s="1"/>
  <c r="Q6" s="1"/>
  <c r="R6" s="1"/>
  <c r="J7"/>
  <c r="K7" s="1"/>
  <c r="L7" s="1"/>
  <c r="M7" s="1"/>
  <c r="N7" s="1"/>
  <c r="O7" s="1"/>
  <c r="P7" s="1"/>
  <c r="Q7" s="1"/>
  <c r="R7" s="1"/>
  <c r="J8"/>
  <c r="K8"/>
  <c r="L8" s="1"/>
  <c r="M8" s="1"/>
  <c r="N8" s="1"/>
  <c r="O8" s="1"/>
  <c r="P8" s="1"/>
  <c r="Q8" s="1"/>
  <c r="R8" s="1"/>
  <c r="J9"/>
  <c r="K9" s="1"/>
  <c r="L9" s="1"/>
  <c r="M9" s="1"/>
  <c r="N9" s="1"/>
  <c r="O9" s="1"/>
  <c r="P9" s="1"/>
  <c r="Q9" s="1"/>
  <c r="R9" s="1"/>
  <c r="J10"/>
  <c r="K10"/>
  <c r="L10" s="1"/>
  <c r="M10" s="1"/>
  <c r="N10" s="1"/>
  <c r="O10" s="1"/>
  <c r="P10" s="1"/>
  <c r="Q10" s="1"/>
  <c r="R10" s="1"/>
  <c r="J11"/>
  <c r="K11" s="1"/>
  <c r="L11" s="1"/>
  <c r="M11" s="1"/>
  <c r="N11" s="1"/>
  <c r="O11" s="1"/>
  <c r="P11" s="1"/>
  <c r="Q11" s="1"/>
  <c r="R11" s="1"/>
  <c r="J12"/>
  <c r="K12"/>
  <c r="L12" s="1"/>
  <c r="M12" s="1"/>
  <c r="N12" s="1"/>
  <c r="O12" s="1"/>
  <c r="P12" s="1"/>
  <c r="Q12" s="1"/>
  <c r="R12" s="1"/>
  <c r="J13"/>
  <c r="K13" s="1"/>
  <c r="L13" s="1"/>
  <c r="M13" s="1"/>
  <c r="N13" s="1"/>
  <c r="O13" s="1"/>
  <c r="P13" s="1"/>
  <c r="Q13" s="1"/>
  <c r="R13" s="1"/>
  <c r="J14"/>
  <c r="K14"/>
  <c r="L14" s="1"/>
  <c r="M14" s="1"/>
  <c r="N14" s="1"/>
  <c r="O14" s="1"/>
  <c r="P14" s="1"/>
  <c r="Q14" s="1"/>
  <c r="R14" s="1"/>
  <c r="J15"/>
  <c r="K15" s="1"/>
  <c r="L15" s="1"/>
  <c r="M15" s="1"/>
  <c r="N15" s="1"/>
  <c r="O15" s="1"/>
  <c r="P15" s="1"/>
  <c r="Q15" s="1"/>
  <c r="R15" s="1"/>
  <c r="J16"/>
  <c r="K16"/>
  <c r="L16" s="1"/>
  <c r="M16" s="1"/>
  <c r="N16" s="1"/>
  <c r="O16" s="1"/>
  <c r="P16" s="1"/>
  <c r="Q16" s="1"/>
  <c r="R16" s="1"/>
  <c r="J17"/>
  <c r="K17" s="1"/>
  <c r="L17" s="1"/>
  <c r="M17" s="1"/>
  <c r="N17" s="1"/>
  <c r="O17" s="1"/>
  <c r="P17" s="1"/>
  <c r="Q17" s="1"/>
  <c r="R17" s="1"/>
  <c r="J18"/>
  <c r="K18"/>
  <c r="L18" s="1"/>
  <c r="M18" s="1"/>
  <c r="N18" s="1"/>
  <c r="O18" s="1"/>
  <c r="P18" s="1"/>
  <c r="Q18" s="1"/>
  <c r="R18" s="1"/>
  <c r="J19"/>
  <c r="K19" s="1"/>
  <c r="L19" s="1"/>
  <c r="M19" s="1"/>
  <c r="N19" s="1"/>
  <c r="O19" s="1"/>
  <c r="P19" s="1"/>
  <c r="Q19" s="1"/>
  <c r="R19" s="1"/>
  <c r="J20"/>
  <c r="K20"/>
  <c r="L20" s="1"/>
  <c r="M20" s="1"/>
  <c r="N20" s="1"/>
  <c r="O20" s="1"/>
  <c r="P20" s="1"/>
  <c r="Q20" s="1"/>
  <c r="R20" s="1"/>
  <c r="J21"/>
  <c r="K21" s="1"/>
  <c r="L21" s="1"/>
  <c r="M21" s="1"/>
  <c r="N21" s="1"/>
  <c r="O21" s="1"/>
  <c r="P21" s="1"/>
  <c r="Q21" s="1"/>
  <c r="R21" s="1"/>
  <c r="J22"/>
  <c r="K22"/>
  <c r="L22" s="1"/>
  <c r="M22" s="1"/>
  <c r="N22" s="1"/>
  <c r="O22" s="1"/>
  <c r="P22" s="1"/>
  <c r="Q22" s="1"/>
  <c r="R22" s="1"/>
  <c r="J23"/>
  <c r="K23" s="1"/>
  <c r="L23" s="1"/>
  <c r="M23" s="1"/>
  <c r="N23" s="1"/>
  <c r="O23" s="1"/>
  <c r="P23" s="1"/>
  <c r="Q23" s="1"/>
  <c r="R23" s="1"/>
  <c r="J24"/>
  <c r="K24"/>
  <c r="L24" s="1"/>
  <c r="M24" s="1"/>
  <c r="N24" s="1"/>
  <c r="O24" s="1"/>
  <c r="P24" s="1"/>
  <c r="Q24" s="1"/>
  <c r="R24" s="1"/>
  <c r="J25"/>
  <c r="K25" s="1"/>
  <c r="L25" s="1"/>
  <c r="M25" s="1"/>
  <c r="N25" s="1"/>
  <c r="O25" s="1"/>
  <c r="P25" s="1"/>
  <c r="Q25" s="1"/>
  <c r="R25" s="1"/>
  <c r="J26"/>
  <c r="K26"/>
  <c r="L26" s="1"/>
  <c r="M26" s="1"/>
  <c r="N26" s="1"/>
  <c r="O26" s="1"/>
  <c r="P26" s="1"/>
  <c r="Q26" s="1"/>
  <c r="R26" s="1"/>
  <c r="J27"/>
  <c r="K27" s="1"/>
  <c r="L27" s="1"/>
  <c r="M27" s="1"/>
  <c r="N27" s="1"/>
  <c r="O27" s="1"/>
  <c r="P27" s="1"/>
  <c r="Q27" s="1"/>
  <c r="R27" s="1"/>
  <c r="J28"/>
  <c r="K28"/>
  <c r="L28" s="1"/>
  <c r="M28" s="1"/>
  <c r="N28" s="1"/>
  <c r="O28" s="1"/>
  <c r="P28" s="1"/>
  <c r="Q28" s="1"/>
  <c r="R28" s="1"/>
  <c r="J29"/>
  <c r="K29" s="1"/>
  <c r="L29" s="1"/>
  <c r="M29" s="1"/>
  <c r="N29" s="1"/>
  <c r="O29" s="1"/>
  <c r="P29" s="1"/>
  <c r="Q29" s="1"/>
  <c r="R29" s="1"/>
  <c r="J30"/>
  <c r="K30"/>
  <c r="L30" s="1"/>
  <c r="M30" s="1"/>
  <c r="N30" s="1"/>
  <c r="O30" s="1"/>
  <c r="P30" s="1"/>
  <c r="Q30" s="1"/>
  <c r="R30" s="1"/>
  <c r="J31"/>
  <c r="K31" s="1"/>
  <c r="L31" s="1"/>
  <c r="M31" s="1"/>
  <c r="N31" s="1"/>
  <c r="O31" s="1"/>
  <c r="P31" s="1"/>
  <c r="Q31" s="1"/>
  <c r="R31" s="1"/>
  <c r="J32"/>
  <c r="K32"/>
  <c r="L32" s="1"/>
  <c r="M32" s="1"/>
  <c r="N32" s="1"/>
  <c r="O32" s="1"/>
  <c r="P32" s="1"/>
  <c r="Q32" s="1"/>
  <c r="R32" s="1"/>
  <c r="J33"/>
  <c r="K33" s="1"/>
  <c r="L33" s="1"/>
  <c r="M33" s="1"/>
  <c r="N33" s="1"/>
  <c r="O33" s="1"/>
  <c r="P33" s="1"/>
  <c r="Q33" s="1"/>
  <c r="R33" s="1"/>
  <c r="J34"/>
  <c r="K34"/>
  <c r="L34" s="1"/>
  <c r="M34" s="1"/>
  <c r="N34" s="1"/>
  <c r="O34" s="1"/>
  <c r="P34" s="1"/>
  <c r="Q34" s="1"/>
  <c r="R34" s="1"/>
  <c r="J35"/>
  <c r="K35" s="1"/>
  <c r="L35" s="1"/>
  <c r="M35" s="1"/>
  <c r="N35" s="1"/>
  <c r="O35" s="1"/>
  <c r="P35" s="1"/>
  <c r="Q35" s="1"/>
  <c r="R35" s="1"/>
  <c r="J36"/>
  <c r="K36"/>
  <c r="L36" s="1"/>
  <c r="M36" s="1"/>
  <c r="N36" s="1"/>
  <c r="O36" s="1"/>
  <c r="P36" s="1"/>
  <c r="Q36" s="1"/>
  <c r="R36" s="1"/>
  <c r="J37"/>
  <c r="K37" s="1"/>
  <c r="L37" s="1"/>
  <c r="M37" s="1"/>
  <c r="N37" s="1"/>
  <c r="O37" s="1"/>
  <c r="P37" s="1"/>
  <c r="Q37" s="1"/>
  <c r="R37" s="1"/>
  <c r="J38"/>
  <c r="K38"/>
  <c r="L38" s="1"/>
  <c r="M38" s="1"/>
  <c r="N38" s="1"/>
  <c r="O38" s="1"/>
  <c r="P38" s="1"/>
  <c r="Q38" s="1"/>
  <c r="R38" s="1"/>
  <c r="J39"/>
  <c r="K39" s="1"/>
  <c r="L39" s="1"/>
  <c r="M39" s="1"/>
  <c r="N39" s="1"/>
  <c r="O39" s="1"/>
  <c r="P39" s="1"/>
  <c r="Q39" s="1"/>
  <c r="R39" s="1"/>
  <c r="J40"/>
  <c r="K40"/>
  <c r="L40" s="1"/>
  <c r="M40" s="1"/>
  <c r="N40" s="1"/>
  <c r="O40" s="1"/>
  <c r="P40" s="1"/>
  <c r="Q40" s="1"/>
  <c r="R40" s="1"/>
  <c r="J41"/>
  <c r="K41" s="1"/>
  <c r="L41" s="1"/>
  <c r="M41" s="1"/>
  <c r="N41" s="1"/>
  <c r="O41" s="1"/>
  <c r="P41" s="1"/>
  <c r="Q41" s="1"/>
  <c r="R41" s="1"/>
  <c r="J42"/>
  <c r="K42"/>
  <c r="L42" s="1"/>
  <c r="M42" s="1"/>
  <c r="N42" s="1"/>
  <c r="O42" s="1"/>
  <c r="P42" s="1"/>
  <c r="Q42" s="1"/>
  <c r="R42" s="1"/>
  <c r="J43"/>
  <c r="K43" s="1"/>
  <c r="L43" s="1"/>
  <c r="M43" s="1"/>
  <c r="N43" s="1"/>
  <c r="O43" s="1"/>
  <c r="P43" s="1"/>
  <c r="Q43" s="1"/>
  <c r="R43" s="1"/>
  <c r="J44"/>
  <c r="K44"/>
  <c r="L44" s="1"/>
  <c r="M44" s="1"/>
  <c r="N44" s="1"/>
  <c r="O44" s="1"/>
  <c r="P44" s="1"/>
  <c r="Q44" s="1"/>
  <c r="R44" s="1"/>
  <c r="J45"/>
  <c r="K45" s="1"/>
  <c r="L45" s="1"/>
  <c r="M45" s="1"/>
  <c r="N45" s="1"/>
  <c r="O45" s="1"/>
  <c r="P45" s="1"/>
  <c r="Q45" s="1"/>
  <c r="R45" s="1"/>
  <c r="J46"/>
  <c r="K46"/>
  <c r="L46" s="1"/>
  <c r="M46" s="1"/>
  <c r="N46" s="1"/>
  <c r="O46" s="1"/>
  <c r="P46" s="1"/>
  <c r="Q46" s="1"/>
  <c r="R46" s="1"/>
  <c r="J47"/>
  <c r="K47" s="1"/>
  <c r="L47" s="1"/>
  <c r="M47" s="1"/>
  <c r="N47" s="1"/>
  <c r="O47" s="1"/>
  <c r="P47" s="1"/>
  <c r="Q47" s="1"/>
  <c r="R47" s="1"/>
  <c r="J48"/>
  <c r="K48"/>
  <c r="L48" s="1"/>
  <c r="M48" s="1"/>
  <c r="N48" s="1"/>
  <c r="O48" s="1"/>
  <c r="P48" s="1"/>
  <c r="Q48" s="1"/>
  <c r="R48" s="1"/>
  <c r="J49"/>
  <c r="K49" s="1"/>
  <c r="L49" s="1"/>
  <c r="M49" s="1"/>
  <c r="N49" s="1"/>
  <c r="O49" s="1"/>
  <c r="P49" s="1"/>
  <c r="Q49" s="1"/>
  <c r="R49" s="1"/>
  <c r="J50"/>
  <c r="K50"/>
  <c r="L50" s="1"/>
  <c r="M50" s="1"/>
  <c r="N50" s="1"/>
  <c r="O50" s="1"/>
  <c r="P50" s="1"/>
  <c r="Q50" s="1"/>
  <c r="R50" s="1"/>
  <c r="J51"/>
  <c r="K51" s="1"/>
  <c r="L51" s="1"/>
  <c r="M51" s="1"/>
  <c r="N51" s="1"/>
  <c r="O51" s="1"/>
  <c r="P51" s="1"/>
  <c r="Q51" s="1"/>
  <c r="R51" s="1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H3"/>
  <c r="H4"/>
  <c r="F4" s="1"/>
  <c r="H5"/>
  <c r="F5" s="1"/>
  <c r="H6"/>
  <c r="H7"/>
  <c r="H8"/>
  <c r="H9"/>
  <c r="H10"/>
  <c r="F10" s="1"/>
  <c r="H11"/>
  <c r="F11" s="1"/>
  <c r="H12"/>
  <c r="H13"/>
  <c r="H14"/>
  <c r="H15"/>
  <c r="H16"/>
  <c r="F16" s="1"/>
  <c r="H17"/>
  <c r="F17" s="1"/>
  <c r="H18"/>
  <c r="H19"/>
  <c r="H20"/>
  <c r="H21"/>
  <c r="H22"/>
  <c r="F22" s="1"/>
  <c r="H23"/>
  <c r="F23" s="1"/>
  <c r="H24"/>
  <c r="H25"/>
  <c r="H26"/>
  <c r="H27"/>
  <c r="H28"/>
  <c r="F28" s="1"/>
  <c r="H29"/>
  <c r="F29" s="1"/>
  <c r="H30"/>
  <c r="H31"/>
  <c r="H32"/>
  <c r="H33"/>
  <c r="H34"/>
  <c r="F34" s="1"/>
  <c r="H35"/>
  <c r="F35" s="1"/>
  <c r="H36"/>
  <c r="H37"/>
  <c r="H38"/>
  <c r="H39"/>
  <c r="H40"/>
  <c r="F40" s="1"/>
  <c r="H41"/>
  <c r="F41" s="1"/>
  <c r="H42"/>
  <c r="H43"/>
  <c r="H44"/>
  <c r="H45"/>
  <c r="H46"/>
  <c r="F46" s="1"/>
  <c r="H47"/>
  <c r="F47" s="1"/>
  <c r="H48"/>
  <c r="H49"/>
  <c r="H50"/>
  <c r="H51"/>
  <c r="F3"/>
  <c r="F6"/>
  <c r="F7"/>
  <c r="F8"/>
  <c r="F9"/>
  <c r="F12"/>
  <c r="F13"/>
  <c r="F14"/>
  <c r="F15"/>
  <c r="F18"/>
  <c r="F19"/>
  <c r="F20"/>
  <c r="F21"/>
  <c r="F24"/>
  <c r="F25"/>
  <c r="F26"/>
  <c r="F27"/>
  <c r="F30"/>
  <c r="F31"/>
  <c r="F32"/>
  <c r="F33"/>
  <c r="F36"/>
  <c r="F37"/>
  <c r="F38"/>
  <c r="F39"/>
  <c r="F42"/>
  <c r="F43"/>
  <c r="F44"/>
  <c r="F45"/>
  <c r="F48"/>
  <c r="F49"/>
  <c r="F50"/>
  <c r="F51"/>
  <c r="F2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  <c r="Y4" l="1"/>
  <c r="G54" i="1"/>
  <c r="G55"/>
  <c r="G56"/>
  <c r="G53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2"/>
  <c r="J5" s="1"/>
  <c r="G52" l="1"/>
  <c r="K36"/>
  <c r="L36"/>
  <c r="J38"/>
  <c r="M37"/>
  <c r="K35"/>
  <c r="K37"/>
  <c r="L38"/>
  <c r="M38"/>
  <c r="K38"/>
  <c r="M36"/>
  <c r="J36"/>
  <c r="L37"/>
  <c r="J35"/>
  <c r="J37"/>
  <c r="L35"/>
  <c r="M35"/>
  <c r="J3"/>
  <c r="J6"/>
  <c r="I3"/>
  <c r="I6"/>
  <c r="I5"/>
  <c r="K5" s="1"/>
  <c r="J4"/>
  <c r="I4"/>
  <c r="K3" l="1"/>
  <c r="K4"/>
  <c r="K6"/>
</calcChain>
</file>

<file path=xl/connections.xml><?xml version="1.0" encoding="utf-8"?>
<connections xmlns="http://schemas.openxmlformats.org/spreadsheetml/2006/main">
  <connection id="1" name="kraina" type="6" refreshedVersion="3" background="1" saveData="1">
    <textPr codePage="852" sourceFile="G:\MATURA_INFA\matura_2015_roz_infa\Dane_PR2\kraina.txt" decimal="," thousands=" " tab="0" semicolon="1">
      <textFields count="5">
        <textField/>
        <textField/>
        <textField/>
        <textField/>
        <textField/>
      </textFields>
    </textPr>
  </connection>
  <connection id="2" name="kraina1" type="6" refreshedVersion="3" background="1" saveData="1">
    <textPr codePage="852" sourceFile="G:\MATURA_INFA\matura_2015_roz_infa\Dane_PR2\kraina.txt" decimal="," thousands=" " tab="0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<sst xmlns="http://schemas.openxmlformats.org/spreadsheetml/2006/main" count="143" uniqueCount="69">
  <si>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</si>
  <si>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</si>
  <si>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</si>
  <si>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</si>
  <si>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</si>
  <si>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</si>
  <si>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</si>
  <si>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</si>
  <si>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</si>
  <si>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</si>
  <si>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</si>
  <si>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</si>
  <si>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</si>
  <si>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</si>
  <si>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</si>
  <si>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</si>
  <si>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</si>
  <si>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</si>
  <si>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</si>
  <si>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</si>
  <si>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</si>
  <si>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</si>
  <si>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</si>
  <si>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</si>
  <si>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</si>
  <si>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</si>
  <si>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</si>
  <si>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</si>
  <si>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</si>
  <si>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</si>
  <si>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</si>
  <si>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</si>
  <si>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</si>
  <si>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</si>
  <si>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</si>
  <si>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</si>
  <si>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</si>
  <si>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</si>
  <si>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</si>
  <si>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</si>
  <si>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</si>
  <si>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</si>
  <si>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</si>
  <si>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</si>
  <si>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</si>
  <si>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</si>
  <si>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</si>
  <si>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</si>
  <si>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</si>
  <si>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</si>
  <si>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kobiety 2013</t>
  </si>
  <si>
    <t>mężczyźni 2013</t>
  </si>
  <si>
    <t>kobiety 2014</t>
  </si>
  <si>
    <t>mężczyźni 2014</t>
  </si>
  <si>
    <t>A</t>
  </si>
  <si>
    <t>B</t>
  </si>
  <si>
    <t>C</t>
  </si>
  <si>
    <t>D</t>
  </si>
  <si>
    <t>zad5.1 + wykres</t>
  </si>
  <si>
    <t>region</t>
  </si>
  <si>
    <t>razem</t>
  </si>
  <si>
    <t>suma</t>
  </si>
  <si>
    <t>zad5.2</t>
  </si>
  <si>
    <t>województwo</t>
  </si>
  <si>
    <t>tempo wzrostu</t>
  </si>
  <si>
    <t>zad5.3</t>
  </si>
  <si>
    <t>a)</t>
  </si>
  <si>
    <t>b)</t>
  </si>
  <si>
    <t>przeludnienie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</si>
</sst>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sz val="11"/>
      <color rgb="FF0061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 vertical="center"/>
    </xf>
    <xf numFmtId="0" fontId="1" fillId="2" borderId="0" xfId="1" applyAlignment="1">
      <alignment horizontal="center"/>
    </xf>
    <xf numFmtId="0" fontId="1" fillId="2" borderId="0" xfId="1" applyAlignment="1"/>
    <xf numFmtId="0" fontId="1" fillId="2" borderId="0" xfId="1" applyAlignment="1">
      <alignment horizontal="center" vertical="center" wrapText="1"/>
    </xf>
    <xf numFmtId="0" fontId="1" fillId="2" borderId="0" xfId="1" applyAlignment="1">
      <alignment horizontal="center" vertical="center"/>
    </xf>
  </cellXfs>
  <cellStyles count="2">
    <cellStyle name="Dobre" xfId="1" builtinId="26"/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Ludność w roku 2013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cat>
            <c:strRef>
              <c:f>Arkusz1!$H$3:$H$6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Arkusz1!$K$3:$K$6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</c:ser>
        <c:axId val="108906368"/>
        <c:axId val="108907904"/>
      </c:barChart>
      <c:catAx>
        <c:axId val="108906368"/>
        <c:scaling>
          <c:orientation val="minMax"/>
        </c:scaling>
        <c:axPos val="b"/>
        <c:majorTickMark val="none"/>
        <c:tickLblPos val="nextTo"/>
        <c:crossAx val="108907904"/>
        <c:crosses val="autoZero"/>
        <c:auto val="1"/>
        <c:lblAlgn val="ctr"/>
        <c:lblOffset val="100"/>
      </c:catAx>
      <c:valAx>
        <c:axId val="108907904"/>
        <c:scaling>
          <c:orientation val="minMax"/>
        </c:scaling>
        <c:axPos val="l"/>
        <c:majorGridlines/>
        <c:numFmt formatCode="General" sourceLinked="1"/>
        <c:tickLblPos val="nextTo"/>
        <c:crossAx val="108906368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15</xdr:row>
      <xdr:rowOff>114300</xdr:rowOff>
    </xdr:from>
    <xdr:to>
      <xdr:col>15</xdr:col>
      <xdr:colOff>57150</xdr:colOff>
      <xdr:row>30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rain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rain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workbookViewId="0">
      <selection activeCell="H1" sqref="H1"/>
    </sheetView>
  </sheetViews>
  <sheetFormatPr defaultRowHeight="15"/>
  <cols>
    <col min="1" max="1" width="13.7109375" bestFit="1" customWidth="1"/>
    <col min="2" max="2" width="12.140625" bestFit="1" customWidth="1"/>
    <col min="3" max="3" width="14.42578125" bestFit="1" customWidth="1"/>
    <col min="4" max="4" width="12.140625" bestFit="1" customWidth="1"/>
    <col min="5" max="5" width="14.42578125" bestFit="1" customWidth="1"/>
    <col min="6" max="6" width="9.28515625" customWidth="1"/>
    <col min="8" max="8" width="12.140625" bestFit="1" customWidth="1"/>
    <col min="9" max="11" width="14.42578125" bestFit="1" customWidth="1"/>
    <col min="12" max="12" width="16.42578125" bestFit="1" customWidth="1"/>
    <col min="13" max="13" width="14.42578125" bestFit="1" customWidth="1"/>
  </cols>
  <sheetData>
    <row r="1" spans="1:12">
      <c r="A1" t="s">
        <v>63</v>
      </c>
      <c r="B1" t="s">
        <v>50</v>
      </c>
      <c r="C1" t="s">
        <v>51</v>
      </c>
      <c r="D1" t="s">
        <v>52</v>
      </c>
      <c r="E1" t="s">
        <v>53</v>
      </c>
      <c r="F1" t="s">
        <v>59</v>
      </c>
    </row>
    <row r="2" spans="1:12">
      <c r="A2" t="s">
        <v>0</v>
      </c>
      <c r="B2">
        <v>1415007</v>
      </c>
      <c r="C2">
        <v>1397195</v>
      </c>
      <c r="D2">
        <v>1499070</v>
      </c>
      <c r="E2">
        <v>1481105</v>
      </c>
      <c r="F2" t="str">
        <f>MID(A2,4,1)</f>
        <v>D</v>
      </c>
      <c r="G2">
        <f>IF(AND(D2&gt;B2,E2&gt;C2),1,0)</f>
        <v>1</v>
      </c>
      <c r="H2" t="s">
        <v>59</v>
      </c>
      <c r="I2" t="s">
        <v>50</v>
      </c>
      <c r="J2" t="s">
        <v>51</v>
      </c>
      <c r="K2" t="s">
        <v>60</v>
      </c>
    </row>
    <row r="3" spans="1:12" ht="15" customHeight="1">
      <c r="A3" t="s">
        <v>1</v>
      </c>
      <c r="B3">
        <v>1711390</v>
      </c>
      <c r="C3">
        <v>1641773</v>
      </c>
      <c r="D3">
        <v>1522030</v>
      </c>
      <c r="E3">
        <v>1618733</v>
      </c>
      <c r="F3" t="str">
        <f t="shared" ref="F3:F51" si="0">MID(A3,4,1)</f>
        <v>D</v>
      </c>
      <c r="G3">
        <f t="shared" ref="G3:G51" si="1">IF(AND(D3&gt;B3,E3&gt;C3),1,0)</f>
        <v>0</v>
      </c>
      <c r="H3" t="s">
        <v>54</v>
      </c>
      <c r="I3">
        <f>SUMIF($F$2:$F$51,H3,$B$2:$B$51)</f>
        <v>17400221</v>
      </c>
      <c r="J3">
        <f>SUMIF($F$2:$F$51,H3,$C$2:$C$51)</f>
        <v>16529358</v>
      </c>
      <c r="K3" s="1">
        <f>I3+J3</f>
        <v>33929579</v>
      </c>
      <c r="L3" s="4" t="s">
        <v>58</v>
      </c>
    </row>
    <row r="4" spans="1:12">
      <c r="A4" t="s">
        <v>2</v>
      </c>
      <c r="B4">
        <v>1165105</v>
      </c>
      <c r="C4">
        <v>1278732</v>
      </c>
      <c r="D4">
        <v>1299953</v>
      </c>
      <c r="E4">
        <v>1191621</v>
      </c>
      <c r="F4" t="str">
        <f t="shared" si="0"/>
        <v>C</v>
      </c>
      <c r="G4">
        <f t="shared" si="1"/>
        <v>0</v>
      </c>
      <c r="H4" t="s">
        <v>55</v>
      </c>
      <c r="I4">
        <f>SUMIF($F$2:$F$51,H4,$B$2:$B$51)</f>
        <v>20714787</v>
      </c>
      <c r="J4">
        <f t="shared" ref="J4:J6" si="2">SUMIF($F$2:$F$51,H4,$C$2:$C$51)</f>
        <v>21021832</v>
      </c>
      <c r="K4" s="1">
        <f t="shared" ref="K4:K6" si="3">I4+J4</f>
        <v>41736619</v>
      </c>
      <c r="L4" s="4"/>
    </row>
    <row r="5" spans="1:12">
      <c r="A5" t="s">
        <v>3</v>
      </c>
      <c r="B5">
        <v>949065</v>
      </c>
      <c r="C5">
        <v>1026050</v>
      </c>
      <c r="D5">
        <v>688027</v>
      </c>
      <c r="E5">
        <v>723233</v>
      </c>
      <c r="F5" t="str">
        <f t="shared" si="0"/>
        <v>D</v>
      </c>
      <c r="G5">
        <f t="shared" si="1"/>
        <v>0</v>
      </c>
      <c r="H5" t="s">
        <v>56</v>
      </c>
      <c r="I5">
        <f>SUMIF($F$2:$F$51,H5,$B$2:$B$51)</f>
        <v>28711668</v>
      </c>
      <c r="J5">
        <f t="shared" si="2"/>
        <v>28937349</v>
      </c>
      <c r="K5" s="1">
        <f t="shared" si="3"/>
        <v>57649017</v>
      </c>
      <c r="L5" s="4"/>
    </row>
    <row r="6" spans="1:12">
      <c r="A6" t="s">
        <v>4</v>
      </c>
      <c r="B6">
        <v>2436107</v>
      </c>
      <c r="C6">
        <v>2228622</v>
      </c>
      <c r="D6">
        <v>1831600</v>
      </c>
      <c r="E6">
        <v>1960624</v>
      </c>
      <c r="F6" t="str">
        <f t="shared" si="0"/>
        <v>A</v>
      </c>
      <c r="G6">
        <f t="shared" si="1"/>
        <v>0</v>
      </c>
      <c r="H6" t="s">
        <v>57</v>
      </c>
      <c r="I6">
        <f>SUMIF($F$2:$F$51,H6,$B$2:$B$51)</f>
        <v>18062137</v>
      </c>
      <c r="J6">
        <f t="shared" si="2"/>
        <v>18468250</v>
      </c>
      <c r="K6" s="1">
        <f t="shared" si="3"/>
        <v>36530387</v>
      </c>
      <c r="L6" s="4"/>
    </row>
    <row r="7" spans="1:12">
      <c r="A7" t="s">
        <v>5</v>
      </c>
      <c r="B7">
        <v>1846928</v>
      </c>
      <c r="C7">
        <v>1851433</v>
      </c>
      <c r="D7">
        <v>2125113</v>
      </c>
      <c r="E7">
        <v>2028635</v>
      </c>
      <c r="F7" t="str">
        <f t="shared" si="0"/>
        <v>D</v>
      </c>
      <c r="G7">
        <f t="shared" si="1"/>
        <v>1</v>
      </c>
    </row>
    <row r="8" spans="1:12">
      <c r="A8" t="s">
        <v>6</v>
      </c>
      <c r="B8">
        <v>3841577</v>
      </c>
      <c r="C8">
        <v>3848394</v>
      </c>
      <c r="D8">
        <v>3595975</v>
      </c>
      <c r="E8">
        <v>3123039</v>
      </c>
      <c r="F8" t="str">
        <f t="shared" si="0"/>
        <v>B</v>
      </c>
      <c r="G8">
        <f t="shared" si="1"/>
        <v>0</v>
      </c>
    </row>
    <row r="9" spans="1:12">
      <c r="A9" t="s">
        <v>7</v>
      </c>
      <c r="B9">
        <v>679557</v>
      </c>
      <c r="C9">
        <v>655500</v>
      </c>
      <c r="D9">
        <v>1012012</v>
      </c>
      <c r="E9">
        <v>1067022</v>
      </c>
      <c r="F9" t="str">
        <f t="shared" si="0"/>
        <v>A</v>
      </c>
      <c r="G9">
        <f t="shared" si="1"/>
        <v>1</v>
      </c>
    </row>
    <row r="10" spans="1:12">
      <c r="A10" t="s">
        <v>8</v>
      </c>
      <c r="B10">
        <v>1660998</v>
      </c>
      <c r="C10">
        <v>1630345</v>
      </c>
      <c r="D10">
        <v>1130119</v>
      </c>
      <c r="E10">
        <v>1080238</v>
      </c>
      <c r="F10" t="str">
        <f t="shared" si="0"/>
        <v>C</v>
      </c>
      <c r="G10">
        <f t="shared" si="1"/>
        <v>0</v>
      </c>
    </row>
    <row r="11" spans="1:12">
      <c r="A11" t="s">
        <v>9</v>
      </c>
      <c r="B11">
        <v>1157622</v>
      </c>
      <c r="C11">
        <v>1182345</v>
      </c>
      <c r="D11">
        <v>830785</v>
      </c>
      <c r="E11">
        <v>833779</v>
      </c>
      <c r="F11" t="str">
        <f t="shared" si="0"/>
        <v>C</v>
      </c>
      <c r="G11">
        <f t="shared" si="1"/>
        <v>0</v>
      </c>
    </row>
    <row r="12" spans="1:12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 t="str">
        <f t="shared" si="0"/>
        <v>D</v>
      </c>
      <c r="G12">
        <f t="shared" si="1"/>
        <v>0</v>
      </c>
    </row>
    <row r="13" spans="1:12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 t="str">
        <f t="shared" si="0"/>
        <v>C</v>
      </c>
      <c r="G13">
        <f t="shared" si="1"/>
        <v>1</v>
      </c>
    </row>
    <row r="14" spans="1:12">
      <c r="A14" t="s">
        <v>12</v>
      </c>
      <c r="B14">
        <v>996113</v>
      </c>
      <c r="C14">
        <v>964279</v>
      </c>
      <c r="D14">
        <v>1012487</v>
      </c>
      <c r="E14">
        <v>1128940</v>
      </c>
      <c r="F14" t="str">
        <f t="shared" si="0"/>
        <v>A</v>
      </c>
      <c r="G14">
        <f t="shared" si="1"/>
        <v>1</v>
      </c>
    </row>
    <row r="15" spans="1:12">
      <c r="A15" t="s">
        <v>13</v>
      </c>
      <c r="B15">
        <v>1143634</v>
      </c>
      <c r="C15">
        <v>1033836</v>
      </c>
      <c r="D15">
        <v>909534</v>
      </c>
      <c r="E15">
        <v>856349</v>
      </c>
      <c r="F15" t="str">
        <f t="shared" si="0"/>
        <v>A</v>
      </c>
      <c r="G15">
        <f t="shared" si="1"/>
        <v>0</v>
      </c>
    </row>
    <row r="16" spans="1:12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 t="str">
        <f t="shared" si="0"/>
        <v>A</v>
      </c>
      <c r="G16">
        <f t="shared" si="1"/>
        <v>0</v>
      </c>
    </row>
    <row r="17" spans="1:7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 t="str">
        <f t="shared" si="0"/>
        <v>C</v>
      </c>
      <c r="G17">
        <f t="shared" si="1"/>
        <v>1</v>
      </c>
    </row>
    <row r="18" spans="1:7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 t="str">
        <f t="shared" si="0"/>
        <v>A</v>
      </c>
      <c r="G18">
        <f t="shared" si="1"/>
        <v>0</v>
      </c>
    </row>
    <row r="19" spans="1:7">
      <c r="A19" t="s">
        <v>17</v>
      </c>
      <c r="B19">
        <v>1334060</v>
      </c>
      <c r="C19">
        <v>1395231</v>
      </c>
      <c r="D19">
        <v>578655</v>
      </c>
      <c r="E19">
        <v>677663</v>
      </c>
      <c r="F19" t="str">
        <f t="shared" si="0"/>
        <v>D</v>
      </c>
      <c r="G19">
        <f t="shared" si="1"/>
        <v>0</v>
      </c>
    </row>
    <row r="20" spans="1:7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 t="str">
        <f t="shared" si="0"/>
        <v>C</v>
      </c>
      <c r="G20">
        <f t="shared" si="1"/>
        <v>0</v>
      </c>
    </row>
    <row r="21" spans="1:7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 t="str">
        <f t="shared" si="0"/>
        <v>C</v>
      </c>
      <c r="G21">
        <f t="shared" si="1"/>
        <v>0</v>
      </c>
    </row>
    <row r="22" spans="1:7">
      <c r="A22" t="s">
        <v>20</v>
      </c>
      <c r="B22">
        <v>2486640</v>
      </c>
      <c r="C22">
        <v>2265936</v>
      </c>
      <c r="D22">
        <v>297424</v>
      </c>
      <c r="E22">
        <v>274759</v>
      </c>
      <c r="F22" t="str">
        <f t="shared" si="0"/>
        <v>A</v>
      </c>
      <c r="G22">
        <f t="shared" si="1"/>
        <v>0</v>
      </c>
    </row>
    <row r="23" spans="1:7">
      <c r="A23" t="s">
        <v>21</v>
      </c>
      <c r="B23">
        <v>685438</v>
      </c>
      <c r="C23">
        <v>749124</v>
      </c>
      <c r="D23">
        <v>2697677</v>
      </c>
      <c r="E23">
        <v>2821550</v>
      </c>
      <c r="F23" t="str">
        <f t="shared" si="0"/>
        <v>B</v>
      </c>
      <c r="G23">
        <f t="shared" si="1"/>
        <v>1</v>
      </c>
    </row>
    <row r="24" spans="1:7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 t="str">
        <f t="shared" si="0"/>
        <v>B</v>
      </c>
      <c r="G24">
        <f t="shared" si="1"/>
        <v>0</v>
      </c>
    </row>
    <row r="25" spans="1:7">
      <c r="A25" t="s">
        <v>23</v>
      </c>
      <c r="B25">
        <v>643177</v>
      </c>
      <c r="C25">
        <v>684187</v>
      </c>
      <c r="D25">
        <v>796213</v>
      </c>
      <c r="E25">
        <v>867904</v>
      </c>
      <c r="F25" t="str">
        <f t="shared" si="0"/>
        <v>C</v>
      </c>
      <c r="G25">
        <f t="shared" si="1"/>
        <v>1</v>
      </c>
    </row>
    <row r="26" spans="1:7">
      <c r="A26" t="s">
        <v>24</v>
      </c>
      <c r="B26">
        <v>450192</v>
      </c>
      <c r="C26">
        <v>434755</v>
      </c>
      <c r="D26">
        <v>1656446</v>
      </c>
      <c r="E26">
        <v>1691000</v>
      </c>
      <c r="F26" t="str">
        <f t="shared" si="0"/>
        <v>B</v>
      </c>
      <c r="G26">
        <f t="shared" si="1"/>
        <v>1</v>
      </c>
    </row>
    <row r="27" spans="1:7">
      <c r="A27" t="s">
        <v>25</v>
      </c>
      <c r="B27">
        <v>1037774</v>
      </c>
      <c r="C27">
        <v>1113789</v>
      </c>
      <c r="D27">
        <v>877464</v>
      </c>
      <c r="E27">
        <v>990837</v>
      </c>
      <c r="F27" t="str">
        <f t="shared" si="0"/>
        <v>C</v>
      </c>
      <c r="G27">
        <f t="shared" si="1"/>
        <v>0</v>
      </c>
    </row>
    <row r="28" spans="1:7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 t="str">
        <f t="shared" si="0"/>
        <v>C</v>
      </c>
      <c r="G28">
        <f t="shared" si="1"/>
        <v>0</v>
      </c>
    </row>
    <row r="29" spans="1:7">
      <c r="A29" t="s">
        <v>27</v>
      </c>
      <c r="B29">
        <v>2613354</v>
      </c>
      <c r="C29">
        <v>2837241</v>
      </c>
      <c r="D29">
        <v>431144</v>
      </c>
      <c r="E29">
        <v>434113</v>
      </c>
      <c r="F29" t="str">
        <f t="shared" si="0"/>
        <v>D</v>
      </c>
      <c r="G29">
        <f t="shared" si="1"/>
        <v>0</v>
      </c>
    </row>
    <row r="30" spans="1:7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 t="str">
        <f t="shared" si="0"/>
        <v>A</v>
      </c>
      <c r="G30">
        <f t="shared" si="1"/>
        <v>0</v>
      </c>
    </row>
    <row r="31" spans="1:7">
      <c r="A31" t="s">
        <v>29</v>
      </c>
      <c r="B31">
        <v>2478386</v>
      </c>
      <c r="C31">
        <v>2562144</v>
      </c>
      <c r="D31">
        <v>30035</v>
      </c>
      <c r="E31">
        <v>29396</v>
      </c>
      <c r="F31" t="str">
        <f t="shared" si="0"/>
        <v>C</v>
      </c>
      <c r="G31">
        <f t="shared" si="1"/>
        <v>0</v>
      </c>
    </row>
    <row r="32" spans="1:7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 t="str">
        <f t="shared" si="0"/>
        <v>C</v>
      </c>
      <c r="G32">
        <f t="shared" si="1"/>
        <v>0</v>
      </c>
    </row>
    <row r="33" spans="1:13">
      <c r="A33" t="s">
        <v>31</v>
      </c>
      <c r="B33">
        <v>992523</v>
      </c>
      <c r="C33">
        <v>1028501</v>
      </c>
      <c r="D33">
        <v>1995446</v>
      </c>
      <c r="E33">
        <v>1860524</v>
      </c>
      <c r="F33" t="str">
        <f t="shared" si="0"/>
        <v>D</v>
      </c>
      <c r="G33">
        <f t="shared" si="1"/>
        <v>1</v>
      </c>
    </row>
    <row r="34" spans="1:13">
      <c r="A34" t="s">
        <v>32</v>
      </c>
      <c r="B34">
        <v>2966291</v>
      </c>
      <c r="C34">
        <v>2889963</v>
      </c>
      <c r="D34">
        <v>462453</v>
      </c>
      <c r="E34">
        <v>486354</v>
      </c>
      <c r="F34" t="str">
        <f t="shared" si="0"/>
        <v>B</v>
      </c>
      <c r="G34">
        <f t="shared" si="1"/>
        <v>0</v>
      </c>
      <c r="I34" t="s">
        <v>59</v>
      </c>
      <c r="J34" t="s">
        <v>50</v>
      </c>
      <c r="K34" t="s">
        <v>51</v>
      </c>
      <c r="L34" t="s">
        <v>52</v>
      </c>
      <c r="M34" t="s">
        <v>53</v>
      </c>
    </row>
    <row r="35" spans="1:13">
      <c r="A35" t="s">
        <v>33</v>
      </c>
      <c r="B35">
        <v>76648</v>
      </c>
      <c r="C35">
        <v>81385</v>
      </c>
      <c r="D35">
        <v>1374708</v>
      </c>
      <c r="E35">
        <v>1379567</v>
      </c>
      <c r="F35" t="str">
        <f t="shared" si="0"/>
        <v>C</v>
      </c>
      <c r="G35">
        <f t="shared" si="1"/>
        <v>1</v>
      </c>
      <c r="I35" t="s">
        <v>54</v>
      </c>
      <c r="J35">
        <f>SUMIF($F$2:$F$51,I35,$B$2:$B$51)</f>
        <v>17400221</v>
      </c>
      <c r="K35">
        <f>SUMIF($F$2:$F$51,I35,$C$2:$C$51)</f>
        <v>16529358</v>
      </c>
      <c r="L35">
        <f>SUMIF($F$2:$F$51,I35,$D$2:$D$51)</f>
        <v>13954188</v>
      </c>
      <c r="M35">
        <f>SUMIF($F$2:$F$51,I35,$E$2:$E$51)</f>
        <v>14095402</v>
      </c>
    </row>
    <row r="36" spans="1:13">
      <c r="A36" t="s">
        <v>34</v>
      </c>
      <c r="B36">
        <v>2574432</v>
      </c>
      <c r="C36">
        <v>2409710</v>
      </c>
      <c r="D36">
        <v>987486</v>
      </c>
      <c r="E36">
        <v>999043</v>
      </c>
      <c r="F36" t="str">
        <f t="shared" si="0"/>
        <v>C</v>
      </c>
      <c r="G36">
        <f t="shared" si="1"/>
        <v>0</v>
      </c>
      <c r="I36" t="s">
        <v>55</v>
      </c>
      <c r="J36">
        <f>SUMIF($F$2:$F$51,I36,$B$2:$B$51)</f>
        <v>20714787</v>
      </c>
      <c r="K36">
        <f t="shared" ref="K36:K38" si="4">SUMIF($F$2:$F$51,I36,$C$2:$C$51)</f>
        <v>21021832</v>
      </c>
      <c r="L36">
        <f t="shared" ref="L36:L38" si="5">SUMIF($F$2:$F$51,I36,$D$2:$D$51)</f>
        <v>17115827</v>
      </c>
      <c r="M36">
        <f t="shared" ref="M36:M38" si="6">SUMIF($F$2:$F$51,I36,$E$2:$E$51)</f>
        <v>16826447</v>
      </c>
    </row>
    <row r="37" spans="1:13">
      <c r="A37" t="s">
        <v>35</v>
      </c>
      <c r="B37">
        <v>1778590</v>
      </c>
      <c r="C37">
        <v>1874844</v>
      </c>
      <c r="D37">
        <v>111191</v>
      </c>
      <c r="E37">
        <v>117846</v>
      </c>
      <c r="F37" t="str">
        <f t="shared" si="0"/>
        <v>B</v>
      </c>
      <c r="G37">
        <f t="shared" si="1"/>
        <v>0</v>
      </c>
      <c r="I37" t="s">
        <v>56</v>
      </c>
      <c r="J37">
        <f>SUMIF($F$2:$F$51,I37,$B$2:$B$51)</f>
        <v>28711668</v>
      </c>
      <c r="K37">
        <f t="shared" si="4"/>
        <v>28937349</v>
      </c>
      <c r="L37">
        <f t="shared" si="5"/>
        <v>28826205</v>
      </c>
      <c r="M37">
        <f t="shared" si="6"/>
        <v>29474135</v>
      </c>
    </row>
    <row r="38" spans="1:13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 t="str">
        <f t="shared" si="0"/>
        <v>A</v>
      </c>
      <c r="G38">
        <f t="shared" si="1"/>
        <v>0</v>
      </c>
      <c r="I38" t="s">
        <v>57</v>
      </c>
      <c r="J38">
        <f>SUMIF($F$2:$F$51,I38,$B$2:$B$51)</f>
        <v>18062137</v>
      </c>
      <c r="K38">
        <f t="shared" si="4"/>
        <v>18468250</v>
      </c>
      <c r="L38">
        <f t="shared" si="5"/>
        <v>13717046</v>
      </c>
      <c r="M38">
        <f t="shared" si="6"/>
        <v>13761568</v>
      </c>
    </row>
    <row r="39" spans="1:13">
      <c r="A39" t="s">
        <v>37</v>
      </c>
      <c r="B39">
        <v>1598886</v>
      </c>
      <c r="C39">
        <v>1687917</v>
      </c>
      <c r="D39">
        <v>449788</v>
      </c>
      <c r="E39">
        <v>427615</v>
      </c>
      <c r="F39" t="str">
        <f t="shared" si="0"/>
        <v>B</v>
      </c>
      <c r="G39">
        <f t="shared" si="1"/>
        <v>0</v>
      </c>
    </row>
    <row r="40" spans="1:13">
      <c r="A40" t="s">
        <v>38</v>
      </c>
      <c r="B40">
        <v>548989</v>
      </c>
      <c r="C40">
        <v>514636</v>
      </c>
      <c r="D40">
        <v>2770344</v>
      </c>
      <c r="E40">
        <v>3187897</v>
      </c>
      <c r="F40" t="str">
        <f t="shared" si="0"/>
        <v>D</v>
      </c>
      <c r="G40">
        <f t="shared" si="1"/>
        <v>1</v>
      </c>
    </row>
    <row r="41" spans="1:13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 t="str">
        <f t="shared" si="0"/>
        <v>A</v>
      </c>
      <c r="G41">
        <f t="shared" si="1"/>
        <v>1</v>
      </c>
    </row>
    <row r="42" spans="1:13">
      <c r="A42" t="s">
        <v>40</v>
      </c>
      <c r="B42">
        <v>2115336</v>
      </c>
      <c r="C42">
        <v>2202769</v>
      </c>
      <c r="D42">
        <v>15339</v>
      </c>
      <c r="E42">
        <v>14652</v>
      </c>
      <c r="F42" t="str">
        <f t="shared" si="0"/>
        <v>D</v>
      </c>
      <c r="G42">
        <f t="shared" si="1"/>
        <v>0</v>
      </c>
    </row>
    <row r="43" spans="1:13">
      <c r="A43" t="s">
        <v>41</v>
      </c>
      <c r="B43">
        <v>2346640</v>
      </c>
      <c r="C43">
        <v>2197559</v>
      </c>
      <c r="D43">
        <v>373470</v>
      </c>
      <c r="E43">
        <v>353365</v>
      </c>
      <c r="F43" t="str">
        <f t="shared" si="0"/>
        <v>B</v>
      </c>
      <c r="G43">
        <f t="shared" si="1"/>
        <v>0</v>
      </c>
    </row>
    <row r="44" spans="1:13">
      <c r="A44" t="s">
        <v>42</v>
      </c>
      <c r="B44">
        <v>2548438</v>
      </c>
      <c r="C44">
        <v>2577213</v>
      </c>
      <c r="D44">
        <v>37986</v>
      </c>
      <c r="E44">
        <v>37766</v>
      </c>
      <c r="F44" t="str">
        <f t="shared" si="0"/>
        <v>D</v>
      </c>
      <c r="G44">
        <f t="shared" si="1"/>
        <v>0</v>
      </c>
    </row>
    <row r="45" spans="1:13">
      <c r="A45" t="s">
        <v>43</v>
      </c>
      <c r="B45">
        <v>835495</v>
      </c>
      <c r="C45">
        <v>837746</v>
      </c>
      <c r="D45">
        <v>1106177</v>
      </c>
      <c r="E45">
        <v>917781</v>
      </c>
      <c r="F45" t="str">
        <f t="shared" si="0"/>
        <v>C</v>
      </c>
      <c r="G45">
        <f t="shared" si="1"/>
        <v>1</v>
      </c>
    </row>
    <row r="46" spans="1:13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 t="str">
        <f t="shared" si="0"/>
        <v>B</v>
      </c>
      <c r="G46">
        <f t="shared" si="1"/>
        <v>1</v>
      </c>
    </row>
    <row r="47" spans="1:13">
      <c r="A47" t="s">
        <v>45</v>
      </c>
      <c r="B47">
        <v>140026</v>
      </c>
      <c r="C47">
        <v>146354</v>
      </c>
      <c r="D47">
        <v>2759991</v>
      </c>
      <c r="E47">
        <v>2742120</v>
      </c>
      <c r="F47" t="str">
        <f t="shared" si="0"/>
        <v>C</v>
      </c>
      <c r="G47">
        <f t="shared" si="1"/>
        <v>1</v>
      </c>
    </row>
    <row r="48" spans="1:13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 t="str">
        <f t="shared" si="0"/>
        <v>B</v>
      </c>
      <c r="G48">
        <f t="shared" si="1"/>
        <v>1</v>
      </c>
    </row>
    <row r="49" spans="1:7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 t="str">
        <f t="shared" si="0"/>
        <v>C</v>
      </c>
      <c r="G49">
        <f t="shared" si="1"/>
        <v>1</v>
      </c>
    </row>
    <row r="50" spans="1:7">
      <c r="A50" t="s">
        <v>48</v>
      </c>
      <c r="B50">
        <v>248398</v>
      </c>
      <c r="C50">
        <v>268511</v>
      </c>
      <c r="D50">
        <v>3110853</v>
      </c>
      <c r="E50">
        <v>2986411</v>
      </c>
      <c r="F50" t="str">
        <f t="shared" si="0"/>
        <v>C</v>
      </c>
      <c r="G50">
        <f t="shared" si="1"/>
        <v>1</v>
      </c>
    </row>
    <row r="51" spans="1:7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 t="str">
        <f t="shared" si="0"/>
        <v>B</v>
      </c>
      <c r="G51">
        <f t="shared" si="1"/>
        <v>0</v>
      </c>
    </row>
    <row r="52" spans="1:7">
      <c r="E52" s="5" t="s">
        <v>62</v>
      </c>
      <c r="F52" s="2" t="s">
        <v>61</v>
      </c>
      <c r="G52" s="2">
        <f>SUM(G2:G51)</f>
        <v>19</v>
      </c>
    </row>
    <row r="53" spans="1:7">
      <c r="E53" s="5"/>
      <c r="F53" s="2" t="s">
        <v>54</v>
      </c>
      <c r="G53" s="2">
        <f>SUMIF($F$2:$F$51,F53,$G$2:$G$51)</f>
        <v>3</v>
      </c>
    </row>
    <row r="54" spans="1:7">
      <c r="E54" s="5"/>
      <c r="F54" s="2" t="s">
        <v>55</v>
      </c>
      <c r="G54" s="2">
        <f t="shared" ref="G54:G56" si="7">SUMIF($F$2:$F$51,F54,$G$2:$G$51)</f>
        <v>4</v>
      </c>
    </row>
    <row r="55" spans="1:7">
      <c r="E55" s="5"/>
      <c r="F55" s="2" t="s">
        <v>56</v>
      </c>
      <c r="G55" s="2">
        <f t="shared" si="7"/>
        <v>8</v>
      </c>
    </row>
    <row r="56" spans="1:7">
      <c r="E56" s="5"/>
      <c r="F56" s="2" t="s">
        <v>57</v>
      </c>
      <c r="G56" s="2">
        <f t="shared" si="7"/>
        <v>4</v>
      </c>
    </row>
  </sheetData>
  <mergeCells count="2">
    <mergeCell ref="L3:L6"/>
    <mergeCell ref="E52:E5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6"/>
  <sheetViews>
    <sheetView tabSelected="1" topLeftCell="M1" workbookViewId="0">
      <selection activeCell="Z5" sqref="Z5"/>
    </sheetView>
  </sheetViews>
  <sheetFormatPr defaultRowHeight="15"/>
  <cols>
    <col min="1" max="1" width="13.7109375" bestFit="1" customWidth="1"/>
    <col min="2" max="2" width="12.140625" bestFit="1" customWidth="1"/>
    <col min="3" max="3" width="14.42578125" bestFit="1" customWidth="1"/>
    <col min="4" max="4" width="12.140625" bestFit="1" customWidth="1"/>
    <col min="5" max="6" width="14.42578125" bestFit="1" customWidth="1"/>
    <col min="19" max="19" width="10" bestFit="1" customWidth="1"/>
    <col min="21" max="21" width="13.5703125" bestFit="1" customWidth="1"/>
    <col min="23" max="23" width="10" bestFit="1" customWidth="1"/>
    <col min="25" max="25" width="10.140625" bestFit="1" customWidth="1"/>
    <col min="26" max="26" width="11.28515625" bestFit="1" customWidth="1"/>
  </cols>
  <sheetData>
    <row r="1" spans="1:26">
      <c r="A1" t="s">
        <v>63</v>
      </c>
      <c r="B1" t="s">
        <v>50</v>
      </c>
      <c r="C1" t="s">
        <v>51</v>
      </c>
      <c r="D1" t="s">
        <v>52</v>
      </c>
      <c r="E1" t="s">
        <v>53</v>
      </c>
      <c r="F1" t="s">
        <v>64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>
        <v>2021</v>
      </c>
      <c r="P1">
        <v>2022</v>
      </c>
      <c r="Q1">
        <v>2023</v>
      </c>
      <c r="R1">
        <v>2024</v>
      </c>
      <c r="S1">
        <v>2025</v>
      </c>
      <c r="T1">
        <v>2026</v>
      </c>
      <c r="U1" t="s">
        <v>68</v>
      </c>
      <c r="X1" s="2"/>
      <c r="Y1" s="3" t="s">
        <v>65</v>
      </c>
      <c r="Z1" s="3"/>
    </row>
    <row r="2" spans="1:26">
      <c r="A2" t="s">
        <v>0</v>
      </c>
      <c r="B2">
        <v>1415007</v>
      </c>
      <c r="C2">
        <v>1397195</v>
      </c>
      <c r="D2">
        <v>1499070</v>
      </c>
      <c r="E2">
        <v>1481105</v>
      </c>
      <c r="F2">
        <f>ROUNDDOWN(H2/G2,4)</f>
        <v>1.0597000000000001</v>
      </c>
      <c r="G2">
        <f>B2+C2</f>
        <v>2812202</v>
      </c>
      <c r="H2">
        <f>D2+E2</f>
        <v>2980175</v>
      </c>
      <c r="I2">
        <f>IF(H2&gt;$G2*2,H2,ROUNDDOWN(H2*$F2,0))</f>
        <v>3158091</v>
      </c>
      <c r="J2">
        <f t="shared" ref="J2:R2" si="0">IF(I2&gt;$G2*2,I2,ROUNDDOWN(I2*$F2,0))</f>
        <v>3346629</v>
      </c>
      <c r="K2">
        <f t="shared" si="0"/>
        <v>3546422</v>
      </c>
      <c r="L2">
        <f t="shared" si="0"/>
        <v>3758143</v>
      </c>
      <c r="M2">
        <f t="shared" si="0"/>
        <v>3982504</v>
      </c>
      <c r="N2">
        <f t="shared" si="0"/>
        <v>4220259</v>
      </c>
      <c r="O2">
        <f t="shared" si="0"/>
        <v>4472208</v>
      </c>
      <c r="P2">
        <f t="shared" si="0"/>
        <v>4739198</v>
      </c>
      <c r="Q2">
        <f t="shared" si="0"/>
        <v>5022128</v>
      </c>
      <c r="R2">
        <f t="shared" si="0"/>
        <v>5321949</v>
      </c>
      <c r="S2">
        <f>IF(R2&gt;$G2*2,R2,ROUNDDOWN(R2*$F2,0))</f>
        <v>5639669</v>
      </c>
      <c r="T2">
        <f>IF(S2&gt;$G2*2,S2,ROUNDDOWN(S2*$F2,0))</f>
        <v>5639669</v>
      </c>
      <c r="U2">
        <f>IF(AND(S2=T2,T2&gt;0),1,0)</f>
        <v>1</v>
      </c>
      <c r="X2" s="5" t="s">
        <v>66</v>
      </c>
      <c r="Y2" s="1" t="s">
        <v>61</v>
      </c>
      <c r="Z2" s="1">
        <f>SUM(S2:S51)</f>
        <v>125930205</v>
      </c>
    </row>
    <row r="3" spans="1:26">
      <c r="A3" t="s">
        <v>1</v>
      </c>
      <c r="B3">
        <v>1711390</v>
      </c>
      <c r="C3">
        <v>1641773</v>
      </c>
      <c r="D3">
        <v>1522030</v>
      </c>
      <c r="E3">
        <v>1618733</v>
      </c>
      <c r="F3">
        <f t="shared" ref="F3:F51" si="1">ROUNDDOWN(H3/G3,4)</f>
        <v>0.93659999999999999</v>
      </c>
      <c r="G3">
        <f t="shared" ref="G3:G51" si="2">B3+C3</f>
        <v>3353163</v>
      </c>
      <c r="H3">
        <f t="shared" ref="H3:H51" si="3">D3+E3</f>
        <v>3140763</v>
      </c>
      <c r="I3">
        <f t="shared" ref="I3:R51" si="4">IF(H3&gt;$G3*2,H3,ROUNDDOWN(H3*$F3,0))</f>
        <v>2941638</v>
      </c>
      <c r="J3">
        <f t="shared" si="4"/>
        <v>2755138</v>
      </c>
      <c r="K3">
        <f t="shared" si="4"/>
        <v>2580462</v>
      </c>
      <c r="L3">
        <f t="shared" si="4"/>
        <v>2416860</v>
      </c>
      <c r="M3">
        <f t="shared" si="4"/>
        <v>2263631</v>
      </c>
      <c r="N3">
        <f t="shared" si="4"/>
        <v>2120116</v>
      </c>
      <c r="O3">
        <f t="shared" si="4"/>
        <v>1985700</v>
      </c>
      <c r="P3">
        <f t="shared" si="4"/>
        <v>1859806</v>
      </c>
      <c r="Q3">
        <f t="shared" si="4"/>
        <v>1741894</v>
      </c>
      <c r="R3">
        <f t="shared" si="4"/>
        <v>1631457</v>
      </c>
      <c r="S3">
        <f t="shared" ref="S3:T18" si="5">IF(R3&gt;$G3*2,R3,ROUNDDOWN(R3*$F3,0))</f>
        <v>1528022</v>
      </c>
      <c r="T3">
        <f t="shared" si="5"/>
        <v>1431145</v>
      </c>
      <c r="U3">
        <f t="shared" ref="U3:U51" si="6">IF(AND(S3=T3,T3&gt;0),1,0)</f>
        <v>0</v>
      </c>
      <c r="X3" s="5"/>
      <c r="Y3" s="1">
        <f>MAX(S2:S51)</f>
        <v>16699503</v>
      </c>
      <c r="Z3" s="1" t="s">
        <v>11</v>
      </c>
    </row>
    <row r="4" spans="1:26">
      <c r="A4" t="s">
        <v>2</v>
      </c>
      <c r="B4">
        <v>1165105</v>
      </c>
      <c r="C4">
        <v>1278732</v>
      </c>
      <c r="D4">
        <v>1299953</v>
      </c>
      <c r="E4">
        <v>1191621</v>
      </c>
      <c r="F4">
        <f t="shared" si="1"/>
        <v>1.0195000000000001</v>
      </c>
      <c r="G4">
        <f t="shared" si="2"/>
        <v>2443837</v>
      </c>
      <c r="H4">
        <f t="shared" si="3"/>
        <v>2491574</v>
      </c>
      <c r="I4">
        <f t="shared" si="4"/>
        <v>2540159</v>
      </c>
      <c r="J4">
        <f t="shared" si="4"/>
        <v>2589692</v>
      </c>
      <c r="K4">
        <f t="shared" si="4"/>
        <v>2640190</v>
      </c>
      <c r="L4">
        <f t="shared" si="4"/>
        <v>2691673</v>
      </c>
      <c r="M4">
        <f t="shared" si="4"/>
        <v>2744160</v>
      </c>
      <c r="N4">
        <f t="shared" si="4"/>
        <v>2797671</v>
      </c>
      <c r="O4">
        <f t="shared" si="4"/>
        <v>2852225</v>
      </c>
      <c r="P4">
        <f t="shared" si="4"/>
        <v>2907843</v>
      </c>
      <c r="Q4">
        <f t="shared" si="4"/>
        <v>2964545</v>
      </c>
      <c r="R4">
        <f t="shared" si="4"/>
        <v>3022353</v>
      </c>
      <c r="S4">
        <f t="shared" si="5"/>
        <v>3081288</v>
      </c>
      <c r="T4">
        <f t="shared" si="5"/>
        <v>3141373</v>
      </c>
      <c r="U4">
        <f t="shared" si="6"/>
        <v>0</v>
      </c>
      <c r="X4" s="1" t="s">
        <v>67</v>
      </c>
      <c r="Y4" s="5">
        <f>SUM(U2:U51)</f>
        <v>18</v>
      </c>
      <c r="Z4" s="5"/>
    </row>
    <row r="5" spans="1:26">
      <c r="A5" t="s">
        <v>3</v>
      </c>
      <c r="B5">
        <v>949065</v>
      </c>
      <c r="C5">
        <v>1026050</v>
      </c>
      <c r="D5">
        <v>688027</v>
      </c>
      <c r="E5">
        <v>723233</v>
      </c>
      <c r="F5">
        <f t="shared" si="1"/>
        <v>0.71450000000000002</v>
      </c>
      <c r="G5">
        <f t="shared" si="2"/>
        <v>1975115</v>
      </c>
      <c r="H5">
        <f t="shared" si="3"/>
        <v>1411260</v>
      </c>
      <c r="I5">
        <f t="shared" si="4"/>
        <v>1008345</v>
      </c>
      <c r="J5">
        <f t="shared" si="4"/>
        <v>720462</v>
      </c>
      <c r="K5">
        <f t="shared" si="4"/>
        <v>514770</v>
      </c>
      <c r="L5">
        <f t="shared" si="4"/>
        <v>367803</v>
      </c>
      <c r="M5">
        <f t="shared" si="4"/>
        <v>262795</v>
      </c>
      <c r="N5">
        <f t="shared" si="4"/>
        <v>187767</v>
      </c>
      <c r="O5">
        <f t="shared" si="4"/>
        <v>134159</v>
      </c>
      <c r="P5">
        <f t="shared" si="4"/>
        <v>95856</v>
      </c>
      <c r="Q5">
        <f t="shared" si="4"/>
        <v>68489</v>
      </c>
      <c r="R5">
        <f t="shared" si="4"/>
        <v>48935</v>
      </c>
      <c r="S5">
        <f t="shared" si="5"/>
        <v>34964</v>
      </c>
      <c r="T5">
        <f t="shared" si="5"/>
        <v>24981</v>
      </c>
      <c r="U5">
        <f t="shared" si="6"/>
        <v>0</v>
      </c>
    </row>
    <row r="6" spans="1:26">
      <c r="A6" t="s">
        <v>4</v>
      </c>
      <c r="B6">
        <v>2436107</v>
      </c>
      <c r="C6">
        <v>2228622</v>
      </c>
      <c r="D6">
        <v>1831600</v>
      </c>
      <c r="E6">
        <v>1960624</v>
      </c>
      <c r="F6">
        <f t="shared" si="1"/>
        <v>0.81289999999999996</v>
      </c>
      <c r="G6">
        <f t="shared" si="2"/>
        <v>4664729</v>
      </c>
      <c r="H6">
        <f t="shared" si="3"/>
        <v>3792224</v>
      </c>
      <c r="I6">
        <f t="shared" si="4"/>
        <v>3082698</v>
      </c>
      <c r="J6">
        <f t="shared" si="4"/>
        <v>2505925</v>
      </c>
      <c r="K6">
        <f t="shared" si="4"/>
        <v>2037066</v>
      </c>
      <c r="L6">
        <f t="shared" si="4"/>
        <v>1655930</v>
      </c>
      <c r="M6">
        <f t="shared" si="4"/>
        <v>1346105</v>
      </c>
      <c r="N6">
        <f t="shared" si="4"/>
        <v>1094248</v>
      </c>
      <c r="O6">
        <f t="shared" si="4"/>
        <v>889514</v>
      </c>
      <c r="P6">
        <f t="shared" si="4"/>
        <v>723085</v>
      </c>
      <c r="Q6">
        <f t="shared" si="4"/>
        <v>587795</v>
      </c>
      <c r="R6">
        <f t="shared" si="4"/>
        <v>477818</v>
      </c>
      <c r="S6">
        <f t="shared" si="5"/>
        <v>388418</v>
      </c>
      <c r="T6">
        <f t="shared" si="5"/>
        <v>315744</v>
      </c>
      <c r="U6">
        <f t="shared" si="6"/>
        <v>0</v>
      </c>
    </row>
    <row r="7" spans="1:26">
      <c r="A7" t="s">
        <v>5</v>
      </c>
      <c r="B7">
        <v>1846928</v>
      </c>
      <c r="C7">
        <v>1851433</v>
      </c>
      <c r="D7">
        <v>2125113</v>
      </c>
      <c r="E7">
        <v>2028635</v>
      </c>
      <c r="F7">
        <f t="shared" si="1"/>
        <v>1.1231</v>
      </c>
      <c r="G7">
        <f t="shared" si="2"/>
        <v>3698361</v>
      </c>
      <c r="H7">
        <f t="shared" si="3"/>
        <v>4153748</v>
      </c>
      <c r="I7">
        <f t="shared" si="4"/>
        <v>4665074</v>
      </c>
      <c r="J7">
        <f t="shared" si="4"/>
        <v>5239344</v>
      </c>
      <c r="K7">
        <f t="shared" si="4"/>
        <v>5884307</v>
      </c>
      <c r="L7">
        <f t="shared" si="4"/>
        <v>6608665</v>
      </c>
      <c r="M7">
        <f t="shared" si="4"/>
        <v>7422191</v>
      </c>
      <c r="N7">
        <f t="shared" si="4"/>
        <v>7422191</v>
      </c>
      <c r="O7">
        <f t="shared" si="4"/>
        <v>7422191</v>
      </c>
      <c r="P7">
        <f t="shared" si="4"/>
        <v>7422191</v>
      </c>
      <c r="Q7">
        <f t="shared" si="4"/>
        <v>7422191</v>
      </c>
      <c r="R7">
        <f t="shared" si="4"/>
        <v>7422191</v>
      </c>
      <c r="S7">
        <f t="shared" si="5"/>
        <v>7422191</v>
      </c>
      <c r="T7">
        <f t="shared" si="5"/>
        <v>7422191</v>
      </c>
      <c r="U7">
        <f t="shared" si="6"/>
        <v>1</v>
      </c>
    </row>
    <row r="8" spans="1:26">
      <c r="A8" t="s">
        <v>6</v>
      </c>
      <c r="B8">
        <v>3841577</v>
      </c>
      <c r="C8">
        <v>3848394</v>
      </c>
      <c r="D8">
        <v>3595975</v>
      </c>
      <c r="E8">
        <v>3123039</v>
      </c>
      <c r="F8">
        <f t="shared" si="1"/>
        <v>0.87370000000000003</v>
      </c>
      <c r="G8">
        <f t="shared" si="2"/>
        <v>7689971</v>
      </c>
      <c r="H8">
        <f t="shared" si="3"/>
        <v>6719014</v>
      </c>
      <c r="I8">
        <f t="shared" si="4"/>
        <v>5870402</v>
      </c>
      <c r="J8">
        <f t="shared" si="4"/>
        <v>5128970</v>
      </c>
      <c r="K8">
        <f t="shared" si="4"/>
        <v>4481181</v>
      </c>
      <c r="L8">
        <f t="shared" si="4"/>
        <v>3915207</v>
      </c>
      <c r="M8">
        <f t="shared" si="4"/>
        <v>3420716</v>
      </c>
      <c r="N8">
        <f t="shared" si="4"/>
        <v>2988679</v>
      </c>
      <c r="O8">
        <f t="shared" si="4"/>
        <v>2611208</v>
      </c>
      <c r="P8">
        <f t="shared" si="4"/>
        <v>2281412</v>
      </c>
      <c r="Q8">
        <f t="shared" si="4"/>
        <v>1993269</v>
      </c>
      <c r="R8">
        <f t="shared" si="4"/>
        <v>1741519</v>
      </c>
      <c r="S8">
        <f t="shared" si="5"/>
        <v>1521565</v>
      </c>
      <c r="T8">
        <f t="shared" si="5"/>
        <v>1329391</v>
      </c>
      <c r="U8">
        <f t="shared" si="6"/>
        <v>0</v>
      </c>
    </row>
    <row r="9" spans="1:26">
      <c r="A9" t="s">
        <v>7</v>
      </c>
      <c r="B9">
        <v>679557</v>
      </c>
      <c r="C9">
        <v>655500</v>
      </c>
      <c r="D9">
        <v>1012012</v>
      </c>
      <c r="E9">
        <v>1067022</v>
      </c>
      <c r="F9">
        <f t="shared" si="1"/>
        <v>1.5571999999999999</v>
      </c>
      <c r="G9">
        <f t="shared" si="2"/>
        <v>1335057</v>
      </c>
      <c r="H9">
        <f t="shared" si="3"/>
        <v>2079034</v>
      </c>
      <c r="I9">
        <f t="shared" si="4"/>
        <v>3237471</v>
      </c>
      <c r="J9">
        <f t="shared" si="4"/>
        <v>3237471</v>
      </c>
      <c r="K9">
        <f t="shared" si="4"/>
        <v>3237471</v>
      </c>
      <c r="L9">
        <f t="shared" si="4"/>
        <v>3237471</v>
      </c>
      <c r="M9">
        <f t="shared" si="4"/>
        <v>3237471</v>
      </c>
      <c r="N9">
        <f t="shared" si="4"/>
        <v>3237471</v>
      </c>
      <c r="O9">
        <f t="shared" si="4"/>
        <v>3237471</v>
      </c>
      <c r="P9">
        <f t="shared" si="4"/>
        <v>3237471</v>
      </c>
      <c r="Q9">
        <f t="shared" si="4"/>
        <v>3237471</v>
      </c>
      <c r="R9">
        <f t="shared" si="4"/>
        <v>3237471</v>
      </c>
      <c r="S9">
        <f t="shared" si="5"/>
        <v>3237471</v>
      </c>
      <c r="T9">
        <f t="shared" si="5"/>
        <v>3237471</v>
      </c>
      <c r="U9">
        <f t="shared" si="6"/>
        <v>1</v>
      </c>
    </row>
    <row r="10" spans="1:26">
      <c r="A10" t="s">
        <v>8</v>
      </c>
      <c r="B10">
        <v>1660998</v>
      </c>
      <c r="C10">
        <v>1630345</v>
      </c>
      <c r="D10">
        <v>1130119</v>
      </c>
      <c r="E10">
        <v>1080238</v>
      </c>
      <c r="F10">
        <f t="shared" si="1"/>
        <v>0.67149999999999999</v>
      </c>
      <c r="G10">
        <f t="shared" si="2"/>
        <v>3291343</v>
      </c>
      <c r="H10">
        <f t="shared" si="3"/>
        <v>2210357</v>
      </c>
      <c r="I10">
        <f t="shared" si="4"/>
        <v>1484254</v>
      </c>
      <c r="J10">
        <f t="shared" si="4"/>
        <v>996676</v>
      </c>
      <c r="K10">
        <f t="shared" si="4"/>
        <v>669267</v>
      </c>
      <c r="L10">
        <f t="shared" si="4"/>
        <v>449412</v>
      </c>
      <c r="M10">
        <f t="shared" si="4"/>
        <v>301780</v>
      </c>
      <c r="N10">
        <f t="shared" si="4"/>
        <v>202645</v>
      </c>
      <c r="O10">
        <f t="shared" si="4"/>
        <v>136076</v>
      </c>
      <c r="P10">
        <f t="shared" si="4"/>
        <v>91375</v>
      </c>
      <c r="Q10">
        <f t="shared" si="4"/>
        <v>61358</v>
      </c>
      <c r="R10">
        <f t="shared" si="4"/>
        <v>41201</v>
      </c>
      <c r="S10">
        <f t="shared" si="5"/>
        <v>27666</v>
      </c>
      <c r="T10">
        <f t="shared" si="5"/>
        <v>18577</v>
      </c>
      <c r="U10">
        <f t="shared" si="6"/>
        <v>0</v>
      </c>
    </row>
    <row r="11" spans="1:26">
      <c r="A11" t="s">
        <v>9</v>
      </c>
      <c r="B11">
        <v>1157622</v>
      </c>
      <c r="C11">
        <v>1182345</v>
      </c>
      <c r="D11">
        <v>830785</v>
      </c>
      <c r="E11">
        <v>833779</v>
      </c>
      <c r="F11">
        <f t="shared" si="1"/>
        <v>0.71130000000000004</v>
      </c>
      <c r="G11">
        <f t="shared" si="2"/>
        <v>2339967</v>
      </c>
      <c r="H11">
        <f t="shared" si="3"/>
        <v>1664564</v>
      </c>
      <c r="I11">
        <f t="shared" si="4"/>
        <v>1184004</v>
      </c>
      <c r="J11">
        <f t="shared" si="4"/>
        <v>842182</v>
      </c>
      <c r="K11">
        <f t="shared" si="4"/>
        <v>599044</v>
      </c>
      <c r="L11">
        <f t="shared" si="4"/>
        <v>426099</v>
      </c>
      <c r="M11">
        <f t="shared" si="4"/>
        <v>303084</v>
      </c>
      <c r="N11">
        <f t="shared" si="4"/>
        <v>215583</v>
      </c>
      <c r="O11">
        <f t="shared" si="4"/>
        <v>153344</v>
      </c>
      <c r="P11">
        <f t="shared" si="4"/>
        <v>109073</v>
      </c>
      <c r="Q11">
        <f t="shared" si="4"/>
        <v>77583</v>
      </c>
      <c r="R11">
        <f t="shared" si="4"/>
        <v>55184</v>
      </c>
      <c r="S11">
        <f t="shared" si="5"/>
        <v>39252</v>
      </c>
      <c r="T11">
        <f t="shared" si="5"/>
        <v>27919</v>
      </c>
      <c r="U11">
        <f t="shared" si="6"/>
        <v>0</v>
      </c>
    </row>
    <row r="12" spans="1:26">
      <c r="A12" t="s">
        <v>10</v>
      </c>
      <c r="B12">
        <v>1987047</v>
      </c>
      <c r="C12">
        <v>1996208</v>
      </c>
      <c r="D12">
        <v>2053892</v>
      </c>
      <c r="E12">
        <v>1697247</v>
      </c>
      <c r="F12">
        <f t="shared" si="1"/>
        <v>0.94169999999999998</v>
      </c>
      <c r="G12">
        <f t="shared" si="2"/>
        <v>3983255</v>
      </c>
      <c r="H12">
        <f t="shared" si="3"/>
        <v>3751139</v>
      </c>
      <c r="I12">
        <f t="shared" si="4"/>
        <v>3532447</v>
      </c>
      <c r="J12">
        <f t="shared" si="4"/>
        <v>3326505</v>
      </c>
      <c r="K12">
        <f t="shared" si="4"/>
        <v>3132569</v>
      </c>
      <c r="L12">
        <f t="shared" si="4"/>
        <v>2949940</v>
      </c>
      <c r="M12">
        <f t="shared" si="4"/>
        <v>2777958</v>
      </c>
      <c r="N12">
        <f t="shared" si="4"/>
        <v>2616003</v>
      </c>
      <c r="O12">
        <f t="shared" si="4"/>
        <v>2463490</v>
      </c>
      <c r="P12">
        <f t="shared" si="4"/>
        <v>2319868</v>
      </c>
      <c r="Q12">
        <f t="shared" si="4"/>
        <v>2184619</v>
      </c>
      <c r="R12">
        <f t="shared" si="4"/>
        <v>2057255</v>
      </c>
      <c r="S12">
        <f t="shared" si="5"/>
        <v>1937317</v>
      </c>
      <c r="T12">
        <f t="shared" si="5"/>
        <v>1824371</v>
      </c>
      <c r="U12">
        <f t="shared" si="6"/>
        <v>0</v>
      </c>
    </row>
    <row r="13" spans="1:26">
      <c r="A13" t="s">
        <v>11</v>
      </c>
      <c r="B13">
        <v>3997724</v>
      </c>
      <c r="C13">
        <v>3690756</v>
      </c>
      <c r="D13">
        <v>4339393</v>
      </c>
      <c r="E13">
        <v>4639643</v>
      </c>
      <c r="F13">
        <f t="shared" si="1"/>
        <v>1.1677999999999999</v>
      </c>
      <c r="G13">
        <f t="shared" si="2"/>
        <v>7688480</v>
      </c>
      <c r="H13">
        <f t="shared" si="3"/>
        <v>8979036</v>
      </c>
      <c r="I13">
        <f t="shared" si="4"/>
        <v>10485718</v>
      </c>
      <c r="J13">
        <f t="shared" si="4"/>
        <v>12245221</v>
      </c>
      <c r="K13">
        <f t="shared" si="4"/>
        <v>14299969</v>
      </c>
      <c r="L13">
        <f t="shared" si="4"/>
        <v>16699503</v>
      </c>
      <c r="M13">
        <f t="shared" si="4"/>
        <v>16699503</v>
      </c>
      <c r="N13">
        <f t="shared" si="4"/>
        <v>16699503</v>
      </c>
      <c r="O13">
        <f t="shared" si="4"/>
        <v>16699503</v>
      </c>
      <c r="P13">
        <f t="shared" si="4"/>
        <v>16699503</v>
      </c>
      <c r="Q13">
        <f t="shared" si="4"/>
        <v>16699503</v>
      </c>
      <c r="R13">
        <f t="shared" si="4"/>
        <v>16699503</v>
      </c>
      <c r="S13">
        <f t="shared" si="5"/>
        <v>16699503</v>
      </c>
      <c r="T13">
        <f t="shared" si="5"/>
        <v>16699503</v>
      </c>
      <c r="U13">
        <f t="shared" si="6"/>
        <v>1</v>
      </c>
    </row>
    <row r="14" spans="1:26">
      <c r="A14" t="s">
        <v>12</v>
      </c>
      <c r="B14">
        <v>996113</v>
      </c>
      <c r="C14">
        <v>964279</v>
      </c>
      <c r="D14">
        <v>1012487</v>
      </c>
      <c r="E14">
        <v>1128940</v>
      </c>
      <c r="F14">
        <f t="shared" si="1"/>
        <v>1.0923</v>
      </c>
      <c r="G14">
        <f t="shared" si="2"/>
        <v>1960392</v>
      </c>
      <c r="H14">
        <f t="shared" si="3"/>
        <v>2141427</v>
      </c>
      <c r="I14">
        <f t="shared" si="4"/>
        <v>2339080</v>
      </c>
      <c r="J14">
        <f t="shared" si="4"/>
        <v>2554977</v>
      </c>
      <c r="K14">
        <f t="shared" si="4"/>
        <v>2790801</v>
      </c>
      <c r="L14">
        <f t="shared" si="4"/>
        <v>3048391</v>
      </c>
      <c r="M14">
        <f t="shared" si="4"/>
        <v>3329757</v>
      </c>
      <c r="N14">
        <f t="shared" si="4"/>
        <v>3637093</v>
      </c>
      <c r="O14">
        <f t="shared" si="4"/>
        <v>3972796</v>
      </c>
      <c r="P14">
        <f t="shared" si="4"/>
        <v>3972796</v>
      </c>
      <c r="Q14">
        <f t="shared" si="4"/>
        <v>3972796</v>
      </c>
      <c r="R14">
        <f t="shared" si="4"/>
        <v>3972796</v>
      </c>
      <c r="S14">
        <f t="shared" si="5"/>
        <v>3972796</v>
      </c>
      <c r="T14">
        <f t="shared" si="5"/>
        <v>3972796</v>
      </c>
      <c r="U14">
        <f t="shared" si="6"/>
        <v>1</v>
      </c>
    </row>
    <row r="15" spans="1:26">
      <c r="A15" t="s">
        <v>13</v>
      </c>
      <c r="B15">
        <v>1143634</v>
      </c>
      <c r="C15">
        <v>1033836</v>
      </c>
      <c r="D15">
        <v>909534</v>
      </c>
      <c r="E15">
        <v>856349</v>
      </c>
      <c r="F15">
        <f t="shared" si="1"/>
        <v>0.81089999999999995</v>
      </c>
      <c r="G15">
        <f t="shared" si="2"/>
        <v>2177470</v>
      </c>
      <c r="H15">
        <f t="shared" si="3"/>
        <v>1765883</v>
      </c>
      <c r="I15">
        <f t="shared" si="4"/>
        <v>1431954</v>
      </c>
      <c r="J15">
        <f t="shared" si="4"/>
        <v>1161171</v>
      </c>
      <c r="K15">
        <f t="shared" si="4"/>
        <v>941593</v>
      </c>
      <c r="L15">
        <f t="shared" si="4"/>
        <v>763537</v>
      </c>
      <c r="M15">
        <f t="shared" si="4"/>
        <v>619152</v>
      </c>
      <c r="N15">
        <f t="shared" si="4"/>
        <v>502070</v>
      </c>
      <c r="O15">
        <f t="shared" si="4"/>
        <v>407128</v>
      </c>
      <c r="P15">
        <f t="shared" si="4"/>
        <v>330140</v>
      </c>
      <c r="Q15">
        <f t="shared" si="4"/>
        <v>267710</v>
      </c>
      <c r="R15">
        <f t="shared" si="4"/>
        <v>217086</v>
      </c>
      <c r="S15">
        <f t="shared" si="5"/>
        <v>176035</v>
      </c>
      <c r="T15">
        <f t="shared" si="5"/>
        <v>142746</v>
      </c>
      <c r="U15">
        <f t="shared" si="6"/>
        <v>0</v>
      </c>
    </row>
    <row r="16" spans="1:26">
      <c r="A16" t="s">
        <v>14</v>
      </c>
      <c r="B16">
        <v>2549276</v>
      </c>
      <c r="C16">
        <v>2584751</v>
      </c>
      <c r="D16">
        <v>2033079</v>
      </c>
      <c r="E16">
        <v>2066918</v>
      </c>
      <c r="F16">
        <f t="shared" si="1"/>
        <v>0.79849999999999999</v>
      </c>
      <c r="G16">
        <f t="shared" si="2"/>
        <v>5134027</v>
      </c>
      <c r="H16">
        <f t="shared" si="3"/>
        <v>4099997</v>
      </c>
      <c r="I16">
        <f t="shared" si="4"/>
        <v>3273847</v>
      </c>
      <c r="J16">
        <f t="shared" si="4"/>
        <v>2614166</v>
      </c>
      <c r="K16">
        <f t="shared" si="4"/>
        <v>2087411</v>
      </c>
      <c r="L16">
        <f t="shared" si="4"/>
        <v>1666797</v>
      </c>
      <c r="M16">
        <f t="shared" si="4"/>
        <v>1330937</v>
      </c>
      <c r="N16">
        <f t="shared" si="4"/>
        <v>1062753</v>
      </c>
      <c r="O16">
        <f t="shared" si="4"/>
        <v>848608</v>
      </c>
      <c r="P16">
        <f t="shared" si="4"/>
        <v>677613</v>
      </c>
      <c r="Q16">
        <f t="shared" si="4"/>
        <v>541073</v>
      </c>
      <c r="R16">
        <f t="shared" si="4"/>
        <v>432046</v>
      </c>
      <c r="S16">
        <f t="shared" si="5"/>
        <v>344988</v>
      </c>
      <c r="T16">
        <f t="shared" si="5"/>
        <v>275472</v>
      </c>
      <c r="U16">
        <f t="shared" si="6"/>
        <v>0</v>
      </c>
    </row>
    <row r="17" spans="1:21">
      <c r="A17" t="s">
        <v>15</v>
      </c>
      <c r="B17">
        <v>1367212</v>
      </c>
      <c r="C17">
        <v>1361389</v>
      </c>
      <c r="D17">
        <v>1572320</v>
      </c>
      <c r="E17">
        <v>1836258</v>
      </c>
      <c r="F17">
        <f t="shared" si="1"/>
        <v>1.2492000000000001</v>
      </c>
      <c r="G17">
        <f t="shared" si="2"/>
        <v>2728601</v>
      </c>
      <c r="H17">
        <f t="shared" si="3"/>
        <v>3408578</v>
      </c>
      <c r="I17">
        <f t="shared" si="4"/>
        <v>4257995</v>
      </c>
      <c r="J17">
        <f t="shared" si="4"/>
        <v>5319087</v>
      </c>
      <c r="K17">
        <f t="shared" si="4"/>
        <v>6644603</v>
      </c>
      <c r="L17">
        <f t="shared" si="4"/>
        <v>6644603</v>
      </c>
      <c r="M17">
        <f t="shared" si="4"/>
        <v>6644603</v>
      </c>
      <c r="N17">
        <f t="shared" si="4"/>
        <v>6644603</v>
      </c>
      <c r="O17">
        <f t="shared" si="4"/>
        <v>6644603</v>
      </c>
      <c r="P17">
        <f t="shared" si="4"/>
        <v>6644603</v>
      </c>
      <c r="Q17">
        <f t="shared" si="4"/>
        <v>6644603</v>
      </c>
      <c r="R17">
        <f t="shared" si="4"/>
        <v>6644603</v>
      </c>
      <c r="S17">
        <f t="shared" si="5"/>
        <v>6644603</v>
      </c>
      <c r="T17">
        <f t="shared" si="5"/>
        <v>6644603</v>
      </c>
      <c r="U17">
        <f t="shared" si="6"/>
        <v>1</v>
      </c>
    </row>
    <row r="18" spans="1:21">
      <c r="A18" t="s">
        <v>16</v>
      </c>
      <c r="B18">
        <v>2567464</v>
      </c>
      <c r="C18">
        <v>2441857</v>
      </c>
      <c r="D18">
        <v>1524132</v>
      </c>
      <c r="E18">
        <v>1496810</v>
      </c>
      <c r="F18">
        <f t="shared" si="1"/>
        <v>0.60299999999999998</v>
      </c>
      <c r="G18">
        <f t="shared" si="2"/>
        <v>5009321</v>
      </c>
      <c r="H18">
        <f t="shared" si="3"/>
        <v>3020942</v>
      </c>
      <c r="I18">
        <f t="shared" si="4"/>
        <v>1821628</v>
      </c>
      <c r="J18">
        <f t="shared" si="4"/>
        <v>1098441</v>
      </c>
      <c r="K18">
        <f t="shared" si="4"/>
        <v>662359</v>
      </c>
      <c r="L18">
        <f t="shared" si="4"/>
        <v>399402</v>
      </c>
      <c r="M18">
        <f t="shared" si="4"/>
        <v>240839</v>
      </c>
      <c r="N18">
        <f t="shared" si="4"/>
        <v>145225</v>
      </c>
      <c r="O18">
        <f t="shared" si="4"/>
        <v>87570</v>
      </c>
      <c r="P18">
        <f t="shared" si="4"/>
        <v>52804</v>
      </c>
      <c r="Q18">
        <f t="shared" si="4"/>
        <v>31840</v>
      </c>
      <c r="R18">
        <f t="shared" si="4"/>
        <v>19199</v>
      </c>
      <c r="S18">
        <f t="shared" si="5"/>
        <v>11576</v>
      </c>
      <c r="T18">
        <f t="shared" si="5"/>
        <v>6980</v>
      </c>
      <c r="U18">
        <f t="shared" si="6"/>
        <v>0</v>
      </c>
    </row>
    <row r="19" spans="1:21">
      <c r="A19" t="s">
        <v>17</v>
      </c>
      <c r="B19">
        <v>1334060</v>
      </c>
      <c r="C19">
        <v>1395231</v>
      </c>
      <c r="D19">
        <v>578655</v>
      </c>
      <c r="E19">
        <v>677663</v>
      </c>
      <c r="F19">
        <f t="shared" si="1"/>
        <v>0.46029999999999999</v>
      </c>
      <c r="G19">
        <f t="shared" si="2"/>
        <v>2729291</v>
      </c>
      <c r="H19">
        <f t="shared" si="3"/>
        <v>1256318</v>
      </c>
      <c r="I19">
        <f t="shared" si="4"/>
        <v>578283</v>
      </c>
      <c r="J19">
        <f t="shared" si="4"/>
        <v>266183</v>
      </c>
      <c r="K19">
        <f t="shared" si="4"/>
        <v>122524</v>
      </c>
      <c r="L19">
        <f t="shared" si="4"/>
        <v>56397</v>
      </c>
      <c r="M19">
        <f t="shared" si="4"/>
        <v>25959</v>
      </c>
      <c r="N19">
        <f t="shared" si="4"/>
        <v>11948</v>
      </c>
      <c r="O19">
        <f t="shared" si="4"/>
        <v>5499</v>
      </c>
      <c r="P19">
        <f t="shared" si="4"/>
        <v>2531</v>
      </c>
      <c r="Q19">
        <f t="shared" si="4"/>
        <v>1165</v>
      </c>
      <c r="R19">
        <f t="shared" si="4"/>
        <v>536</v>
      </c>
      <c r="S19">
        <f t="shared" ref="S19:T34" si="7">IF(R19&gt;$G19*2,R19,ROUNDDOWN(R19*$F19,0))</f>
        <v>246</v>
      </c>
      <c r="T19">
        <f t="shared" si="7"/>
        <v>113</v>
      </c>
      <c r="U19">
        <f t="shared" si="6"/>
        <v>0</v>
      </c>
    </row>
    <row r="20" spans="1:21">
      <c r="A20" t="s">
        <v>18</v>
      </c>
      <c r="B20">
        <v>2976209</v>
      </c>
      <c r="C20">
        <v>3199665</v>
      </c>
      <c r="D20">
        <v>1666477</v>
      </c>
      <c r="E20">
        <v>1759240</v>
      </c>
      <c r="F20">
        <f t="shared" si="1"/>
        <v>0.55459999999999998</v>
      </c>
      <c r="G20">
        <f t="shared" si="2"/>
        <v>6175874</v>
      </c>
      <c r="H20">
        <f t="shared" si="3"/>
        <v>3425717</v>
      </c>
      <c r="I20">
        <f t="shared" si="4"/>
        <v>1899902</v>
      </c>
      <c r="J20">
        <f t="shared" si="4"/>
        <v>1053685</v>
      </c>
      <c r="K20">
        <f t="shared" si="4"/>
        <v>584373</v>
      </c>
      <c r="L20">
        <f t="shared" si="4"/>
        <v>324093</v>
      </c>
      <c r="M20">
        <f t="shared" si="4"/>
        <v>179741</v>
      </c>
      <c r="N20">
        <f t="shared" si="4"/>
        <v>99684</v>
      </c>
      <c r="O20">
        <f t="shared" si="4"/>
        <v>55284</v>
      </c>
      <c r="P20">
        <f t="shared" si="4"/>
        <v>30660</v>
      </c>
      <c r="Q20">
        <f t="shared" si="4"/>
        <v>17004</v>
      </c>
      <c r="R20">
        <f t="shared" si="4"/>
        <v>9430</v>
      </c>
      <c r="S20">
        <f t="shared" si="7"/>
        <v>5229</v>
      </c>
      <c r="T20">
        <f t="shared" si="7"/>
        <v>2900</v>
      </c>
      <c r="U20">
        <f t="shared" si="6"/>
        <v>0</v>
      </c>
    </row>
    <row r="21" spans="1:21">
      <c r="A21" t="s">
        <v>19</v>
      </c>
      <c r="B21">
        <v>1443351</v>
      </c>
      <c r="C21">
        <v>1565539</v>
      </c>
      <c r="D21">
        <v>1355276</v>
      </c>
      <c r="E21">
        <v>1423414</v>
      </c>
      <c r="F21">
        <f t="shared" si="1"/>
        <v>0.9234</v>
      </c>
      <c r="G21">
        <f t="shared" si="2"/>
        <v>3008890</v>
      </c>
      <c r="H21">
        <f t="shared" si="3"/>
        <v>2778690</v>
      </c>
      <c r="I21">
        <f t="shared" si="4"/>
        <v>2565842</v>
      </c>
      <c r="J21">
        <f t="shared" si="4"/>
        <v>2369298</v>
      </c>
      <c r="K21">
        <f t="shared" si="4"/>
        <v>2187809</v>
      </c>
      <c r="L21">
        <f t="shared" si="4"/>
        <v>2020222</v>
      </c>
      <c r="M21">
        <f t="shared" si="4"/>
        <v>1865472</v>
      </c>
      <c r="N21">
        <f t="shared" si="4"/>
        <v>1722576</v>
      </c>
      <c r="O21">
        <f t="shared" si="4"/>
        <v>1590626</v>
      </c>
      <c r="P21">
        <f t="shared" si="4"/>
        <v>1468784</v>
      </c>
      <c r="Q21">
        <f t="shared" si="4"/>
        <v>1356275</v>
      </c>
      <c r="R21">
        <f t="shared" si="4"/>
        <v>1252384</v>
      </c>
      <c r="S21">
        <f t="shared" si="7"/>
        <v>1156451</v>
      </c>
      <c r="T21">
        <f t="shared" si="7"/>
        <v>1067866</v>
      </c>
      <c r="U21">
        <f t="shared" si="6"/>
        <v>0</v>
      </c>
    </row>
    <row r="22" spans="1:21">
      <c r="A22" t="s">
        <v>20</v>
      </c>
      <c r="B22">
        <v>2486640</v>
      </c>
      <c r="C22">
        <v>2265936</v>
      </c>
      <c r="D22">
        <v>297424</v>
      </c>
      <c r="E22">
        <v>274759</v>
      </c>
      <c r="F22">
        <f t="shared" si="1"/>
        <v>0.1203</v>
      </c>
      <c r="G22">
        <f t="shared" si="2"/>
        <v>4752576</v>
      </c>
      <c r="H22">
        <f t="shared" si="3"/>
        <v>572183</v>
      </c>
      <c r="I22">
        <f t="shared" si="4"/>
        <v>68833</v>
      </c>
      <c r="J22">
        <f t="shared" si="4"/>
        <v>8280</v>
      </c>
      <c r="K22">
        <f t="shared" si="4"/>
        <v>996</v>
      </c>
      <c r="L22">
        <f t="shared" si="4"/>
        <v>119</v>
      </c>
      <c r="M22">
        <f t="shared" si="4"/>
        <v>14</v>
      </c>
      <c r="N22">
        <f t="shared" si="4"/>
        <v>1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4"/>
        <v>0</v>
      </c>
      <c r="S22">
        <f t="shared" si="7"/>
        <v>0</v>
      </c>
      <c r="T22">
        <f t="shared" si="7"/>
        <v>0</v>
      </c>
      <c r="U22">
        <f t="shared" si="6"/>
        <v>0</v>
      </c>
    </row>
    <row r="23" spans="1:21">
      <c r="A23" t="s">
        <v>21</v>
      </c>
      <c r="B23">
        <v>685438</v>
      </c>
      <c r="C23">
        <v>749124</v>
      </c>
      <c r="D23">
        <v>2697677</v>
      </c>
      <c r="E23">
        <v>2821550</v>
      </c>
      <c r="F23">
        <f t="shared" si="1"/>
        <v>3.8473000000000002</v>
      </c>
      <c r="G23">
        <f t="shared" si="2"/>
        <v>1434562</v>
      </c>
      <c r="H23">
        <f t="shared" si="3"/>
        <v>5519227</v>
      </c>
      <c r="I23">
        <f t="shared" si="4"/>
        <v>5519227</v>
      </c>
      <c r="J23">
        <f t="shared" si="4"/>
        <v>5519227</v>
      </c>
      <c r="K23">
        <f t="shared" si="4"/>
        <v>5519227</v>
      </c>
      <c r="L23">
        <f t="shared" si="4"/>
        <v>5519227</v>
      </c>
      <c r="M23">
        <f t="shared" si="4"/>
        <v>5519227</v>
      </c>
      <c r="N23">
        <f t="shared" si="4"/>
        <v>5519227</v>
      </c>
      <c r="O23">
        <f t="shared" si="4"/>
        <v>5519227</v>
      </c>
      <c r="P23">
        <f t="shared" si="4"/>
        <v>5519227</v>
      </c>
      <c r="Q23">
        <f t="shared" si="4"/>
        <v>5519227</v>
      </c>
      <c r="R23">
        <f t="shared" si="4"/>
        <v>5519227</v>
      </c>
      <c r="S23">
        <f t="shared" si="7"/>
        <v>5519227</v>
      </c>
      <c r="T23">
        <f t="shared" si="7"/>
        <v>5519227</v>
      </c>
      <c r="U23">
        <f t="shared" si="6"/>
        <v>1</v>
      </c>
    </row>
    <row r="24" spans="1:21">
      <c r="A24" t="s">
        <v>22</v>
      </c>
      <c r="B24">
        <v>2166753</v>
      </c>
      <c r="C24">
        <v>2338698</v>
      </c>
      <c r="D24">
        <v>1681433</v>
      </c>
      <c r="E24">
        <v>1592443</v>
      </c>
      <c r="F24">
        <f t="shared" si="1"/>
        <v>0.72660000000000002</v>
      </c>
      <c r="G24">
        <f t="shared" si="2"/>
        <v>4505451</v>
      </c>
      <c r="H24">
        <f t="shared" si="3"/>
        <v>3273876</v>
      </c>
      <c r="I24">
        <f t="shared" si="4"/>
        <v>2378798</v>
      </c>
      <c r="J24">
        <f t="shared" si="4"/>
        <v>1728434</v>
      </c>
      <c r="K24">
        <f t="shared" si="4"/>
        <v>1255880</v>
      </c>
      <c r="L24">
        <f t="shared" si="4"/>
        <v>912522</v>
      </c>
      <c r="M24">
        <f t="shared" si="4"/>
        <v>663038</v>
      </c>
      <c r="N24">
        <f t="shared" si="4"/>
        <v>481763</v>
      </c>
      <c r="O24">
        <f t="shared" si="4"/>
        <v>350048</v>
      </c>
      <c r="P24">
        <f t="shared" si="4"/>
        <v>254344</v>
      </c>
      <c r="Q24">
        <f t="shared" si="4"/>
        <v>184806</v>
      </c>
      <c r="R24">
        <f t="shared" si="4"/>
        <v>134280</v>
      </c>
      <c r="S24">
        <f t="shared" si="7"/>
        <v>97567</v>
      </c>
      <c r="T24">
        <f t="shared" si="7"/>
        <v>70892</v>
      </c>
      <c r="U24">
        <f t="shared" si="6"/>
        <v>0</v>
      </c>
    </row>
    <row r="25" spans="1:21">
      <c r="A25" t="s">
        <v>23</v>
      </c>
      <c r="B25">
        <v>643177</v>
      </c>
      <c r="C25">
        <v>684187</v>
      </c>
      <c r="D25">
        <v>796213</v>
      </c>
      <c r="E25">
        <v>867904</v>
      </c>
      <c r="F25">
        <f t="shared" si="1"/>
        <v>1.2537</v>
      </c>
      <c r="G25">
        <f t="shared" si="2"/>
        <v>1327364</v>
      </c>
      <c r="H25">
        <f t="shared" si="3"/>
        <v>1664117</v>
      </c>
      <c r="I25">
        <f t="shared" si="4"/>
        <v>2086303</v>
      </c>
      <c r="J25">
        <f t="shared" si="4"/>
        <v>2615598</v>
      </c>
      <c r="K25">
        <f t="shared" si="4"/>
        <v>3279175</v>
      </c>
      <c r="L25">
        <f t="shared" si="4"/>
        <v>3279175</v>
      </c>
      <c r="M25">
        <f t="shared" si="4"/>
        <v>3279175</v>
      </c>
      <c r="N25">
        <f t="shared" si="4"/>
        <v>3279175</v>
      </c>
      <c r="O25">
        <f t="shared" si="4"/>
        <v>3279175</v>
      </c>
      <c r="P25">
        <f t="shared" si="4"/>
        <v>3279175</v>
      </c>
      <c r="Q25">
        <f t="shared" ref="J25:S40" si="8">IF(P25&gt;$G25*2,P25,ROUNDDOWN(P25*$F25,0))</f>
        <v>3279175</v>
      </c>
      <c r="R25">
        <f t="shared" si="8"/>
        <v>3279175</v>
      </c>
      <c r="S25">
        <f t="shared" si="7"/>
        <v>3279175</v>
      </c>
      <c r="T25">
        <f t="shared" si="7"/>
        <v>3279175</v>
      </c>
      <c r="U25">
        <f t="shared" si="6"/>
        <v>1</v>
      </c>
    </row>
    <row r="26" spans="1:21">
      <c r="A26" t="s">
        <v>24</v>
      </c>
      <c r="B26">
        <v>450192</v>
      </c>
      <c r="C26">
        <v>434755</v>
      </c>
      <c r="D26">
        <v>1656446</v>
      </c>
      <c r="E26">
        <v>1691000</v>
      </c>
      <c r="F26">
        <f t="shared" si="1"/>
        <v>3.7826</v>
      </c>
      <c r="G26">
        <f t="shared" si="2"/>
        <v>884947</v>
      </c>
      <c r="H26">
        <f t="shared" si="3"/>
        <v>3347446</v>
      </c>
      <c r="I26">
        <f t="shared" si="4"/>
        <v>3347446</v>
      </c>
      <c r="J26">
        <f t="shared" si="8"/>
        <v>3347446</v>
      </c>
      <c r="K26">
        <f t="shared" si="8"/>
        <v>3347446</v>
      </c>
      <c r="L26">
        <f t="shared" si="8"/>
        <v>3347446</v>
      </c>
      <c r="M26">
        <f t="shared" si="8"/>
        <v>3347446</v>
      </c>
      <c r="N26">
        <f t="shared" si="8"/>
        <v>3347446</v>
      </c>
      <c r="O26">
        <f t="shared" si="8"/>
        <v>3347446</v>
      </c>
      <c r="P26">
        <f t="shared" si="8"/>
        <v>3347446</v>
      </c>
      <c r="Q26">
        <f t="shared" si="8"/>
        <v>3347446</v>
      </c>
      <c r="R26">
        <f t="shared" si="8"/>
        <v>3347446</v>
      </c>
      <c r="S26">
        <f t="shared" si="7"/>
        <v>3347446</v>
      </c>
      <c r="T26">
        <f t="shared" si="7"/>
        <v>3347446</v>
      </c>
      <c r="U26">
        <f t="shared" si="6"/>
        <v>1</v>
      </c>
    </row>
    <row r="27" spans="1:21">
      <c r="A27" t="s">
        <v>25</v>
      </c>
      <c r="B27">
        <v>1037774</v>
      </c>
      <c r="C27">
        <v>1113789</v>
      </c>
      <c r="D27">
        <v>877464</v>
      </c>
      <c r="E27">
        <v>990837</v>
      </c>
      <c r="F27">
        <f t="shared" si="1"/>
        <v>0.86829999999999996</v>
      </c>
      <c r="G27">
        <f t="shared" si="2"/>
        <v>2151563</v>
      </c>
      <c r="H27">
        <f t="shared" si="3"/>
        <v>1868301</v>
      </c>
      <c r="I27">
        <f t="shared" si="4"/>
        <v>1622245</v>
      </c>
      <c r="J27">
        <f t="shared" si="8"/>
        <v>1408595</v>
      </c>
      <c r="K27">
        <f t="shared" si="8"/>
        <v>1223083</v>
      </c>
      <c r="L27">
        <f t="shared" si="8"/>
        <v>1062002</v>
      </c>
      <c r="M27">
        <f t="shared" si="8"/>
        <v>922136</v>
      </c>
      <c r="N27">
        <f t="shared" si="8"/>
        <v>800690</v>
      </c>
      <c r="O27">
        <f t="shared" si="8"/>
        <v>695239</v>
      </c>
      <c r="P27">
        <f t="shared" si="8"/>
        <v>603676</v>
      </c>
      <c r="Q27">
        <f t="shared" si="8"/>
        <v>524171</v>
      </c>
      <c r="R27">
        <f t="shared" si="8"/>
        <v>455137</v>
      </c>
      <c r="S27">
        <f t="shared" si="7"/>
        <v>395195</v>
      </c>
      <c r="T27">
        <f t="shared" si="7"/>
        <v>343147</v>
      </c>
      <c r="U27">
        <f t="shared" si="6"/>
        <v>0</v>
      </c>
    </row>
    <row r="28" spans="1:21">
      <c r="A28" t="s">
        <v>26</v>
      </c>
      <c r="B28">
        <v>2351213</v>
      </c>
      <c r="C28">
        <v>2358482</v>
      </c>
      <c r="D28">
        <v>1098384</v>
      </c>
      <c r="E28">
        <v>1121488</v>
      </c>
      <c r="F28">
        <f t="shared" si="1"/>
        <v>0.4713</v>
      </c>
      <c r="G28">
        <f t="shared" si="2"/>
        <v>4709695</v>
      </c>
      <c r="H28">
        <f t="shared" si="3"/>
        <v>2219872</v>
      </c>
      <c r="I28">
        <f t="shared" si="4"/>
        <v>1046225</v>
      </c>
      <c r="J28">
        <f t="shared" si="8"/>
        <v>493085</v>
      </c>
      <c r="K28">
        <f t="shared" si="8"/>
        <v>232390</v>
      </c>
      <c r="L28">
        <f t="shared" si="8"/>
        <v>109525</v>
      </c>
      <c r="M28">
        <f t="shared" si="8"/>
        <v>51619</v>
      </c>
      <c r="N28">
        <f t="shared" si="8"/>
        <v>24328</v>
      </c>
      <c r="O28">
        <f t="shared" si="8"/>
        <v>11465</v>
      </c>
      <c r="P28">
        <f t="shared" si="8"/>
        <v>5403</v>
      </c>
      <c r="Q28">
        <f t="shared" si="8"/>
        <v>2546</v>
      </c>
      <c r="R28">
        <f t="shared" si="8"/>
        <v>1199</v>
      </c>
      <c r="S28">
        <f t="shared" si="7"/>
        <v>565</v>
      </c>
      <c r="T28">
        <f t="shared" si="7"/>
        <v>266</v>
      </c>
      <c r="U28">
        <f t="shared" si="6"/>
        <v>0</v>
      </c>
    </row>
    <row r="29" spans="1:21">
      <c r="A29" t="s">
        <v>27</v>
      </c>
      <c r="B29">
        <v>2613354</v>
      </c>
      <c r="C29">
        <v>2837241</v>
      </c>
      <c r="D29">
        <v>431144</v>
      </c>
      <c r="E29">
        <v>434113</v>
      </c>
      <c r="F29">
        <f t="shared" si="1"/>
        <v>0.15870000000000001</v>
      </c>
      <c r="G29">
        <f t="shared" si="2"/>
        <v>5450595</v>
      </c>
      <c r="H29">
        <f t="shared" si="3"/>
        <v>865257</v>
      </c>
      <c r="I29">
        <f t="shared" si="4"/>
        <v>137316</v>
      </c>
      <c r="J29">
        <f t="shared" si="8"/>
        <v>21792</v>
      </c>
      <c r="K29">
        <f t="shared" si="8"/>
        <v>3458</v>
      </c>
      <c r="L29">
        <f t="shared" si="8"/>
        <v>548</v>
      </c>
      <c r="M29">
        <f t="shared" si="8"/>
        <v>86</v>
      </c>
      <c r="N29">
        <f t="shared" si="8"/>
        <v>13</v>
      </c>
      <c r="O29">
        <f t="shared" si="8"/>
        <v>2</v>
      </c>
      <c r="P29">
        <f t="shared" si="8"/>
        <v>0</v>
      </c>
      <c r="Q29">
        <f t="shared" si="8"/>
        <v>0</v>
      </c>
      <c r="R29">
        <f t="shared" si="8"/>
        <v>0</v>
      </c>
      <c r="S29">
        <f t="shared" si="7"/>
        <v>0</v>
      </c>
      <c r="T29">
        <f t="shared" si="7"/>
        <v>0</v>
      </c>
      <c r="U29">
        <f t="shared" si="6"/>
        <v>0</v>
      </c>
    </row>
    <row r="30" spans="1:21">
      <c r="A30" t="s">
        <v>28</v>
      </c>
      <c r="B30">
        <v>1859691</v>
      </c>
      <c r="C30">
        <v>1844250</v>
      </c>
      <c r="D30">
        <v>1460134</v>
      </c>
      <c r="E30">
        <v>1585258</v>
      </c>
      <c r="F30">
        <f t="shared" si="1"/>
        <v>0.82220000000000004</v>
      </c>
      <c r="G30">
        <f t="shared" si="2"/>
        <v>3703941</v>
      </c>
      <c r="H30">
        <f t="shared" si="3"/>
        <v>3045392</v>
      </c>
      <c r="I30">
        <f t="shared" si="4"/>
        <v>2503921</v>
      </c>
      <c r="J30">
        <f t="shared" si="8"/>
        <v>2058723</v>
      </c>
      <c r="K30">
        <f t="shared" si="8"/>
        <v>1692682</v>
      </c>
      <c r="L30">
        <f t="shared" si="8"/>
        <v>1391723</v>
      </c>
      <c r="M30">
        <f t="shared" si="8"/>
        <v>1144274</v>
      </c>
      <c r="N30">
        <f t="shared" si="8"/>
        <v>940822</v>
      </c>
      <c r="O30">
        <f t="shared" si="8"/>
        <v>773543</v>
      </c>
      <c r="P30">
        <f t="shared" si="8"/>
        <v>636007</v>
      </c>
      <c r="Q30">
        <f t="shared" si="8"/>
        <v>522924</v>
      </c>
      <c r="R30">
        <f t="shared" si="8"/>
        <v>429948</v>
      </c>
      <c r="S30">
        <f t="shared" si="7"/>
        <v>353503</v>
      </c>
      <c r="T30">
        <f t="shared" si="7"/>
        <v>290650</v>
      </c>
      <c r="U30">
        <f t="shared" si="6"/>
        <v>0</v>
      </c>
    </row>
    <row r="31" spans="1:21">
      <c r="A31" t="s">
        <v>29</v>
      </c>
      <c r="B31">
        <v>2478386</v>
      </c>
      <c r="C31">
        <v>2562144</v>
      </c>
      <c r="D31">
        <v>30035</v>
      </c>
      <c r="E31">
        <v>29396</v>
      </c>
      <c r="F31">
        <f t="shared" si="1"/>
        <v>1.17E-2</v>
      </c>
      <c r="G31">
        <f t="shared" si="2"/>
        <v>5040530</v>
      </c>
      <c r="H31">
        <f t="shared" si="3"/>
        <v>59431</v>
      </c>
      <c r="I31">
        <f t="shared" si="4"/>
        <v>695</v>
      </c>
      <c r="J31">
        <f t="shared" si="8"/>
        <v>8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0</v>
      </c>
      <c r="S31">
        <f t="shared" si="7"/>
        <v>0</v>
      </c>
      <c r="T31">
        <f t="shared" si="7"/>
        <v>0</v>
      </c>
      <c r="U31">
        <f t="shared" si="6"/>
        <v>0</v>
      </c>
    </row>
    <row r="32" spans="1:21">
      <c r="A32" t="s">
        <v>30</v>
      </c>
      <c r="B32">
        <v>1938122</v>
      </c>
      <c r="C32">
        <v>1816647</v>
      </c>
      <c r="D32">
        <v>1602356</v>
      </c>
      <c r="E32">
        <v>1875221</v>
      </c>
      <c r="F32">
        <f t="shared" si="1"/>
        <v>0.92610000000000003</v>
      </c>
      <c r="G32">
        <f t="shared" si="2"/>
        <v>3754769</v>
      </c>
      <c r="H32">
        <f t="shared" si="3"/>
        <v>3477577</v>
      </c>
      <c r="I32">
        <f t="shared" si="4"/>
        <v>3220584</v>
      </c>
      <c r="J32">
        <f t="shared" si="8"/>
        <v>2982582</v>
      </c>
      <c r="K32">
        <f t="shared" si="8"/>
        <v>2762169</v>
      </c>
      <c r="L32">
        <f t="shared" si="8"/>
        <v>2558044</v>
      </c>
      <c r="M32">
        <f t="shared" si="8"/>
        <v>2369004</v>
      </c>
      <c r="N32">
        <f t="shared" si="8"/>
        <v>2193934</v>
      </c>
      <c r="O32">
        <f t="shared" si="8"/>
        <v>2031802</v>
      </c>
      <c r="P32">
        <f t="shared" si="8"/>
        <v>1881651</v>
      </c>
      <c r="Q32">
        <f t="shared" si="8"/>
        <v>1742596</v>
      </c>
      <c r="R32">
        <f t="shared" si="8"/>
        <v>1613818</v>
      </c>
      <c r="S32">
        <f t="shared" si="7"/>
        <v>1494556</v>
      </c>
      <c r="T32">
        <f t="shared" si="7"/>
        <v>1384108</v>
      </c>
      <c r="U32">
        <f t="shared" si="6"/>
        <v>0</v>
      </c>
    </row>
    <row r="33" spans="1:21">
      <c r="A33" t="s">
        <v>31</v>
      </c>
      <c r="B33">
        <v>992523</v>
      </c>
      <c r="C33">
        <v>1028501</v>
      </c>
      <c r="D33">
        <v>1995446</v>
      </c>
      <c r="E33">
        <v>1860524</v>
      </c>
      <c r="F33">
        <f t="shared" si="1"/>
        <v>1.9078999999999999</v>
      </c>
      <c r="G33">
        <f t="shared" si="2"/>
        <v>2021024</v>
      </c>
      <c r="H33">
        <f t="shared" si="3"/>
        <v>3855970</v>
      </c>
      <c r="I33">
        <f t="shared" si="4"/>
        <v>7356805</v>
      </c>
      <c r="J33">
        <f t="shared" si="8"/>
        <v>7356805</v>
      </c>
      <c r="K33">
        <f t="shared" si="8"/>
        <v>7356805</v>
      </c>
      <c r="L33">
        <f t="shared" si="8"/>
        <v>7356805</v>
      </c>
      <c r="M33">
        <f t="shared" si="8"/>
        <v>7356805</v>
      </c>
      <c r="N33">
        <f t="shared" si="8"/>
        <v>7356805</v>
      </c>
      <c r="O33">
        <f t="shared" si="8"/>
        <v>7356805</v>
      </c>
      <c r="P33">
        <f t="shared" si="8"/>
        <v>7356805</v>
      </c>
      <c r="Q33">
        <f t="shared" si="8"/>
        <v>7356805</v>
      </c>
      <c r="R33">
        <f t="shared" si="8"/>
        <v>7356805</v>
      </c>
      <c r="S33">
        <f t="shared" si="7"/>
        <v>7356805</v>
      </c>
      <c r="T33">
        <f t="shared" si="7"/>
        <v>7356805</v>
      </c>
      <c r="U33">
        <f t="shared" si="6"/>
        <v>1</v>
      </c>
    </row>
    <row r="34" spans="1:21">
      <c r="A34" t="s">
        <v>32</v>
      </c>
      <c r="B34">
        <v>2966291</v>
      </c>
      <c r="C34">
        <v>2889963</v>
      </c>
      <c r="D34">
        <v>462453</v>
      </c>
      <c r="E34">
        <v>486354</v>
      </c>
      <c r="F34">
        <f t="shared" si="1"/>
        <v>0.16200000000000001</v>
      </c>
      <c r="G34">
        <f t="shared" si="2"/>
        <v>5856254</v>
      </c>
      <c r="H34">
        <f t="shared" si="3"/>
        <v>948807</v>
      </c>
      <c r="I34">
        <f t="shared" si="4"/>
        <v>153706</v>
      </c>
      <c r="J34">
        <f t="shared" si="8"/>
        <v>24900</v>
      </c>
      <c r="K34">
        <f t="shared" si="8"/>
        <v>4033</v>
      </c>
      <c r="L34">
        <f t="shared" si="8"/>
        <v>653</v>
      </c>
      <c r="M34">
        <f t="shared" si="8"/>
        <v>105</v>
      </c>
      <c r="N34">
        <f t="shared" si="8"/>
        <v>17</v>
      </c>
      <c r="O34">
        <f t="shared" si="8"/>
        <v>2</v>
      </c>
      <c r="P34">
        <f t="shared" si="8"/>
        <v>0</v>
      </c>
      <c r="Q34">
        <f t="shared" si="8"/>
        <v>0</v>
      </c>
      <c r="R34">
        <f t="shared" si="8"/>
        <v>0</v>
      </c>
      <c r="S34">
        <f t="shared" si="7"/>
        <v>0</v>
      </c>
      <c r="T34">
        <f t="shared" si="7"/>
        <v>0</v>
      </c>
      <c r="U34">
        <f t="shared" si="6"/>
        <v>0</v>
      </c>
    </row>
    <row r="35" spans="1:21">
      <c r="A35" t="s">
        <v>33</v>
      </c>
      <c r="B35">
        <v>76648</v>
      </c>
      <c r="C35">
        <v>81385</v>
      </c>
      <c r="D35">
        <v>1374708</v>
      </c>
      <c r="E35">
        <v>1379567</v>
      </c>
      <c r="F35">
        <f t="shared" si="1"/>
        <v>17.4284</v>
      </c>
      <c r="G35">
        <f t="shared" si="2"/>
        <v>158033</v>
      </c>
      <c r="H35">
        <f t="shared" si="3"/>
        <v>2754275</v>
      </c>
      <c r="I35">
        <f t="shared" si="4"/>
        <v>2754275</v>
      </c>
      <c r="J35">
        <f t="shared" si="8"/>
        <v>2754275</v>
      </c>
      <c r="K35">
        <f t="shared" si="8"/>
        <v>2754275</v>
      </c>
      <c r="L35">
        <f t="shared" si="8"/>
        <v>2754275</v>
      </c>
      <c r="M35">
        <f t="shared" si="8"/>
        <v>2754275</v>
      </c>
      <c r="N35">
        <f t="shared" si="8"/>
        <v>2754275</v>
      </c>
      <c r="O35">
        <f t="shared" si="8"/>
        <v>2754275</v>
      </c>
      <c r="P35">
        <f t="shared" si="8"/>
        <v>2754275</v>
      </c>
      <c r="Q35">
        <f t="shared" si="8"/>
        <v>2754275</v>
      </c>
      <c r="R35">
        <f t="shared" si="8"/>
        <v>2754275</v>
      </c>
      <c r="S35">
        <f t="shared" si="8"/>
        <v>2754275</v>
      </c>
      <c r="T35">
        <f t="shared" ref="T35" si="9">IF(S35&gt;$G35*2,S35,ROUNDDOWN(S35*$F35,0))</f>
        <v>2754275</v>
      </c>
      <c r="U35">
        <f t="shared" si="6"/>
        <v>1</v>
      </c>
    </row>
    <row r="36" spans="1:21">
      <c r="A36" t="s">
        <v>34</v>
      </c>
      <c r="B36">
        <v>2574432</v>
      </c>
      <c r="C36">
        <v>2409710</v>
      </c>
      <c r="D36">
        <v>987486</v>
      </c>
      <c r="E36">
        <v>999043</v>
      </c>
      <c r="F36">
        <f t="shared" si="1"/>
        <v>0.39850000000000002</v>
      </c>
      <c r="G36">
        <f t="shared" si="2"/>
        <v>4984142</v>
      </c>
      <c r="H36">
        <f t="shared" si="3"/>
        <v>1986529</v>
      </c>
      <c r="I36">
        <f t="shared" si="4"/>
        <v>791631</v>
      </c>
      <c r="J36">
        <f t="shared" si="8"/>
        <v>315464</v>
      </c>
      <c r="K36">
        <f t="shared" si="8"/>
        <v>125712</v>
      </c>
      <c r="L36">
        <f t="shared" si="8"/>
        <v>50096</v>
      </c>
      <c r="M36">
        <f t="shared" si="8"/>
        <v>19963</v>
      </c>
      <c r="N36">
        <f t="shared" si="8"/>
        <v>7955</v>
      </c>
      <c r="O36">
        <f t="shared" si="8"/>
        <v>3170</v>
      </c>
      <c r="P36">
        <f t="shared" si="8"/>
        <v>1263</v>
      </c>
      <c r="Q36">
        <f t="shared" si="8"/>
        <v>503</v>
      </c>
      <c r="R36">
        <f t="shared" si="8"/>
        <v>200</v>
      </c>
      <c r="S36">
        <f t="shared" si="8"/>
        <v>79</v>
      </c>
      <c r="T36">
        <f t="shared" ref="T36" si="10">IF(S36&gt;$G36*2,S36,ROUNDDOWN(S36*$F36,0))</f>
        <v>31</v>
      </c>
      <c r="U36">
        <f t="shared" si="6"/>
        <v>0</v>
      </c>
    </row>
    <row r="37" spans="1:21">
      <c r="A37" t="s">
        <v>35</v>
      </c>
      <c r="B37">
        <v>1778590</v>
      </c>
      <c r="C37">
        <v>1874844</v>
      </c>
      <c r="D37">
        <v>111191</v>
      </c>
      <c r="E37">
        <v>117846</v>
      </c>
      <c r="F37">
        <f t="shared" si="1"/>
        <v>6.2600000000000003E-2</v>
      </c>
      <c r="G37">
        <f t="shared" si="2"/>
        <v>3653434</v>
      </c>
      <c r="H37">
        <f t="shared" si="3"/>
        <v>229037</v>
      </c>
      <c r="I37">
        <f t="shared" si="4"/>
        <v>14337</v>
      </c>
      <c r="J37">
        <f t="shared" si="8"/>
        <v>897</v>
      </c>
      <c r="K37">
        <f t="shared" si="8"/>
        <v>56</v>
      </c>
      <c r="L37">
        <f t="shared" si="8"/>
        <v>3</v>
      </c>
      <c r="M37">
        <f t="shared" si="8"/>
        <v>0</v>
      </c>
      <c r="N37">
        <f t="shared" si="8"/>
        <v>0</v>
      </c>
      <c r="O37">
        <f t="shared" si="8"/>
        <v>0</v>
      </c>
      <c r="P37">
        <f t="shared" si="8"/>
        <v>0</v>
      </c>
      <c r="Q37">
        <f t="shared" si="8"/>
        <v>0</v>
      </c>
      <c r="R37">
        <f t="shared" si="8"/>
        <v>0</v>
      </c>
      <c r="S37">
        <f t="shared" si="8"/>
        <v>0</v>
      </c>
      <c r="T37">
        <f t="shared" ref="T37" si="11">IF(S37&gt;$G37*2,S37,ROUNDDOWN(S37*$F37,0))</f>
        <v>0</v>
      </c>
      <c r="U37">
        <f t="shared" si="6"/>
        <v>0</v>
      </c>
    </row>
    <row r="38" spans="1:21">
      <c r="A38" t="s">
        <v>36</v>
      </c>
      <c r="B38">
        <v>1506541</v>
      </c>
      <c r="C38">
        <v>1414887</v>
      </c>
      <c r="D38">
        <v>1216612</v>
      </c>
      <c r="E38">
        <v>1166775</v>
      </c>
      <c r="F38">
        <f t="shared" si="1"/>
        <v>0.81579999999999997</v>
      </c>
      <c r="G38">
        <f t="shared" si="2"/>
        <v>2921428</v>
      </c>
      <c r="H38">
        <f t="shared" si="3"/>
        <v>2383387</v>
      </c>
      <c r="I38">
        <f t="shared" si="4"/>
        <v>1944367</v>
      </c>
      <c r="J38">
        <f t="shared" si="8"/>
        <v>1586214</v>
      </c>
      <c r="K38">
        <f t="shared" si="8"/>
        <v>1294033</v>
      </c>
      <c r="L38">
        <f t="shared" si="8"/>
        <v>1055672</v>
      </c>
      <c r="M38">
        <f t="shared" si="8"/>
        <v>861217</v>
      </c>
      <c r="N38">
        <f t="shared" si="8"/>
        <v>702580</v>
      </c>
      <c r="O38">
        <f t="shared" si="8"/>
        <v>573164</v>
      </c>
      <c r="P38">
        <f t="shared" si="8"/>
        <v>467587</v>
      </c>
      <c r="Q38">
        <f t="shared" si="8"/>
        <v>381457</v>
      </c>
      <c r="R38">
        <f t="shared" si="8"/>
        <v>311192</v>
      </c>
      <c r="S38">
        <f t="shared" si="8"/>
        <v>253870</v>
      </c>
      <c r="T38">
        <f t="shared" ref="T38" si="12">IF(S38&gt;$G38*2,S38,ROUNDDOWN(S38*$F38,0))</f>
        <v>207107</v>
      </c>
      <c r="U38">
        <f t="shared" si="6"/>
        <v>0</v>
      </c>
    </row>
    <row r="39" spans="1:21">
      <c r="A39" t="s">
        <v>37</v>
      </c>
      <c r="B39">
        <v>1598886</v>
      </c>
      <c r="C39">
        <v>1687917</v>
      </c>
      <c r="D39">
        <v>449788</v>
      </c>
      <c r="E39">
        <v>427615</v>
      </c>
      <c r="F39">
        <f t="shared" si="1"/>
        <v>0.26690000000000003</v>
      </c>
      <c r="G39">
        <f t="shared" si="2"/>
        <v>3286803</v>
      </c>
      <c r="H39">
        <f t="shared" si="3"/>
        <v>877403</v>
      </c>
      <c r="I39">
        <f t="shared" si="4"/>
        <v>234178</v>
      </c>
      <c r="J39">
        <f t="shared" si="8"/>
        <v>62502</v>
      </c>
      <c r="K39">
        <f t="shared" si="8"/>
        <v>16681</v>
      </c>
      <c r="L39">
        <f t="shared" si="8"/>
        <v>4452</v>
      </c>
      <c r="M39">
        <f t="shared" si="8"/>
        <v>1188</v>
      </c>
      <c r="N39">
        <f t="shared" si="8"/>
        <v>317</v>
      </c>
      <c r="O39">
        <f t="shared" si="8"/>
        <v>84</v>
      </c>
      <c r="P39">
        <f t="shared" si="8"/>
        <v>22</v>
      </c>
      <c r="Q39">
        <f t="shared" si="8"/>
        <v>5</v>
      </c>
      <c r="R39">
        <f t="shared" si="8"/>
        <v>1</v>
      </c>
      <c r="S39">
        <f t="shared" si="8"/>
        <v>0</v>
      </c>
      <c r="T39">
        <f t="shared" ref="T39" si="13">IF(S39&gt;$G39*2,S39,ROUNDDOWN(S39*$F39,0))</f>
        <v>0</v>
      </c>
      <c r="U39">
        <f t="shared" si="6"/>
        <v>0</v>
      </c>
    </row>
    <row r="40" spans="1:21">
      <c r="A40" t="s">
        <v>38</v>
      </c>
      <c r="B40">
        <v>548989</v>
      </c>
      <c r="C40">
        <v>514636</v>
      </c>
      <c r="D40">
        <v>2770344</v>
      </c>
      <c r="E40">
        <v>3187897</v>
      </c>
      <c r="F40">
        <f t="shared" si="1"/>
        <v>5.6017999999999999</v>
      </c>
      <c r="G40">
        <f t="shared" si="2"/>
        <v>1063625</v>
      </c>
      <c r="H40">
        <f t="shared" si="3"/>
        <v>5958241</v>
      </c>
      <c r="I40">
        <f t="shared" si="4"/>
        <v>5958241</v>
      </c>
      <c r="J40">
        <f t="shared" si="8"/>
        <v>5958241</v>
      </c>
      <c r="K40">
        <f t="shared" si="8"/>
        <v>5958241</v>
      </c>
      <c r="L40">
        <f t="shared" si="8"/>
        <v>5958241</v>
      </c>
      <c r="M40">
        <f t="shared" si="8"/>
        <v>5958241</v>
      </c>
      <c r="N40">
        <f t="shared" si="8"/>
        <v>5958241</v>
      </c>
      <c r="O40">
        <f t="shared" si="8"/>
        <v>5958241</v>
      </c>
      <c r="P40">
        <f t="shared" si="8"/>
        <v>5958241</v>
      </c>
      <c r="Q40">
        <f t="shared" si="8"/>
        <v>5958241</v>
      </c>
      <c r="R40">
        <f t="shared" si="8"/>
        <v>5958241</v>
      </c>
      <c r="S40">
        <f t="shared" si="8"/>
        <v>5958241</v>
      </c>
      <c r="T40">
        <f t="shared" ref="T40" si="14">IF(S40&gt;$G40*2,S40,ROUNDDOWN(S40*$F40,0))</f>
        <v>5958241</v>
      </c>
      <c r="U40">
        <f t="shared" si="6"/>
        <v>1</v>
      </c>
    </row>
    <row r="41" spans="1:21">
      <c r="A41" t="s">
        <v>39</v>
      </c>
      <c r="B41">
        <v>1175198</v>
      </c>
      <c r="C41">
        <v>1095440</v>
      </c>
      <c r="D41">
        <v>2657174</v>
      </c>
      <c r="E41">
        <v>2491947</v>
      </c>
      <c r="F41">
        <f t="shared" si="1"/>
        <v>2.2675999999999998</v>
      </c>
      <c r="G41">
        <f t="shared" si="2"/>
        <v>2270638</v>
      </c>
      <c r="H41">
        <f t="shared" si="3"/>
        <v>5149121</v>
      </c>
      <c r="I41">
        <f t="shared" si="4"/>
        <v>5149121</v>
      </c>
      <c r="J41">
        <f t="shared" ref="J41:S51" si="15">IF(I41&gt;$G41*2,I41,ROUNDDOWN(I41*$F41,0))</f>
        <v>5149121</v>
      </c>
      <c r="K41">
        <f t="shared" si="15"/>
        <v>5149121</v>
      </c>
      <c r="L41">
        <f t="shared" si="15"/>
        <v>5149121</v>
      </c>
      <c r="M41">
        <f t="shared" si="15"/>
        <v>5149121</v>
      </c>
      <c r="N41">
        <f t="shared" si="15"/>
        <v>5149121</v>
      </c>
      <c r="O41">
        <f t="shared" si="15"/>
        <v>5149121</v>
      </c>
      <c r="P41">
        <f t="shared" si="15"/>
        <v>5149121</v>
      </c>
      <c r="Q41">
        <f t="shared" si="15"/>
        <v>5149121</v>
      </c>
      <c r="R41">
        <f t="shared" si="15"/>
        <v>5149121</v>
      </c>
      <c r="S41">
        <f t="shared" si="15"/>
        <v>5149121</v>
      </c>
      <c r="T41">
        <f t="shared" ref="T41" si="16">IF(S41&gt;$G41*2,S41,ROUNDDOWN(S41*$F41,0))</f>
        <v>5149121</v>
      </c>
      <c r="U41">
        <f t="shared" si="6"/>
        <v>1</v>
      </c>
    </row>
    <row r="42" spans="1:21">
      <c r="A42" t="s">
        <v>40</v>
      </c>
      <c r="B42">
        <v>2115336</v>
      </c>
      <c r="C42">
        <v>2202769</v>
      </c>
      <c r="D42">
        <v>15339</v>
      </c>
      <c r="E42">
        <v>14652</v>
      </c>
      <c r="F42">
        <f t="shared" si="1"/>
        <v>6.8999999999999999E-3</v>
      </c>
      <c r="G42">
        <f t="shared" si="2"/>
        <v>4318105</v>
      </c>
      <c r="H42">
        <f t="shared" si="3"/>
        <v>29991</v>
      </c>
      <c r="I42">
        <f t="shared" si="4"/>
        <v>206</v>
      </c>
      <c r="J42">
        <f t="shared" si="15"/>
        <v>1</v>
      </c>
      <c r="K42">
        <f t="shared" si="15"/>
        <v>0</v>
      </c>
      <c r="L42">
        <f t="shared" si="15"/>
        <v>0</v>
      </c>
      <c r="M42">
        <f t="shared" si="15"/>
        <v>0</v>
      </c>
      <c r="N42">
        <f t="shared" si="15"/>
        <v>0</v>
      </c>
      <c r="O42">
        <f t="shared" si="15"/>
        <v>0</v>
      </c>
      <c r="P42">
        <f t="shared" si="15"/>
        <v>0</v>
      </c>
      <c r="Q42">
        <f t="shared" si="15"/>
        <v>0</v>
      </c>
      <c r="R42">
        <f t="shared" si="15"/>
        <v>0</v>
      </c>
      <c r="S42">
        <f t="shared" si="15"/>
        <v>0</v>
      </c>
      <c r="T42">
        <f t="shared" ref="T42" si="17">IF(S42&gt;$G42*2,S42,ROUNDDOWN(S42*$F42,0))</f>
        <v>0</v>
      </c>
      <c r="U42">
        <f t="shared" si="6"/>
        <v>0</v>
      </c>
    </row>
    <row r="43" spans="1:21">
      <c r="A43" t="s">
        <v>41</v>
      </c>
      <c r="B43">
        <v>2346640</v>
      </c>
      <c r="C43">
        <v>2197559</v>
      </c>
      <c r="D43">
        <v>373470</v>
      </c>
      <c r="E43">
        <v>353365</v>
      </c>
      <c r="F43">
        <f t="shared" si="1"/>
        <v>0.15989999999999999</v>
      </c>
      <c r="G43">
        <f t="shared" si="2"/>
        <v>4544199</v>
      </c>
      <c r="H43">
        <f t="shared" si="3"/>
        <v>726835</v>
      </c>
      <c r="I43">
        <f t="shared" si="4"/>
        <v>116220</v>
      </c>
      <c r="J43">
        <f t="shared" si="15"/>
        <v>18583</v>
      </c>
      <c r="K43">
        <f t="shared" si="15"/>
        <v>2971</v>
      </c>
      <c r="L43">
        <f t="shared" si="15"/>
        <v>475</v>
      </c>
      <c r="M43">
        <f t="shared" si="15"/>
        <v>75</v>
      </c>
      <c r="N43">
        <f t="shared" si="15"/>
        <v>11</v>
      </c>
      <c r="O43">
        <f t="shared" si="15"/>
        <v>1</v>
      </c>
      <c r="P43">
        <f t="shared" si="15"/>
        <v>0</v>
      </c>
      <c r="Q43">
        <f t="shared" si="15"/>
        <v>0</v>
      </c>
      <c r="R43">
        <f t="shared" si="15"/>
        <v>0</v>
      </c>
      <c r="S43">
        <f t="shared" si="15"/>
        <v>0</v>
      </c>
      <c r="T43">
        <f t="shared" ref="T43" si="18">IF(S43&gt;$G43*2,S43,ROUNDDOWN(S43*$F43,0))</f>
        <v>0</v>
      </c>
      <c r="U43">
        <f t="shared" si="6"/>
        <v>0</v>
      </c>
    </row>
    <row r="44" spans="1:21">
      <c r="A44" t="s">
        <v>42</v>
      </c>
      <c r="B44">
        <v>2548438</v>
      </c>
      <c r="C44">
        <v>2577213</v>
      </c>
      <c r="D44">
        <v>37986</v>
      </c>
      <c r="E44">
        <v>37766</v>
      </c>
      <c r="F44">
        <f t="shared" si="1"/>
        <v>1.47E-2</v>
      </c>
      <c r="G44">
        <f t="shared" si="2"/>
        <v>5125651</v>
      </c>
      <c r="H44">
        <f t="shared" si="3"/>
        <v>75752</v>
      </c>
      <c r="I44">
        <f t="shared" si="4"/>
        <v>1113</v>
      </c>
      <c r="J44">
        <f t="shared" si="15"/>
        <v>16</v>
      </c>
      <c r="K44">
        <f t="shared" si="15"/>
        <v>0</v>
      </c>
      <c r="L44">
        <f t="shared" si="15"/>
        <v>0</v>
      </c>
      <c r="M44">
        <f t="shared" si="15"/>
        <v>0</v>
      </c>
      <c r="N44">
        <f t="shared" si="15"/>
        <v>0</v>
      </c>
      <c r="O44">
        <f t="shared" si="15"/>
        <v>0</v>
      </c>
      <c r="P44">
        <f t="shared" si="15"/>
        <v>0</v>
      </c>
      <c r="Q44">
        <f t="shared" si="15"/>
        <v>0</v>
      </c>
      <c r="R44">
        <f t="shared" si="15"/>
        <v>0</v>
      </c>
      <c r="S44">
        <f t="shared" si="15"/>
        <v>0</v>
      </c>
      <c r="T44">
        <f t="shared" ref="T44" si="19">IF(S44&gt;$G44*2,S44,ROUNDDOWN(S44*$F44,0))</f>
        <v>0</v>
      </c>
      <c r="U44">
        <f t="shared" si="6"/>
        <v>0</v>
      </c>
    </row>
    <row r="45" spans="1:21">
      <c r="A45" t="s">
        <v>43</v>
      </c>
      <c r="B45">
        <v>835495</v>
      </c>
      <c r="C45">
        <v>837746</v>
      </c>
      <c r="D45">
        <v>1106177</v>
      </c>
      <c r="E45">
        <v>917781</v>
      </c>
      <c r="F45">
        <f t="shared" si="1"/>
        <v>1.2096</v>
      </c>
      <c r="G45">
        <f t="shared" si="2"/>
        <v>1673241</v>
      </c>
      <c r="H45">
        <f t="shared" si="3"/>
        <v>2023958</v>
      </c>
      <c r="I45">
        <f t="shared" si="4"/>
        <v>2448179</v>
      </c>
      <c r="J45">
        <f t="shared" si="15"/>
        <v>2961317</v>
      </c>
      <c r="K45">
        <f t="shared" si="15"/>
        <v>3582009</v>
      </c>
      <c r="L45">
        <f t="shared" si="15"/>
        <v>3582009</v>
      </c>
      <c r="M45">
        <f t="shared" si="15"/>
        <v>3582009</v>
      </c>
      <c r="N45">
        <f t="shared" si="15"/>
        <v>3582009</v>
      </c>
      <c r="O45">
        <f t="shared" si="15"/>
        <v>3582009</v>
      </c>
      <c r="P45">
        <f t="shared" si="15"/>
        <v>3582009</v>
      </c>
      <c r="Q45">
        <f t="shared" si="15"/>
        <v>3582009</v>
      </c>
      <c r="R45">
        <f t="shared" si="15"/>
        <v>3582009</v>
      </c>
      <c r="S45">
        <f t="shared" si="15"/>
        <v>3582009</v>
      </c>
      <c r="T45">
        <f t="shared" ref="T45" si="20">IF(S45&gt;$G45*2,S45,ROUNDDOWN(S45*$F45,0))</f>
        <v>3582009</v>
      </c>
      <c r="U45">
        <f t="shared" si="6"/>
        <v>1</v>
      </c>
    </row>
    <row r="46" spans="1:21">
      <c r="A46" t="s">
        <v>44</v>
      </c>
      <c r="B46">
        <v>1187448</v>
      </c>
      <c r="C46">
        <v>1070426</v>
      </c>
      <c r="D46">
        <v>1504608</v>
      </c>
      <c r="E46">
        <v>1756990</v>
      </c>
      <c r="F46">
        <f t="shared" si="1"/>
        <v>1.4444999999999999</v>
      </c>
      <c r="G46">
        <f t="shared" si="2"/>
        <v>2257874</v>
      </c>
      <c r="H46">
        <f t="shared" si="3"/>
        <v>3261598</v>
      </c>
      <c r="I46">
        <f t="shared" si="4"/>
        <v>4711378</v>
      </c>
      <c r="J46">
        <f t="shared" si="15"/>
        <v>4711378</v>
      </c>
      <c r="K46">
        <f t="shared" si="15"/>
        <v>4711378</v>
      </c>
      <c r="L46">
        <f t="shared" si="15"/>
        <v>4711378</v>
      </c>
      <c r="M46">
        <f t="shared" si="15"/>
        <v>4711378</v>
      </c>
      <c r="N46">
        <f t="shared" si="15"/>
        <v>4711378</v>
      </c>
      <c r="O46">
        <f t="shared" si="15"/>
        <v>4711378</v>
      </c>
      <c r="P46">
        <f t="shared" si="15"/>
        <v>4711378</v>
      </c>
      <c r="Q46">
        <f t="shared" si="15"/>
        <v>4711378</v>
      </c>
      <c r="R46">
        <f t="shared" si="15"/>
        <v>4711378</v>
      </c>
      <c r="S46">
        <f t="shared" si="15"/>
        <v>4711378</v>
      </c>
      <c r="T46">
        <f t="shared" ref="T46" si="21">IF(S46&gt;$G46*2,S46,ROUNDDOWN(S46*$F46,0))</f>
        <v>4711378</v>
      </c>
      <c r="U46">
        <f t="shared" si="6"/>
        <v>1</v>
      </c>
    </row>
    <row r="47" spans="1:21">
      <c r="A47" t="s">
        <v>45</v>
      </c>
      <c r="B47">
        <v>140026</v>
      </c>
      <c r="C47">
        <v>146354</v>
      </c>
      <c r="D47">
        <v>2759991</v>
      </c>
      <c r="E47">
        <v>2742120</v>
      </c>
      <c r="F47">
        <f t="shared" si="1"/>
        <v>19.212599999999998</v>
      </c>
      <c r="G47">
        <f t="shared" si="2"/>
        <v>286380</v>
      </c>
      <c r="H47">
        <f t="shared" si="3"/>
        <v>5502111</v>
      </c>
      <c r="I47">
        <f t="shared" si="4"/>
        <v>5502111</v>
      </c>
      <c r="J47">
        <f t="shared" si="15"/>
        <v>5502111</v>
      </c>
      <c r="K47">
        <f t="shared" si="15"/>
        <v>5502111</v>
      </c>
      <c r="L47">
        <f t="shared" si="15"/>
        <v>5502111</v>
      </c>
      <c r="M47">
        <f t="shared" si="15"/>
        <v>5502111</v>
      </c>
      <c r="N47">
        <f t="shared" si="15"/>
        <v>5502111</v>
      </c>
      <c r="O47">
        <f t="shared" si="15"/>
        <v>5502111</v>
      </c>
      <c r="P47">
        <f t="shared" si="15"/>
        <v>5502111</v>
      </c>
      <c r="Q47">
        <f t="shared" si="15"/>
        <v>5502111</v>
      </c>
      <c r="R47">
        <f t="shared" si="15"/>
        <v>5502111</v>
      </c>
      <c r="S47">
        <f t="shared" si="15"/>
        <v>5502111</v>
      </c>
      <c r="T47">
        <f t="shared" ref="T47" si="22">IF(S47&gt;$G47*2,S47,ROUNDDOWN(S47*$F47,0))</f>
        <v>5502111</v>
      </c>
      <c r="U47">
        <f t="shared" si="6"/>
        <v>1</v>
      </c>
    </row>
    <row r="48" spans="1:21">
      <c r="A48" t="s">
        <v>46</v>
      </c>
      <c r="B48">
        <v>1198765</v>
      </c>
      <c r="C48">
        <v>1304945</v>
      </c>
      <c r="D48">
        <v>2786493</v>
      </c>
      <c r="E48">
        <v>2602643</v>
      </c>
      <c r="F48">
        <f t="shared" si="1"/>
        <v>2.1524000000000001</v>
      </c>
      <c r="G48">
        <f t="shared" si="2"/>
        <v>2503710</v>
      </c>
      <c r="H48">
        <f t="shared" si="3"/>
        <v>5389136</v>
      </c>
      <c r="I48">
        <f t="shared" si="4"/>
        <v>5389136</v>
      </c>
      <c r="J48">
        <f t="shared" si="15"/>
        <v>5389136</v>
      </c>
      <c r="K48">
        <f t="shared" si="15"/>
        <v>5389136</v>
      </c>
      <c r="L48">
        <f t="shared" si="15"/>
        <v>5389136</v>
      </c>
      <c r="M48">
        <f t="shared" si="15"/>
        <v>5389136</v>
      </c>
      <c r="N48">
        <f t="shared" si="15"/>
        <v>5389136</v>
      </c>
      <c r="O48">
        <f t="shared" si="15"/>
        <v>5389136</v>
      </c>
      <c r="P48">
        <f t="shared" si="15"/>
        <v>5389136</v>
      </c>
      <c r="Q48">
        <f t="shared" si="15"/>
        <v>5389136</v>
      </c>
      <c r="R48">
        <f t="shared" si="15"/>
        <v>5389136</v>
      </c>
      <c r="S48">
        <f t="shared" si="15"/>
        <v>5389136</v>
      </c>
      <c r="T48">
        <f t="shared" ref="T48" si="23">IF(S48&gt;$G48*2,S48,ROUNDDOWN(S48*$F48,0))</f>
        <v>5389136</v>
      </c>
      <c r="U48">
        <f t="shared" si="6"/>
        <v>1</v>
      </c>
    </row>
    <row r="49" spans="1:21">
      <c r="A49" t="s">
        <v>47</v>
      </c>
      <c r="B49">
        <v>2619776</v>
      </c>
      <c r="C49">
        <v>2749623</v>
      </c>
      <c r="D49">
        <v>2888215</v>
      </c>
      <c r="E49">
        <v>2800174</v>
      </c>
      <c r="F49">
        <f t="shared" si="1"/>
        <v>1.0593999999999999</v>
      </c>
      <c r="G49">
        <f t="shared" si="2"/>
        <v>5369399</v>
      </c>
      <c r="H49">
        <f t="shared" si="3"/>
        <v>5688389</v>
      </c>
      <c r="I49">
        <f t="shared" si="4"/>
        <v>6026279</v>
      </c>
      <c r="J49">
        <f t="shared" si="15"/>
        <v>6384239</v>
      </c>
      <c r="K49">
        <f t="shared" si="15"/>
        <v>6763462</v>
      </c>
      <c r="L49">
        <f t="shared" si="15"/>
        <v>7165211</v>
      </c>
      <c r="M49">
        <f t="shared" si="15"/>
        <v>7590824</v>
      </c>
      <c r="N49">
        <f t="shared" si="15"/>
        <v>8041718</v>
      </c>
      <c r="O49">
        <f t="shared" si="15"/>
        <v>8519396</v>
      </c>
      <c r="P49">
        <f t="shared" si="15"/>
        <v>9025448</v>
      </c>
      <c r="Q49">
        <f t="shared" si="15"/>
        <v>9561559</v>
      </c>
      <c r="R49">
        <f t="shared" si="15"/>
        <v>10129515</v>
      </c>
      <c r="S49">
        <f t="shared" si="15"/>
        <v>10731208</v>
      </c>
      <c r="T49">
        <f t="shared" ref="T49" si="24">IF(S49&gt;$G49*2,S49,ROUNDDOWN(S49*$F49,0))</f>
        <v>11368641</v>
      </c>
      <c r="U49">
        <f t="shared" si="6"/>
        <v>0</v>
      </c>
    </row>
    <row r="50" spans="1:21">
      <c r="A50" t="s">
        <v>48</v>
      </c>
      <c r="B50">
        <v>248398</v>
      </c>
      <c r="C50">
        <v>268511</v>
      </c>
      <c r="D50">
        <v>3110853</v>
      </c>
      <c r="E50">
        <v>2986411</v>
      </c>
      <c r="F50">
        <f t="shared" si="1"/>
        <v>11.7956</v>
      </c>
      <c r="G50">
        <f t="shared" si="2"/>
        <v>516909</v>
      </c>
      <c r="H50">
        <f t="shared" si="3"/>
        <v>6097264</v>
      </c>
      <c r="I50">
        <f t="shared" si="4"/>
        <v>6097264</v>
      </c>
      <c r="J50">
        <f t="shared" si="15"/>
        <v>6097264</v>
      </c>
      <c r="K50">
        <f t="shared" si="15"/>
        <v>6097264</v>
      </c>
      <c r="L50">
        <f t="shared" si="15"/>
        <v>6097264</v>
      </c>
      <c r="M50">
        <f t="shared" si="15"/>
        <v>6097264</v>
      </c>
      <c r="N50">
        <f t="shared" si="15"/>
        <v>6097264</v>
      </c>
      <c r="O50">
        <f t="shared" si="15"/>
        <v>6097264</v>
      </c>
      <c r="P50">
        <f t="shared" si="15"/>
        <v>6097264</v>
      </c>
      <c r="Q50">
        <f t="shared" si="15"/>
        <v>6097264</v>
      </c>
      <c r="R50">
        <f t="shared" si="15"/>
        <v>6097264</v>
      </c>
      <c r="S50">
        <f t="shared" si="15"/>
        <v>6097264</v>
      </c>
      <c r="T50">
        <f t="shared" ref="T50" si="25">IF(S50&gt;$G50*2,S50,ROUNDDOWN(S50*$F50,0))</f>
        <v>6097264</v>
      </c>
      <c r="U50">
        <f t="shared" si="6"/>
        <v>1</v>
      </c>
    </row>
    <row r="51" spans="1:21">
      <c r="A51" t="s">
        <v>49</v>
      </c>
      <c r="B51">
        <v>2494207</v>
      </c>
      <c r="C51">
        <v>2625207</v>
      </c>
      <c r="D51">
        <v>1796293</v>
      </c>
      <c r="E51">
        <v>1853602</v>
      </c>
      <c r="F51">
        <f t="shared" si="1"/>
        <v>0.71289999999999998</v>
      </c>
      <c r="G51">
        <f t="shared" si="2"/>
        <v>5119414</v>
      </c>
      <c r="H51">
        <f t="shared" si="3"/>
        <v>3649895</v>
      </c>
      <c r="I51">
        <f t="shared" si="4"/>
        <v>2602010</v>
      </c>
      <c r="J51">
        <f t="shared" si="15"/>
        <v>1854972</v>
      </c>
      <c r="K51">
        <f t="shared" si="15"/>
        <v>1322409</v>
      </c>
      <c r="L51">
        <f t="shared" si="15"/>
        <v>942745</v>
      </c>
      <c r="M51">
        <f t="shared" si="15"/>
        <v>672082</v>
      </c>
      <c r="N51">
        <f t="shared" si="15"/>
        <v>479127</v>
      </c>
      <c r="O51">
        <f t="shared" si="15"/>
        <v>341569</v>
      </c>
      <c r="P51">
        <f t="shared" si="15"/>
        <v>243504</v>
      </c>
      <c r="Q51">
        <f t="shared" si="15"/>
        <v>173594</v>
      </c>
      <c r="R51">
        <f t="shared" si="15"/>
        <v>123755</v>
      </c>
      <c r="S51">
        <f t="shared" si="15"/>
        <v>88224</v>
      </c>
      <c r="T51">
        <f t="shared" ref="T51" si="26">IF(S51&gt;$G51*2,S51,ROUNDDOWN(S51*$F51,0))</f>
        <v>62894</v>
      </c>
      <c r="U51">
        <f t="shared" si="6"/>
        <v>0</v>
      </c>
    </row>
    <row r="52" spans="1:21">
      <c r="E52" s="5" t="s">
        <v>62</v>
      </c>
    </row>
    <row r="53" spans="1:21">
      <c r="E53" s="5"/>
    </row>
    <row r="54" spans="1:21">
      <c r="E54" s="5"/>
    </row>
    <row r="55" spans="1:21">
      <c r="E55" s="5"/>
    </row>
    <row r="56" spans="1:21">
      <c r="E56" s="5"/>
    </row>
  </sheetData>
  <sortState ref="B2:F51">
    <sortCondition ref="F2:F51"/>
  </sortState>
  <mergeCells count="3">
    <mergeCell ref="E52:E56"/>
    <mergeCell ref="Y4:Z4"/>
    <mergeCell ref="X2:X3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Arkusz1!kraina</vt:lpstr>
      <vt:lpstr>Arkusz2!kraina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2022-03-29T13:03:15Z</dcterms:modified>
</cp:coreProperties>
</file>