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  <sheet name="Arkusz4" sheetId="7" r:id="rId4"/>
    <sheet name="Arkusz5" sheetId="6" r:id="rId5"/>
  </sheets>
  <definedNames>
    <definedName name="transport" localSheetId="0">Arkusz1!$A$1:$F$135</definedName>
  </definedNames>
  <calcPr calcId="125725"/>
  <pivotCaches>
    <pivotCache cacheId="11" r:id="rId6"/>
  </pivotCaches>
</workbook>
</file>

<file path=xl/calcChain.xml><?xml version="1.0" encoding="utf-8"?>
<calcChain xmlns="http://schemas.openxmlformats.org/spreadsheetml/2006/main">
  <c r="D6" i="7"/>
  <c r="D3"/>
  <c r="D4"/>
  <c r="D8"/>
  <c r="D114"/>
  <c r="D115"/>
  <c r="D40"/>
  <c r="D54"/>
  <c r="D83"/>
  <c r="D18"/>
  <c r="D41"/>
  <c r="D25"/>
  <c r="D42"/>
  <c r="D36"/>
  <c r="D87"/>
  <c r="D37"/>
  <c r="D55"/>
  <c r="D77"/>
  <c r="D2"/>
  <c r="D79"/>
  <c r="D80"/>
  <c r="D84"/>
  <c r="D38"/>
  <c r="D19"/>
  <c r="D27"/>
  <c r="D16"/>
  <c r="D88"/>
  <c r="D89"/>
  <c r="D75"/>
  <c r="D118"/>
  <c r="D69"/>
  <c r="D57"/>
  <c r="D106"/>
  <c r="D59"/>
  <c r="D65"/>
  <c r="D63"/>
  <c r="D67"/>
  <c r="D12"/>
  <c r="D90"/>
  <c r="D43"/>
  <c r="D7"/>
  <c r="D26"/>
  <c r="D28"/>
  <c r="D85"/>
  <c r="D29"/>
  <c r="D86"/>
  <c r="D52"/>
  <c r="D17"/>
  <c r="D14"/>
  <c r="D5"/>
  <c r="D45"/>
  <c r="D46"/>
  <c r="D47"/>
  <c r="D93"/>
  <c r="D66"/>
  <c r="D61"/>
  <c r="D68"/>
  <c r="D48"/>
  <c r="D49"/>
  <c r="D44"/>
  <c r="D30"/>
  <c r="D110"/>
  <c r="D111"/>
  <c r="D112"/>
  <c r="D113"/>
  <c r="D50"/>
  <c r="D51"/>
  <c r="D60"/>
  <c r="D100"/>
  <c r="D101"/>
  <c r="D102"/>
  <c r="D103"/>
  <c r="D104"/>
  <c r="D105"/>
  <c r="D13"/>
  <c r="D23"/>
  <c r="D56"/>
  <c r="D78"/>
  <c r="D39"/>
  <c r="D20"/>
  <c r="D76"/>
  <c r="D108"/>
  <c r="D10"/>
  <c r="D11"/>
  <c r="D70"/>
  <c r="D95"/>
  <c r="D96"/>
  <c r="D97"/>
  <c r="D98"/>
  <c r="D99"/>
  <c r="D91"/>
  <c r="D107"/>
  <c r="D92"/>
  <c r="D116"/>
  <c r="D94"/>
  <c r="D31"/>
  <c r="D32"/>
  <c r="D33"/>
  <c r="D34"/>
  <c r="D35"/>
  <c r="D64"/>
  <c r="D24"/>
  <c r="D81"/>
  <c r="D82"/>
  <c r="D53"/>
  <c r="D15"/>
  <c r="D119"/>
  <c r="D123"/>
  <c r="D124"/>
  <c r="D125"/>
  <c r="D126"/>
  <c r="D127"/>
  <c r="D128"/>
  <c r="D129"/>
  <c r="D130"/>
  <c r="D71"/>
  <c r="D117"/>
  <c r="D73"/>
  <c r="D74"/>
  <c r="D109"/>
  <c r="D58"/>
  <c r="D21"/>
  <c r="D120"/>
  <c r="D121"/>
  <c r="D122"/>
  <c r="D72"/>
  <c r="D22"/>
  <c r="D62"/>
  <c r="D131"/>
  <c r="D132"/>
  <c r="D133"/>
  <c r="D134"/>
  <c r="D135"/>
  <c r="D9"/>
  <c r="M6" i="3"/>
  <c r="M7"/>
  <c r="M8"/>
  <c r="M9"/>
  <c r="M10"/>
  <c r="M11"/>
  <c r="M12"/>
  <c r="M13"/>
  <c r="M14"/>
  <c r="L6"/>
  <c r="L7"/>
  <c r="L8"/>
  <c r="L9"/>
  <c r="L10"/>
  <c r="L11"/>
  <c r="L12"/>
  <c r="L13"/>
  <c r="L14"/>
  <c r="K6"/>
  <c r="K7"/>
  <c r="K8"/>
  <c r="K9"/>
  <c r="K10"/>
  <c r="K11"/>
  <c r="K12"/>
  <c r="K13"/>
  <c r="K14"/>
  <c r="J6"/>
  <c r="J7"/>
  <c r="J8"/>
  <c r="J9"/>
  <c r="J10"/>
  <c r="J11"/>
  <c r="J12"/>
  <c r="J13"/>
  <c r="J14"/>
  <c r="I6"/>
  <c r="I7"/>
  <c r="I8"/>
  <c r="I9"/>
  <c r="I10"/>
  <c r="I11"/>
  <c r="I12"/>
  <c r="I13"/>
  <c r="I14"/>
  <c r="H6"/>
  <c r="H7"/>
  <c r="H8"/>
  <c r="H9"/>
  <c r="H10"/>
  <c r="H11"/>
  <c r="H12"/>
  <c r="H13"/>
  <c r="H14"/>
  <c r="G6"/>
  <c r="G7"/>
  <c r="G8"/>
  <c r="G9"/>
  <c r="G10"/>
  <c r="G11"/>
  <c r="G12"/>
  <c r="G13"/>
  <c r="G14"/>
  <c r="I5"/>
  <c r="J5"/>
  <c r="K5"/>
  <c r="L5"/>
  <c r="M5"/>
  <c r="H5"/>
  <c r="G5"/>
  <c r="F13" i="6"/>
  <c r="F14"/>
  <c r="F15"/>
  <c r="F16"/>
  <c r="F17"/>
  <c r="F18"/>
  <c r="F12"/>
  <c r="I2" i="1"/>
  <c r="H2"/>
  <c r="M3"/>
  <c r="M5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2"/>
  <c r="M4"/>
  <c r="N9" l="1"/>
  <c r="I36"/>
  <c r="I72"/>
  <c r="I99"/>
  <c r="I21"/>
  <c r="I57"/>
  <c r="I123"/>
  <c r="I104"/>
  <c r="I68"/>
  <c r="I32"/>
  <c r="I133"/>
  <c r="I73"/>
  <c r="I7"/>
  <c r="I94"/>
  <c r="I58"/>
  <c r="I22"/>
  <c r="I119"/>
  <c r="I83"/>
  <c r="I47"/>
  <c r="I11"/>
  <c r="I67"/>
  <c r="I132"/>
  <c r="I96"/>
  <c r="I90" l="1"/>
  <c r="I126"/>
  <c r="I55"/>
  <c r="I5"/>
  <c r="I41"/>
  <c r="I77"/>
  <c r="I113"/>
  <c r="I16"/>
  <c r="I52"/>
  <c r="I88"/>
  <c r="I124"/>
  <c r="I61"/>
  <c r="I121"/>
  <c r="I26"/>
  <c r="I62"/>
  <c r="I98"/>
  <c r="I134"/>
  <c r="I63"/>
  <c r="I27"/>
  <c r="I105"/>
  <c r="I78"/>
  <c r="I42"/>
  <c r="I6"/>
  <c r="I120"/>
  <c r="I37"/>
  <c r="I127"/>
  <c r="I35"/>
  <c r="I71"/>
  <c r="I107"/>
  <c r="I10"/>
  <c r="I46"/>
  <c r="I82"/>
  <c r="I118"/>
  <c r="I49"/>
  <c r="I115"/>
  <c r="I20"/>
  <c r="I56"/>
  <c r="I92"/>
  <c r="I128"/>
  <c r="I69"/>
  <c r="I33"/>
  <c r="I117"/>
  <c r="I84"/>
  <c r="I48"/>
  <c r="I12"/>
  <c r="I114"/>
  <c r="I25"/>
  <c r="I109"/>
  <c r="I29"/>
  <c r="I65"/>
  <c r="I101"/>
  <c r="I4"/>
  <c r="I40"/>
  <c r="I76"/>
  <c r="I112"/>
  <c r="I43"/>
  <c r="I103"/>
  <c r="I14"/>
  <c r="I50"/>
  <c r="I86"/>
  <c r="I122"/>
  <c r="I81"/>
  <c r="I39"/>
  <c r="I129"/>
  <c r="I15"/>
  <c r="I54"/>
  <c r="I18"/>
  <c r="I108"/>
  <c r="I13"/>
  <c r="I97"/>
  <c r="I23"/>
  <c r="I59"/>
  <c r="I95"/>
  <c r="I131"/>
  <c r="I34"/>
  <c r="I70"/>
  <c r="I106"/>
  <c r="I31"/>
  <c r="I91"/>
  <c r="I8"/>
  <c r="I44"/>
  <c r="I80"/>
  <c r="I116"/>
  <c r="I93"/>
  <c r="I45"/>
  <c r="I3"/>
  <c r="I75"/>
  <c r="I60"/>
  <c r="I24"/>
  <c r="I102"/>
  <c r="I130"/>
  <c r="I85"/>
  <c r="I17"/>
  <c r="I53"/>
  <c r="I89"/>
  <c r="I125"/>
  <c r="I28"/>
  <c r="I64"/>
  <c r="I100"/>
  <c r="I19"/>
  <c r="I79"/>
  <c r="I135"/>
  <c r="I38"/>
  <c r="I74"/>
  <c r="I110"/>
  <c r="I111"/>
  <c r="I51"/>
  <c r="I9"/>
  <c r="I87"/>
  <c r="I66"/>
  <c r="I30"/>
</calcChain>
</file>

<file path=xl/connections.xml><?xml version="1.0" encoding="utf-8"?>
<connections xmlns="http://schemas.openxmlformats.org/spreadsheetml/2006/main">
  <connection id="1" name="transport" type="6" refreshedVersion="3" background="1" saveData="1">
    <textPr codePage="852" sourceFile="D:\Szymon\MATURA_INFA\matura_2017_roz_czerwiec_infa\MIN-DANE-2017\transport.txt" decimal="," thousands=" " qualifier="none">
      <textFields count="6">
        <textField/>
        <textField/>
        <textField/>
        <textField/>
        <textField/>
        <textField type="YMD"/>
      </textFields>
    </textPr>
  </connection>
</connections>
</file>

<file path=xl/sharedStrings.xml><?xml version="1.0" encoding="utf-8"?>
<sst xmlns="http://schemas.openxmlformats.org/spreadsheetml/2006/main" count="1569" uniqueCount="246">
  <si>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</si>
  <si>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</si>
  <si>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</si>
  <si>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</si>
  <si>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</si>
  <si>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</si>
  <si>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</si>
  <si>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</si>
  <si>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</si>
  <si>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</si>
  <si>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</si>
  <si>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</si>
  <si>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</si>
  <si>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</si>
  <si>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</si>
  <si>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</si>
  <si>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</si>
  <si>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</si>
  <si>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</si>
  <si>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</si>
  <si>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</si>
  <si>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</si>
  <si>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</si>
  <si>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</si>
  <si>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</si>
  <si>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</si>
  <si>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</si>
  <si>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</si>
  <si>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</si>
  <si>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</si>
  <si>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</si>
  <si>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</si>
  <si>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</si>
  <si>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</si>
  <si>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</si>
  <si>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</si>
  <si>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</si>
  <si>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</si>
  <si>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</si>
  <si>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</si>
  <si>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</si>
  <si>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</si>
  <si>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</si>
  <si>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</si>
  <si>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</si>
  <si>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</si>
  <si>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</si>
  <si>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</si>
  <si>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</si>
  <si>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</si>
  <si>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</si>
  <si>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</si>
  <si>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</si>
  <si>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</si>
  <si>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</si>
  <si>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</si>
  <si>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</si>
  <si>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</si>
  <si>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</si>
  <si>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</si>
  <si>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</si>
  <si>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</si>
  <si>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</si>
  <si>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</si>
  <si>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</si>
  <si>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</si>
  <si>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</si>
  <si>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</si>
  <si>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</si>
  <si>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</si>
  <si>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</si>
  <si>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</si>
  <si>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</si>
  <si>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</si>
  <si>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</si>
  <si>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</si>
  <si>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</si>
  <si>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</si>
  <si>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</si>
  <si>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</si>
  <si>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</si>
  <si>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</si>
  <si>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</si>
  <si>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</si>
  <si>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</si>
  <si>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</si>
  <si>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</si>
  <si>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</si>
  <si>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</si>
  <si>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</si>
  <si>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</si>
  <si>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</si>
  <si>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</si>
  <si>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</si>
  <si>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</si>
  <si>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</si>
  <si>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</si>
  <si>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</si>
  <si>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</si>
  <si>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</si>
  <si>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</si>
  <si>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</si>
  <si>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</si>
  <si>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</si>
  <si>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</si>
  <si>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</si>
  <si>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</si>
  <si>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</si>
  <si>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</si>
  <si>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</si>
  <si>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</si>
  <si>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</si>
  <si>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</si>
  <si>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</si>
  <si>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</si>
  <si>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</si>
  <si>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</si>
  <si>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</si>
  <si>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</si>
  <si>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</si>
  <si>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</si>
  <si>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</si>
  <si>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</si>
  <si>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</si>
  <si>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</si>
  <si>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</si>
  <si>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</si>
  <si>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</si>
  <si>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</si>
  <si>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</si>
  <si>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</si>
  <si>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</si>
  <si>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</si>
  <si>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</si>
  <si>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</si>
  <si>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</si>
  <si>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</si>
  <si>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</si>
  <si>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</si>
  <si>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</si>
  <si>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</si>
  <si>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</si>
  <si>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</si>
  <si>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</si>
  <si>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</si>
  <si>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</si>
  <si>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</si>
  <si>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</si>
  <si>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</si>
  <si>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</si>
  <si>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</si>
  <si>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</si>
  <si>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</si>
  <si>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</si>
  <si>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</si>
  <si>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</si>
  <si>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</si>
  <si>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</si>
  <si>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</si>
  <si>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</si>
  <si>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</si>
  <si>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</si>
  <si>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</si>
  <si>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</si>
  <si>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</si>
  <si>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</si>
  <si>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</si>
  <si>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</si>
  <si>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</si>
  <si>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</si>
  <si>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</si>
  <si>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</si>
  <si>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</si>
  <si>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</si>
  <si>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</si>
  <si>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</si>
  <si>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</si>
  <si>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</si>
  <si>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przebieg</t>
  </si>
  <si>
    <t>kwota</t>
  </si>
  <si>
    <t>min</t>
  </si>
  <si>
    <t>marka_i_model</t>
  </si>
  <si>
    <t>wartość</t>
  </si>
  <si>
    <t>wartość w 2017</t>
  </si>
  <si>
    <t>amortyzacja czasowa</t>
  </si>
  <si>
    <t>amortyzacja przebieg</t>
  </si>
  <si>
    <t>zad 5.1a</t>
  </si>
  <si>
    <t>zad 5.1b</t>
  </si>
  <si>
    <t>marka</t>
  </si>
  <si>
    <t>Iveco</t>
  </si>
  <si>
    <t>Strails</t>
  </si>
  <si>
    <t>Mercedes</t>
  </si>
  <si>
    <t>Axor</t>
  </si>
  <si>
    <t>MAN</t>
  </si>
  <si>
    <t>TGA</t>
  </si>
  <si>
    <t>Volvo</t>
  </si>
  <si>
    <t>FE</t>
  </si>
  <si>
    <t>FM</t>
  </si>
  <si>
    <t>FMX</t>
  </si>
  <si>
    <t>FH</t>
  </si>
  <si>
    <t>100E</t>
  </si>
  <si>
    <t>Scania</t>
  </si>
  <si>
    <t>L94</t>
  </si>
  <si>
    <t>Renault</t>
  </si>
  <si>
    <t>Premium</t>
  </si>
  <si>
    <t>Atego</t>
  </si>
  <si>
    <t>M93</t>
  </si>
  <si>
    <t>EuroCargo</t>
  </si>
  <si>
    <t>TGL</t>
  </si>
  <si>
    <t>FL</t>
  </si>
  <si>
    <t>DAF</t>
  </si>
  <si>
    <t>LF45</t>
  </si>
  <si>
    <t>TGA41</t>
  </si>
  <si>
    <t>TGA33</t>
  </si>
  <si>
    <t>CF85</t>
  </si>
  <si>
    <t>Sided</t>
  </si>
  <si>
    <t>Actros</t>
  </si>
  <si>
    <t>Midlum</t>
  </si>
  <si>
    <t>D10</t>
  </si>
  <si>
    <t>CF75</t>
  </si>
  <si>
    <t>CF65</t>
  </si>
  <si>
    <t>TrakkerEuro5</t>
  </si>
  <si>
    <t>Magnum</t>
  </si>
  <si>
    <t>R385</t>
  </si>
  <si>
    <t>Pelen</t>
  </si>
  <si>
    <t>R500</t>
  </si>
  <si>
    <t>STRALIS</t>
  </si>
  <si>
    <t>R420</t>
  </si>
  <si>
    <t>FH13-500</t>
  </si>
  <si>
    <t>TGX</t>
  </si>
  <si>
    <t>XF460</t>
  </si>
  <si>
    <t>TGS</t>
  </si>
  <si>
    <t>TGA18</t>
  </si>
  <si>
    <t>2015Euro6M</t>
  </si>
  <si>
    <t>model</t>
  </si>
  <si>
    <t>Etykiety wierszy</t>
  </si>
  <si>
    <t>(puste)</t>
  </si>
  <si>
    <t>Suma końcowa</t>
  </si>
  <si>
    <t>Licznik z Przebieg</t>
  </si>
  <si>
    <t>zad 5.2a</t>
  </si>
  <si>
    <t>zad 5.2b</t>
  </si>
  <si>
    <t>zad 5.2 + wykres</t>
  </si>
  <si>
    <t>zad 5.3</t>
  </si>
  <si>
    <t>dni</t>
  </si>
  <si>
    <t>ilość dni od ostatniego remontu</t>
  </si>
  <si>
    <t>zad 5.4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</si>
</sst>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_-* #,##0\ [$zł-415]_-;\-* #,##0\ [$zł-415]_-;_-* &quot;-&quot;??\ [$zł-415]_-;_-@_-"/>
    <numFmt numFmtId="165" formatCode="_-* #,##0\ &quot;zł&quot;_-;\-* #,##0\ &quot;zł&quot;_-;_-* &quot;-&quot;??\ &quot;zł&quot;_-;_-@_-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2" borderId="0" xfId="2" applyAlignment="1">
      <alignment horizontal="center"/>
    </xf>
    <xf numFmtId="165" fontId="0" fillId="0" borderId="0" xfId="1" applyNumberFormat="1" applyFont="1"/>
    <xf numFmtId="0" fontId="2" fillId="2" borderId="0" xfId="2" applyAlignment="1">
      <alignment horizontal="center" vertical="center"/>
    </xf>
    <xf numFmtId="165" fontId="2" fillId="2" borderId="0" xfId="2" applyNumberFormat="1" applyAlignment="1">
      <alignment horizontal="center" vertical="center"/>
    </xf>
    <xf numFmtId="9" fontId="2" fillId="2" borderId="0" xfId="2" applyNumberFormat="1" applyAlignment="1">
      <alignment horizontal="center" vertical="center"/>
    </xf>
    <xf numFmtId="164" fontId="2" fillId="2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0" fillId="0" borderId="0" xfId="0" applyAlignment="1"/>
    <xf numFmtId="0" fontId="2" fillId="2" borderId="0" xfId="2" applyNumberForma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</cellXfs>
  <cellStyles count="3">
    <cellStyle name="Dobre" xfId="2" builtinId="26"/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</a:t>
            </a:r>
            <a:r>
              <a:rPr lang="pl-PL" baseline="0"/>
              <a:t> przebieg każdej marki samochodu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Arkusz2!$I$3:$I$9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Arkusz2!$J$3:$J$9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</c:ser>
        <c:axId val="96557696"/>
        <c:axId val="96559488"/>
      </c:barChart>
      <c:catAx>
        <c:axId val="9655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marka</a:t>
                </a:r>
              </a:p>
            </c:rich>
          </c:tx>
          <c:layout/>
        </c:title>
        <c:tickLblPos val="nextTo"/>
        <c:crossAx val="96559488"/>
        <c:crosses val="autoZero"/>
        <c:auto val="1"/>
        <c:lblAlgn val="ctr"/>
        <c:lblOffset val="100"/>
      </c:catAx>
      <c:valAx>
        <c:axId val="9655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przebieg w km</a:t>
                </a:r>
              </a:p>
            </c:rich>
          </c:tx>
          <c:layout/>
        </c:title>
        <c:numFmt formatCode="General" sourceLinked="1"/>
        <c:tickLblPos val="nextTo"/>
        <c:crossAx val="965576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12</xdr:row>
      <xdr:rowOff>0</xdr:rowOff>
    </xdr:from>
    <xdr:to>
      <xdr:col>12</xdr:col>
      <xdr:colOff>419100</xdr:colOff>
      <xdr:row>26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3.470976736113" createdVersion="3" refreshedVersion="3" minRefreshableVersion="3" recordCount="135">
  <cacheSource type="worksheet">
    <worksheetSource ref="C1:D1048576" sheet="Arkusz2"/>
  </cacheSource>
  <cacheFields count="2">
    <cacheField name="Przebieg" numFmtId="0">
      <sharedItems containsString="0" containsBlank="1" containsNumber="1" containsInteger="1" minValue="91000" maxValue="1260000" count="114">
        <n v="1200655"/>
        <n v="1068570"/>
        <n v="998704"/>
        <n v="936780"/>
        <n v="870233"/>
        <n v="1260000"/>
        <n v="890200"/>
        <n v="186000"/>
        <n v="306000"/>
        <n v="266000"/>
        <n v="305000"/>
        <n v="190000"/>
        <n v="992600"/>
        <n v="850000"/>
        <n v="740000"/>
        <n v="846000"/>
        <n v="302000"/>
        <n v="946000"/>
        <n v="390000"/>
        <n v="270000"/>
        <n v="380000"/>
        <n v="301000"/>
        <n v="360000"/>
        <n v="226000"/>
        <n v="482000"/>
        <n v="478000"/>
        <n v="403000"/>
        <n v="370000"/>
        <n v="186300"/>
        <n v="290000"/>
        <n v="166000"/>
        <n v="978000"/>
        <n v="326000"/>
        <n v="736000"/>
        <n v="99250"/>
        <n v="950000"/>
        <n v="103260"/>
        <n v="356000"/>
        <n v="91000"/>
        <n v="230000"/>
        <n v="251000"/>
        <n v="263000"/>
        <n v="930000"/>
        <n v="912000"/>
        <n v="856000"/>
        <n v="455000"/>
        <n v="164700"/>
        <n v="574000"/>
        <n v="286000"/>
        <n v="103250"/>
        <n v="780000"/>
        <n v="760300"/>
        <n v="680000"/>
        <n v="655000"/>
        <n v="731000"/>
        <n v="685413"/>
        <n v="720000"/>
        <n v="660000"/>
        <n v="630000"/>
        <n v="590000"/>
        <n v="330000"/>
        <n v="268650"/>
        <n v="376000"/>
        <n v="201000"/>
        <n v="310000"/>
        <n v="247000"/>
        <n v="386732"/>
        <n v="312680"/>
        <n v="366000"/>
        <n v="520000"/>
        <n v="530000"/>
        <n v="490000"/>
        <n v="481000"/>
        <n v="454000"/>
        <n v="517000"/>
        <n v="435000"/>
        <n v="417671"/>
        <n v="451000"/>
        <n v="301344"/>
        <n v="315988"/>
        <n v="234760"/>
        <n v="210780"/>
        <n v="198240"/>
        <n v="170000"/>
        <n v="272650"/>
        <n v="350000"/>
        <n v="235000"/>
        <n v="195000"/>
        <n v="407000"/>
        <n v="301232"/>
        <n v="289567"/>
        <n v="245211"/>
        <n v="200123"/>
        <n v="235811"/>
        <n v="250021"/>
        <n v="198340"/>
        <n v="189761"/>
        <n v="153000"/>
        <n v="123000"/>
        <n v="243000"/>
        <n v="190300"/>
        <n v="126290"/>
        <n v="183788"/>
        <n v="160198"/>
        <n v="156724"/>
        <n v="157000"/>
        <n v="130290"/>
        <n v="160700"/>
        <n v="100000"/>
        <n v="115000"/>
        <n v="132000"/>
        <n v="108000"/>
        <n v="140000"/>
        <m/>
      </sharedItems>
    </cacheField>
    <cacheField name="marka" numFmtId="0">
      <sharedItems containsBlank="1" count="8">
        <s v="Iveco"/>
        <s v="Mercedes"/>
        <s v="MAN"/>
        <s v="Volvo"/>
        <s v="Scania"/>
        <s v="Renault"/>
        <s v="DAF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x v="0"/>
  </r>
  <r>
    <x v="1"/>
    <x v="0"/>
  </r>
  <r>
    <x v="2"/>
    <x v="0"/>
  </r>
  <r>
    <x v="3"/>
    <x v="0"/>
  </r>
  <r>
    <x v="4"/>
    <x v="0"/>
  </r>
  <r>
    <x v="5"/>
    <x v="1"/>
  </r>
  <r>
    <x v="6"/>
    <x v="2"/>
  </r>
  <r>
    <x v="7"/>
    <x v="3"/>
  </r>
  <r>
    <x v="8"/>
    <x v="3"/>
  </r>
  <r>
    <x v="9"/>
    <x v="3"/>
  </r>
  <r>
    <x v="10"/>
    <x v="3"/>
  </r>
  <r>
    <x v="11"/>
    <x v="3"/>
  </r>
  <r>
    <x v="12"/>
    <x v="0"/>
  </r>
  <r>
    <x v="7"/>
    <x v="3"/>
  </r>
  <r>
    <x v="13"/>
    <x v="4"/>
  </r>
  <r>
    <x v="14"/>
    <x v="3"/>
  </r>
  <r>
    <x v="15"/>
    <x v="4"/>
  </r>
  <r>
    <x v="16"/>
    <x v="3"/>
  </r>
  <r>
    <x v="15"/>
    <x v="5"/>
  </r>
  <r>
    <x v="17"/>
    <x v="1"/>
  </r>
  <r>
    <x v="18"/>
    <x v="4"/>
  </r>
  <r>
    <x v="18"/>
    <x v="4"/>
  </r>
  <r>
    <x v="19"/>
    <x v="3"/>
  </r>
  <r>
    <x v="20"/>
    <x v="0"/>
  </r>
  <r>
    <x v="21"/>
    <x v="3"/>
  </r>
  <r>
    <x v="22"/>
    <x v="1"/>
  </r>
  <r>
    <x v="23"/>
    <x v="2"/>
  </r>
  <r>
    <x v="24"/>
    <x v="3"/>
  </r>
  <r>
    <x v="25"/>
    <x v="3"/>
  </r>
  <r>
    <x v="8"/>
    <x v="6"/>
  </r>
  <r>
    <x v="26"/>
    <x v="2"/>
  </r>
  <r>
    <x v="27"/>
    <x v="5"/>
  </r>
  <r>
    <x v="28"/>
    <x v="2"/>
  </r>
  <r>
    <x v="29"/>
    <x v="2"/>
  </r>
  <r>
    <x v="11"/>
    <x v="6"/>
  </r>
  <r>
    <x v="10"/>
    <x v="1"/>
  </r>
  <r>
    <x v="30"/>
    <x v="1"/>
  </r>
  <r>
    <x v="31"/>
    <x v="6"/>
  </r>
  <r>
    <x v="32"/>
    <x v="6"/>
  </r>
  <r>
    <x v="33"/>
    <x v="3"/>
  </r>
  <r>
    <x v="34"/>
    <x v="5"/>
  </r>
  <r>
    <x v="35"/>
    <x v="1"/>
  </r>
  <r>
    <x v="36"/>
    <x v="0"/>
  </r>
  <r>
    <x v="16"/>
    <x v="5"/>
  </r>
  <r>
    <x v="9"/>
    <x v="3"/>
  </r>
  <r>
    <x v="37"/>
    <x v="1"/>
  </r>
  <r>
    <x v="9"/>
    <x v="2"/>
  </r>
  <r>
    <x v="38"/>
    <x v="6"/>
  </r>
  <r>
    <x v="39"/>
    <x v="2"/>
  </r>
  <r>
    <x v="40"/>
    <x v="6"/>
  </r>
  <r>
    <x v="41"/>
    <x v="0"/>
  </r>
  <r>
    <x v="42"/>
    <x v="5"/>
  </r>
  <r>
    <x v="43"/>
    <x v="5"/>
  </r>
  <r>
    <x v="44"/>
    <x v="5"/>
  </r>
  <r>
    <x v="45"/>
    <x v="5"/>
  </r>
  <r>
    <x v="21"/>
    <x v="1"/>
  </r>
  <r>
    <x v="46"/>
    <x v="1"/>
  </r>
  <r>
    <x v="47"/>
    <x v="6"/>
  </r>
  <r>
    <x v="29"/>
    <x v="5"/>
  </r>
  <r>
    <x v="48"/>
    <x v="5"/>
  </r>
  <r>
    <x v="49"/>
    <x v="5"/>
  </r>
  <r>
    <x v="8"/>
    <x v="5"/>
  </r>
  <r>
    <x v="50"/>
    <x v="1"/>
  </r>
  <r>
    <x v="51"/>
    <x v="1"/>
  </r>
  <r>
    <x v="52"/>
    <x v="1"/>
  </r>
  <r>
    <x v="53"/>
    <x v="1"/>
  </r>
  <r>
    <x v="54"/>
    <x v="5"/>
  </r>
  <r>
    <x v="55"/>
    <x v="5"/>
  </r>
  <r>
    <x v="7"/>
    <x v="6"/>
  </r>
  <r>
    <x v="56"/>
    <x v="4"/>
  </r>
  <r>
    <x v="52"/>
    <x v="4"/>
  </r>
  <r>
    <x v="57"/>
    <x v="4"/>
  </r>
  <r>
    <x v="58"/>
    <x v="4"/>
  </r>
  <r>
    <x v="53"/>
    <x v="4"/>
  </r>
  <r>
    <x v="59"/>
    <x v="4"/>
  </r>
  <r>
    <x v="60"/>
    <x v="6"/>
  </r>
  <r>
    <x v="61"/>
    <x v="6"/>
  </r>
  <r>
    <x v="16"/>
    <x v="3"/>
  </r>
  <r>
    <x v="13"/>
    <x v="5"/>
  </r>
  <r>
    <x v="62"/>
    <x v="0"/>
  </r>
  <r>
    <x v="63"/>
    <x v="3"/>
  </r>
  <r>
    <x v="64"/>
    <x v="6"/>
  </r>
  <r>
    <x v="65"/>
    <x v="2"/>
  </r>
  <r>
    <x v="66"/>
    <x v="0"/>
  </r>
  <r>
    <x v="67"/>
    <x v="0"/>
  </r>
  <r>
    <x v="68"/>
    <x v="5"/>
  </r>
  <r>
    <x v="69"/>
    <x v="4"/>
  </r>
  <r>
    <x v="70"/>
    <x v="4"/>
  </r>
  <r>
    <x v="71"/>
    <x v="4"/>
  </r>
  <r>
    <x v="72"/>
    <x v="4"/>
  </r>
  <r>
    <x v="73"/>
    <x v="4"/>
  </r>
  <r>
    <x v="74"/>
    <x v="3"/>
  </r>
  <r>
    <x v="48"/>
    <x v="2"/>
  </r>
  <r>
    <x v="75"/>
    <x v="3"/>
  </r>
  <r>
    <x v="76"/>
    <x v="2"/>
  </r>
  <r>
    <x v="77"/>
    <x v="5"/>
  </r>
  <r>
    <x v="78"/>
    <x v="6"/>
  </r>
  <r>
    <x v="79"/>
    <x v="6"/>
  </r>
  <r>
    <x v="80"/>
    <x v="6"/>
  </r>
  <r>
    <x v="81"/>
    <x v="6"/>
  </r>
  <r>
    <x v="82"/>
    <x v="6"/>
  </r>
  <r>
    <x v="83"/>
    <x v="1"/>
  </r>
  <r>
    <x v="84"/>
    <x v="6"/>
  </r>
  <r>
    <x v="85"/>
    <x v="4"/>
  </r>
  <r>
    <x v="86"/>
    <x v="4"/>
  </r>
  <r>
    <x v="87"/>
    <x v="6"/>
  </r>
  <r>
    <x v="65"/>
    <x v="6"/>
  </r>
  <r>
    <x v="88"/>
    <x v="2"/>
  </r>
  <r>
    <x v="89"/>
    <x v="6"/>
  </r>
  <r>
    <x v="90"/>
    <x v="6"/>
  </r>
  <r>
    <x v="91"/>
    <x v="6"/>
  </r>
  <r>
    <x v="92"/>
    <x v="6"/>
  </r>
  <r>
    <x v="93"/>
    <x v="6"/>
  </r>
  <r>
    <x v="94"/>
    <x v="6"/>
  </r>
  <r>
    <x v="95"/>
    <x v="6"/>
  </r>
  <r>
    <x v="96"/>
    <x v="6"/>
  </r>
  <r>
    <x v="97"/>
    <x v="2"/>
  </r>
  <r>
    <x v="98"/>
    <x v="2"/>
  </r>
  <r>
    <x v="40"/>
    <x v="2"/>
  </r>
  <r>
    <x v="65"/>
    <x v="2"/>
  </r>
  <r>
    <x v="99"/>
    <x v="2"/>
  </r>
  <r>
    <x v="100"/>
    <x v="2"/>
  </r>
  <r>
    <x v="101"/>
    <x v="1"/>
  </r>
  <r>
    <x v="102"/>
    <x v="6"/>
  </r>
  <r>
    <x v="103"/>
    <x v="6"/>
  </r>
  <r>
    <x v="104"/>
    <x v="6"/>
  </r>
  <r>
    <x v="105"/>
    <x v="2"/>
  </r>
  <r>
    <x v="106"/>
    <x v="1"/>
  </r>
  <r>
    <x v="107"/>
    <x v="1"/>
  </r>
  <r>
    <x v="108"/>
    <x v="3"/>
  </r>
  <r>
    <x v="109"/>
    <x v="3"/>
  </r>
  <r>
    <x v="110"/>
    <x v="3"/>
  </r>
  <r>
    <x v="111"/>
    <x v="3"/>
  </r>
  <r>
    <x v="112"/>
    <x v="3"/>
  </r>
  <r>
    <x v="11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1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2">
    <pivotField dataField="1" showAll="0">
      <items count="115">
        <item x="38"/>
        <item x="34"/>
        <item x="108"/>
        <item x="49"/>
        <item x="36"/>
        <item x="111"/>
        <item x="109"/>
        <item x="98"/>
        <item x="101"/>
        <item x="106"/>
        <item x="110"/>
        <item x="112"/>
        <item x="97"/>
        <item x="104"/>
        <item x="105"/>
        <item x="103"/>
        <item x="107"/>
        <item x="46"/>
        <item x="30"/>
        <item x="83"/>
        <item x="102"/>
        <item x="7"/>
        <item x="28"/>
        <item x="96"/>
        <item x="11"/>
        <item x="100"/>
        <item x="87"/>
        <item x="82"/>
        <item x="95"/>
        <item x="92"/>
        <item x="63"/>
        <item x="81"/>
        <item x="23"/>
        <item x="39"/>
        <item x="80"/>
        <item x="86"/>
        <item x="93"/>
        <item x="99"/>
        <item x="91"/>
        <item x="65"/>
        <item x="94"/>
        <item x="40"/>
        <item x="41"/>
        <item x="9"/>
        <item x="61"/>
        <item x="19"/>
        <item x="84"/>
        <item x="48"/>
        <item x="90"/>
        <item x="29"/>
        <item x="21"/>
        <item x="89"/>
        <item x="78"/>
        <item x="16"/>
        <item x="10"/>
        <item x="8"/>
        <item x="64"/>
        <item x="67"/>
        <item x="79"/>
        <item x="32"/>
        <item x="60"/>
        <item x="85"/>
        <item x="37"/>
        <item x="22"/>
        <item x="68"/>
        <item x="27"/>
        <item x="62"/>
        <item x="20"/>
        <item x="66"/>
        <item x="18"/>
        <item x="26"/>
        <item x="88"/>
        <item x="76"/>
        <item x="75"/>
        <item x="77"/>
        <item x="73"/>
        <item x="45"/>
        <item x="25"/>
        <item x="72"/>
        <item x="24"/>
        <item x="71"/>
        <item x="74"/>
        <item x="69"/>
        <item x="70"/>
        <item x="47"/>
        <item x="59"/>
        <item x="58"/>
        <item x="53"/>
        <item x="57"/>
        <item x="52"/>
        <item x="55"/>
        <item x="56"/>
        <item x="54"/>
        <item x="33"/>
        <item x="14"/>
        <item x="51"/>
        <item x="50"/>
        <item x="15"/>
        <item x="13"/>
        <item x="44"/>
        <item x="4"/>
        <item x="6"/>
        <item x="43"/>
        <item x="42"/>
        <item x="3"/>
        <item x="17"/>
        <item x="35"/>
        <item x="31"/>
        <item x="12"/>
        <item x="2"/>
        <item x="1"/>
        <item x="0"/>
        <item x="5"/>
        <item x="113"/>
        <item t="default"/>
      </items>
    </pivotField>
    <pivotField axis="axisRow" showAll="0">
      <items count="9">
        <item x="6"/>
        <item x="0"/>
        <item x="2"/>
        <item x="1"/>
        <item x="5"/>
        <item x="4"/>
        <item x="3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icznik z Przebieg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trans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5"/>
  <sheetViews>
    <sheetView tabSelected="1" workbookViewId="0">
      <selection activeCell="L20" sqref="L19:L20"/>
    </sheetView>
  </sheetViews>
  <sheetFormatPr defaultRowHeight="1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8.7109375" bestFit="1" customWidth="1"/>
    <col min="6" max="6" width="24.5703125" bestFit="1" customWidth="1"/>
    <col min="7" max="7" width="12.28515625" bestFit="1" customWidth="1"/>
    <col min="8" max="8" width="14.42578125" bestFit="1" customWidth="1"/>
    <col min="9" max="9" width="10.85546875" bestFit="1" customWidth="1"/>
    <col min="10" max="10" width="15.42578125" bestFit="1" customWidth="1"/>
    <col min="11" max="11" width="16.140625" bestFit="1" customWidth="1"/>
    <col min="12" max="12" width="21.85546875" bestFit="1" customWidth="1"/>
    <col min="13" max="13" width="16.140625" bestFit="1" customWidth="1"/>
    <col min="14" max="14" width="10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178</v>
      </c>
      <c r="H1" t="s">
        <v>183</v>
      </c>
      <c r="I1" t="s">
        <v>180</v>
      </c>
      <c r="J1" t="s">
        <v>188</v>
      </c>
      <c r="K1" t="s">
        <v>234</v>
      </c>
    </row>
    <row r="2" spans="1:14">
      <c r="A2" t="s">
        <v>6</v>
      </c>
      <c r="B2">
        <v>2006</v>
      </c>
      <c r="C2">
        <v>85900</v>
      </c>
      <c r="D2" t="s">
        <v>7</v>
      </c>
      <c r="E2">
        <v>1200655</v>
      </c>
      <c r="F2" s="1">
        <v>42035</v>
      </c>
      <c r="G2">
        <f>INT(E2/100000)</f>
        <v>12</v>
      </c>
      <c r="H2" s="3">
        <f>C2-(C2*0.05*(2017-B2))-(C2*0.02*INT(E2/100000))</f>
        <v>18039</v>
      </c>
      <c r="I2" t="str">
        <f>IF(H2=$N$9,1," ")</f>
        <v xml:space="preserve"> </v>
      </c>
      <c r="J2" t="s">
        <v>189</v>
      </c>
      <c r="K2" t="s">
        <v>190</v>
      </c>
      <c r="L2" s="4" t="s">
        <v>186</v>
      </c>
      <c r="M2" s="4" t="s">
        <v>179</v>
      </c>
      <c r="N2" s="8"/>
    </row>
    <row r="3" spans="1:14">
      <c r="A3" t="s">
        <v>6</v>
      </c>
      <c r="B3">
        <v>2006</v>
      </c>
      <c r="C3">
        <v>85900</v>
      </c>
      <c r="D3" t="s">
        <v>8</v>
      </c>
      <c r="E3">
        <v>1068570</v>
      </c>
      <c r="F3" s="1">
        <v>42029</v>
      </c>
      <c r="G3">
        <f t="shared" ref="G3:G66" si="0">INT(E3/100000)</f>
        <v>10</v>
      </c>
      <c r="H3" s="3">
        <f t="shared" ref="H3:H66" si="1">C3-(C3*0.05*(2017-B3))-(C3*0.02*INT(E3/100000))</f>
        <v>21475</v>
      </c>
      <c r="I3" t="str">
        <f>IF(H3=$N$9,1," ")</f>
        <v xml:space="preserve"> </v>
      </c>
      <c r="J3" t="s">
        <v>189</v>
      </c>
      <c r="K3" t="s">
        <v>190</v>
      </c>
      <c r="L3" s="4" t="s">
        <v>184</v>
      </c>
      <c r="M3" s="7">
        <f>89000*0.05*9</f>
        <v>40050</v>
      </c>
      <c r="N3" s="8"/>
    </row>
    <row r="4" spans="1:14">
      <c r="A4" t="s">
        <v>6</v>
      </c>
      <c r="B4">
        <v>2006</v>
      </c>
      <c r="C4">
        <v>85900</v>
      </c>
      <c r="D4" t="s">
        <v>9</v>
      </c>
      <c r="E4">
        <v>998704</v>
      </c>
      <c r="F4" s="1">
        <v>42028</v>
      </c>
      <c r="G4">
        <f t="shared" si="0"/>
        <v>9</v>
      </c>
      <c r="H4" s="3">
        <f t="shared" si="1"/>
        <v>23193</v>
      </c>
      <c r="I4" t="str">
        <f>IF(H4=$N$9,1," ")</f>
        <v xml:space="preserve"> </v>
      </c>
      <c r="J4" t="s">
        <v>189</v>
      </c>
      <c r="K4" t="s">
        <v>190</v>
      </c>
      <c r="L4" s="4" t="s">
        <v>185</v>
      </c>
      <c r="M4" s="7">
        <f>89000*0.02*3</f>
        <v>5340</v>
      </c>
      <c r="N4" s="8"/>
    </row>
    <row r="5" spans="1:14">
      <c r="A5" t="s">
        <v>6</v>
      </c>
      <c r="B5">
        <v>2006</v>
      </c>
      <c r="C5">
        <v>85900</v>
      </c>
      <c r="D5" t="s">
        <v>10</v>
      </c>
      <c r="E5">
        <v>936780</v>
      </c>
      <c r="F5" s="1">
        <v>42028</v>
      </c>
      <c r="G5">
        <f t="shared" si="0"/>
        <v>9</v>
      </c>
      <c r="H5" s="3">
        <f t="shared" si="1"/>
        <v>23193</v>
      </c>
      <c r="I5" t="str">
        <f>IF(H5=$N$9,1," ")</f>
        <v xml:space="preserve"> </v>
      </c>
      <c r="J5" t="s">
        <v>189</v>
      </c>
      <c r="K5" t="s">
        <v>190</v>
      </c>
      <c r="L5" s="4" t="s">
        <v>182</v>
      </c>
      <c r="M5" s="7">
        <f>89000-M3-M4</f>
        <v>43610</v>
      </c>
      <c r="N5" s="8"/>
    </row>
    <row r="6" spans="1:14">
      <c r="A6" t="s">
        <v>6</v>
      </c>
      <c r="B6">
        <v>2006</v>
      </c>
      <c r="C6">
        <v>85900</v>
      </c>
      <c r="D6" t="s">
        <v>11</v>
      </c>
      <c r="E6">
        <v>870233</v>
      </c>
      <c r="F6" s="1">
        <v>42034</v>
      </c>
      <c r="G6">
        <f t="shared" si="0"/>
        <v>8</v>
      </c>
      <c r="H6" s="3">
        <f t="shared" si="1"/>
        <v>24911</v>
      </c>
      <c r="I6" t="str">
        <f>IF(H6=$N$9,1," ")</f>
        <v xml:space="preserve"> </v>
      </c>
      <c r="J6" t="s">
        <v>189</v>
      </c>
      <c r="K6" t="s">
        <v>190</v>
      </c>
      <c r="L6" s="8"/>
      <c r="M6" s="8"/>
      <c r="N6" s="8"/>
    </row>
    <row r="7" spans="1:14">
      <c r="A7" t="s">
        <v>12</v>
      </c>
      <c r="B7">
        <v>2007</v>
      </c>
      <c r="C7">
        <v>205000</v>
      </c>
      <c r="D7" t="s">
        <v>13</v>
      </c>
      <c r="E7">
        <v>1260000</v>
      </c>
      <c r="F7" s="1">
        <v>42483</v>
      </c>
      <c r="G7">
        <f t="shared" si="0"/>
        <v>12</v>
      </c>
      <c r="H7" s="3">
        <f t="shared" si="1"/>
        <v>53300</v>
      </c>
      <c r="I7" t="str">
        <f>IF(H7=$N$9,1," ")</f>
        <v xml:space="preserve"> </v>
      </c>
      <c r="J7" t="s">
        <v>191</v>
      </c>
      <c r="K7" t="s">
        <v>192</v>
      </c>
      <c r="L7" s="6" t="s">
        <v>187</v>
      </c>
      <c r="M7" s="6"/>
      <c r="N7" s="6"/>
    </row>
    <row r="8" spans="1:14">
      <c r="A8" t="s">
        <v>14</v>
      </c>
      <c r="B8">
        <v>2007</v>
      </c>
      <c r="C8">
        <v>198000</v>
      </c>
      <c r="D8" t="s">
        <v>15</v>
      </c>
      <c r="E8">
        <v>890200</v>
      </c>
      <c r="F8" s="1">
        <v>42520</v>
      </c>
      <c r="G8">
        <f t="shared" si="0"/>
        <v>8</v>
      </c>
      <c r="H8" s="3">
        <f t="shared" si="1"/>
        <v>67320</v>
      </c>
      <c r="I8" t="str">
        <f>IF(H8=$N$9,1," ")</f>
        <v xml:space="preserve"> </v>
      </c>
      <c r="J8" t="s">
        <v>193</v>
      </c>
      <c r="K8" t="s">
        <v>194</v>
      </c>
      <c r="L8" s="4" t="s">
        <v>181</v>
      </c>
      <c r="M8" s="4" t="s">
        <v>3</v>
      </c>
      <c r="N8" s="4" t="s">
        <v>182</v>
      </c>
    </row>
    <row r="9" spans="1:14">
      <c r="A9" t="s">
        <v>16</v>
      </c>
      <c r="B9">
        <v>2008</v>
      </c>
      <c r="C9">
        <v>49411</v>
      </c>
      <c r="D9" t="s">
        <v>17</v>
      </c>
      <c r="E9">
        <v>186000</v>
      </c>
      <c r="F9" s="1">
        <v>42210</v>
      </c>
      <c r="G9">
        <f t="shared" si="0"/>
        <v>1</v>
      </c>
      <c r="H9" s="3">
        <f t="shared" si="1"/>
        <v>26187.829999999998</v>
      </c>
      <c r="I9" t="str">
        <f>IF(H9=$N$9,1," ")</f>
        <v xml:space="preserve"> </v>
      </c>
      <c r="J9" t="s">
        <v>195</v>
      </c>
      <c r="K9" t="s">
        <v>196</v>
      </c>
      <c r="L9" s="4" t="s">
        <v>50</v>
      </c>
      <c r="M9" s="4" t="s">
        <v>64</v>
      </c>
      <c r="N9" s="5">
        <f>MIN(H2:H135)</f>
        <v>17390</v>
      </c>
    </row>
    <row r="10" spans="1:14">
      <c r="A10" t="s">
        <v>18</v>
      </c>
      <c r="B10">
        <v>2008</v>
      </c>
      <c r="C10">
        <v>58000</v>
      </c>
      <c r="D10" t="s">
        <v>19</v>
      </c>
      <c r="E10">
        <v>306000</v>
      </c>
      <c r="F10" s="1">
        <v>42271</v>
      </c>
      <c r="G10">
        <f t="shared" si="0"/>
        <v>3</v>
      </c>
      <c r="H10" s="3">
        <f t="shared" si="1"/>
        <v>28420</v>
      </c>
      <c r="I10" t="str">
        <f>IF(H10=$N$9,1," ")</f>
        <v xml:space="preserve"> </v>
      </c>
      <c r="J10" t="s">
        <v>195</v>
      </c>
      <c r="K10" t="s">
        <v>197</v>
      </c>
      <c r="L10" s="8"/>
      <c r="M10" s="8"/>
      <c r="N10" s="8"/>
    </row>
    <row r="11" spans="1:14">
      <c r="A11" t="s">
        <v>20</v>
      </c>
      <c r="B11">
        <v>2008</v>
      </c>
      <c r="C11">
        <v>84000</v>
      </c>
      <c r="D11" t="s">
        <v>21</v>
      </c>
      <c r="E11">
        <v>266000</v>
      </c>
      <c r="F11" s="1">
        <v>42382</v>
      </c>
      <c r="G11">
        <f t="shared" si="0"/>
        <v>2</v>
      </c>
      <c r="H11" s="3">
        <f t="shared" si="1"/>
        <v>42840</v>
      </c>
      <c r="I11" t="str">
        <f>IF(H11=$N$9,1," ")</f>
        <v xml:space="preserve"> </v>
      </c>
      <c r="J11" t="s">
        <v>195</v>
      </c>
      <c r="K11" t="s">
        <v>198</v>
      </c>
    </row>
    <row r="12" spans="1:14">
      <c r="A12" t="s">
        <v>22</v>
      </c>
      <c r="B12">
        <v>2008</v>
      </c>
      <c r="C12">
        <v>89000</v>
      </c>
      <c r="D12" t="s">
        <v>23</v>
      </c>
      <c r="E12">
        <v>305000</v>
      </c>
      <c r="F12" s="1">
        <v>42075</v>
      </c>
      <c r="G12">
        <f t="shared" si="0"/>
        <v>3</v>
      </c>
      <c r="H12" s="3">
        <f t="shared" si="1"/>
        <v>43610</v>
      </c>
      <c r="I12" t="str">
        <f>IF(H12=$N$9,1," ")</f>
        <v xml:space="preserve"> </v>
      </c>
      <c r="J12" t="s">
        <v>195</v>
      </c>
      <c r="K12" t="s">
        <v>199</v>
      </c>
    </row>
    <row r="13" spans="1:14">
      <c r="A13" t="s">
        <v>16</v>
      </c>
      <c r="B13">
        <v>2009</v>
      </c>
      <c r="C13">
        <v>48411</v>
      </c>
      <c r="D13" t="s">
        <v>24</v>
      </c>
      <c r="E13">
        <v>190000</v>
      </c>
      <c r="F13" s="1">
        <v>42210</v>
      </c>
      <c r="G13">
        <f t="shared" si="0"/>
        <v>1</v>
      </c>
      <c r="H13" s="3">
        <f t="shared" si="1"/>
        <v>28078.379999999997</v>
      </c>
      <c r="I13" t="str">
        <f>IF(H13=$N$9,1," ")</f>
        <v xml:space="preserve"> </v>
      </c>
      <c r="J13" t="s">
        <v>195</v>
      </c>
      <c r="K13" t="s">
        <v>196</v>
      </c>
    </row>
    <row r="14" spans="1:14">
      <c r="A14" t="s">
        <v>25</v>
      </c>
      <c r="B14">
        <v>2009</v>
      </c>
      <c r="C14">
        <v>68000</v>
      </c>
      <c r="D14" t="s">
        <v>26</v>
      </c>
      <c r="E14">
        <v>992600</v>
      </c>
      <c r="F14" s="1">
        <v>42157</v>
      </c>
      <c r="G14">
        <f t="shared" si="0"/>
        <v>9</v>
      </c>
      <c r="H14" s="3">
        <f t="shared" si="1"/>
        <v>28560</v>
      </c>
      <c r="I14" t="str">
        <f>IF(H14=$N$9,1," ")</f>
        <v xml:space="preserve"> </v>
      </c>
      <c r="J14" t="s">
        <v>189</v>
      </c>
      <c r="K14" t="s">
        <v>200</v>
      </c>
    </row>
    <row r="15" spans="1:14">
      <c r="A15" t="s">
        <v>16</v>
      </c>
      <c r="B15">
        <v>2009</v>
      </c>
      <c r="C15">
        <v>49411</v>
      </c>
      <c r="D15" t="s">
        <v>27</v>
      </c>
      <c r="E15">
        <v>186000</v>
      </c>
      <c r="F15" s="1">
        <v>42210</v>
      </c>
      <c r="G15">
        <f t="shared" si="0"/>
        <v>1</v>
      </c>
      <c r="H15" s="3">
        <f t="shared" si="1"/>
        <v>28658.379999999997</v>
      </c>
      <c r="I15" t="str">
        <f>IF(H15=$N$9,1," ")</f>
        <v xml:space="preserve"> </v>
      </c>
      <c r="J15" t="s">
        <v>195</v>
      </c>
      <c r="K15" t="s">
        <v>196</v>
      </c>
    </row>
    <row r="16" spans="1:14">
      <c r="A16" t="s">
        <v>28</v>
      </c>
      <c r="B16">
        <v>2009</v>
      </c>
      <c r="C16">
        <v>67900</v>
      </c>
      <c r="D16" t="s">
        <v>29</v>
      </c>
      <c r="E16">
        <v>850000</v>
      </c>
      <c r="F16" s="1">
        <v>42194</v>
      </c>
      <c r="G16">
        <f t="shared" si="0"/>
        <v>8</v>
      </c>
      <c r="H16" s="3">
        <f t="shared" si="1"/>
        <v>29876</v>
      </c>
      <c r="I16" t="str">
        <f>IF(H16=$N$9,1," ")</f>
        <v xml:space="preserve"> </v>
      </c>
      <c r="J16" t="s">
        <v>201</v>
      </c>
      <c r="K16" t="s">
        <v>202</v>
      </c>
    </row>
    <row r="17" spans="1:11">
      <c r="A17" t="s">
        <v>16</v>
      </c>
      <c r="B17">
        <v>2009</v>
      </c>
      <c r="C17">
        <v>65000</v>
      </c>
      <c r="D17" t="s">
        <v>30</v>
      </c>
      <c r="E17">
        <v>740000</v>
      </c>
      <c r="F17" s="1">
        <v>42385</v>
      </c>
      <c r="G17">
        <f t="shared" si="0"/>
        <v>7</v>
      </c>
      <c r="H17" s="3">
        <f t="shared" si="1"/>
        <v>29900</v>
      </c>
      <c r="I17" t="str">
        <f>IF(H17=$N$9,1," ")</f>
        <v xml:space="preserve"> </v>
      </c>
      <c r="J17" t="s">
        <v>195</v>
      </c>
      <c r="K17" t="s">
        <v>196</v>
      </c>
    </row>
    <row r="18" spans="1:11">
      <c r="A18" t="s">
        <v>28</v>
      </c>
      <c r="B18">
        <v>2009</v>
      </c>
      <c r="C18">
        <v>68900</v>
      </c>
      <c r="D18" t="s">
        <v>31</v>
      </c>
      <c r="E18">
        <v>846000</v>
      </c>
      <c r="F18" s="1">
        <v>42194</v>
      </c>
      <c r="G18">
        <f t="shared" si="0"/>
        <v>8</v>
      </c>
      <c r="H18" s="3">
        <f t="shared" si="1"/>
        <v>30316</v>
      </c>
      <c r="I18" t="str">
        <f>IF(H18=$N$9,1," ")</f>
        <v xml:space="preserve"> </v>
      </c>
      <c r="J18" t="s">
        <v>201</v>
      </c>
      <c r="K18" t="s">
        <v>202</v>
      </c>
    </row>
    <row r="19" spans="1:11">
      <c r="A19" t="s">
        <v>18</v>
      </c>
      <c r="B19">
        <v>2009</v>
      </c>
      <c r="C19">
        <v>59000</v>
      </c>
      <c r="D19" t="s">
        <v>32</v>
      </c>
      <c r="E19">
        <v>302000</v>
      </c>
      <c r="F19" s="1">
        <v>42271</v>
      </c>
      <c r="G19">
        <f t="shared" si="0"/>
        <v>3</v>
      </c>
      <c r="H19" s="3">
        <f t="shared" si="1"/>
        <v>31860</v>
      </c>
      <c r="I19" t="str">
        <f>IF(H19=$N$9,1," ")</f>
        <v xml:space="preserve"> </v>
      </c>
      <c r="J19" t="s">
        <v>195</v>
      </c>
      <c r="K19" t="s">
        <v>197</v>
      </c>
    </row>
    <row r="20" spans="1:11">
      <c r="A20" t="s">
        <v>33</v>
      </c>
      <c r="B20">
        <v>2009</v>
      </c>
      <c r="C20">
        <v>77000</v>
      </c>
      <c r="D20" t="s">
        <v>34</v>
      </c>
      <c r="E20">
        <v>846000</v>
      </c>
      <c r="F20" s="1">
        <v>42376</v>
      </c>
      <c r="G20">
        <f t="shared" si="0"/>
        <v>8</v>
      </c>
      <c r="H20" s="3">
        <f t="shared" si="1"/>
        <v>33880</v>
      </c>
      <c r="I20" t="str">
        <f>IF(H20=$N$9,1," ")</f>
        <v xml:space="preserve"> </v>
      </c>
      <c r="J20" t="s">
        <v>203</v>
      </c>
      <c r="K20" t="s">
        <v>204</v>
      </c>
    </row>
    <row r="21" spans="1:11">
      <c r="A21" t="s">
        <v>35</v>
      </c>
      <c r="B21">
        <v>2009</v>
      </c>
      <c r="C21">
        <v>85000</v>
      </c>
      <c r="D21" t="s">
        <v>36</v>
      </c>
      <c r="E21">
        <v>946000</v>
      </c>
      <c r="F21" s="1">
        <v>42014</v>
      </c>
      <c r="G21">
        <f t="shared" si="0"/>
        <v>9</v>
      </c>
      <c r="H21" s="3">
        <f t="shared" si="1"/>
        <v>35700</v>
      </c>
      <c r="I21" t="str">
        <f>IF(H21=$N$9,1," ")</f>
        <v xml:space="preserve"> </v>
      </c>
      <c r="J21" t="s">
        <v>191</v>
      </c>
      <c r="K21" t="s">
        <v>205</v>
      </c>
    </row>
    <row r="22" spans="1:11">
      <c r="A22" t="s">
        <v>37</v>
      </c>
      <c r="B22">
        <v>2009</v>
      </c>
      <c r="C22">
        <v>79000</v>
      </c>
      <c r="D22" t="s">
        <v>38</v>
      </c>
      <c r="E22">
        <v>390000</v>
      </c>
      <c r="F22" s="1">
        <v>42379</v>
      </c>
      <c r="G22">
        <f t="shared" si="0"/>
        <v>3</v>
      </c>
      <c r="H22" s="3">
        <f t="shared" si="1"/>
        <v>42660</v>
      </c>
      <c r="I22" t="str">
        <f>IF(H22=$N$9,1," ")</f>
        <v xml:space="preserve"> </v>
      </c>
      <c r="J22" t="s">
        <v>201</v>
      </c>
      <c r="K22" t="s">
        <v>206</v>
      </c>
    </row>
    <row r="23" spans="1:11">
      <c r="A23" t="s">
        <v>37</v>
      </c>
      <c r="B23">
        <v>2009</v>
      </c>
      <c r="C23">
        <v>79000</v>
      </c>
      <c r="D23" t="s">
        <v>39</v>
      </c>
      <c r="E23">
        <v>390000</v>
      </c>
      <c r="F23" s="1">
        <v>42379</v>
      </c>
      <c r="G23">
        <f t="shared" si="0"/>
        <v>3</v>
      </c>
      <c r="H23" s="3">
        <f t="shared" si="1"/>
        <v>42660</v>
      </c>
      <c r="I23" t="str">
        <f>IF(H23=$N$9,1," ")</f>
        <v xml:space="preserve"> </v>
      </c>
      <c r="J23" t="s">
        <v>201</v>
      </c>
      <c r="K23" t="s">
        <v>206</v>
      </c>
    </row>
    <row r="24" spans="1:11">
      <c r="A24" t="s">
        <v>20</v>
      </c>
      <c r="B24">
        <v>2009</v>
      </c>
      <c r="C24">
        <v>83000</v>
      </c>
      <c r="D24" t="s">
        <v>40</v>
      </c>
      <c r="E24">
        <v>270000</v>
      </c>
      <c r="F24" s="1">
        <v>42382</v>
      </c>
      <c r="G24">
        <f t="shared" si="0"/>
        <v>2</v>
      </c>
      <c r="H24" s="3">
        <f t="shared" si="1"/>
        <v>46480</v>
      </c>
      <c r="I24" t="str">
        <f>IF(H24=$N$9,1," ")</f>
        <v xml:space="preserve"> </v>
      </c>
      <c r="J24" t="s">
        <v>195</v>
      </c>
      <c r="K24" t="s">
        <v>198</v>
      </c>
    </row>
    <row r="25" spans="1:11">
      <c r="A25" t="s">
        <v>41</v>
      </c>
      <c r="B25">
        <v>2009</v>
      </c>
      <c r="C25">
        <v>86133</v>
      </c>
      <c r="D25" t="s">
        <v>42</v>
      </c>
      <c r="E25">
        <v>380000</v>
      </c>
      <c r="F25" s="1">
        <v>42208</v>
      </c>
      <c r="G25">
        <f t="shared" si="0"/>
        <v>3</v>
      </c>
      <c r="H25" s="3">
        <f t="shared" si="1"/>
        <v>46511.819999999992</v>
      </c>
      <c r="I25" t="str">
        <f>IF(H25=$N$9,1," ")</f>
        <v xml:space="preserve"> </v>
      </c>
      <c r="J25" t="s">
        <v>189</v>
      </c>
      <c r="K25" t="s">
        <v>207</v>
      </c>
    </row>
    <row r="26" spans="1:11">
      <c r="A26" t="s">
        <v>22</v>
      </c>
      <c r="B26">
        <v>2009</v>
      </c>
      <c r="C26">
        <v>90000</v>
      </c>
      <c r="D26" t="s">
        <v>43</v>
      </c>
      <c r="E26">
        <v>301000</v>
      </c>
      <c r="F26" s="1">
        <v>42075</v>
      </c>
      <c r="G26">
        <f t="shared" si="0"/>
        <v>3</v>
      </c>
      <c r="H26" s="3">
        <f t="shared" si="1"/>
        <v>48600</v>
      </c>
      <c r="I26" t="str">
        <f>IF(H26=$N$9,1," ")</f>
        <v xml:space="preserve"> </v>
      </c>
      <c r="J26" t="s">
        <v>195</v>
      </c>
      <c r="K26" t="s">
        <v>199</v>
      </c>
    </row>
    <row r="27" spans="1:11">
      <c r="A27" t="s">
        <v>35</v>
      </c>
      <c r="B27">
        <v>2009</v>
      </c>
      <c r="C27">
        <v>91000</v>
      </c>
      <c r="D27" t="s">
        <v>44</v>
      </c>
      <c r="E27">
        <v>360000</v>
      </c>
      <c r="F27" s="1">
        <v>42174</v>
      </c>
      <c r="G27">
        <f t="shared" si="0"/>
        <v>3</v>
      </c>
      <c r="H27" s="3">
        <f t="shared" si="1"/>
        <v>49140</v>
      </c>
      <c r="I27" t="str">
        <f>IF(H27=$N$9,1," ")</f>
        <v xml:space="preserve"> </v>
      </c>
      <c r="J27" t="s">
        <v>191</v>
      </c>
      <c r="K27" t="s">
        <v>205</v>
      </c>
    </row>
    <row r="28" spans="1:11">
      <c r="A28" t="s">
        <v>45</v>
      </c>
      <c r="B28">
        <v>2009</v>
      </c>
      <c r="C28">
        <v>114400</v>
      </c>
      <c r="D28" t="s">
        <v>46</v>
      </c>
      <c r="E28">
        <v>226000</v>
      </c>
      <c r="F28" s="1">
        <v>42073</v>
      </c>
      <c r="G28">
        <f t="shared" si="0"/>
        <v>2</v>
      </c>
      <c r="H28" s="3">
        <f t="shared" si="1"/>
        <v>64064</v>
      </c>
      <c r="I28" t="str">
        <f>IF(H28=$N$9,1," ")</f>
        <v xml:space="preserve"> </v>
      </c>
      <c r="J28" t="s">
        <v>193</v>
      </c>
      <c r="K28" t="s">
        <v>208</v>
      </c>
    </row>
    <row r="29" spans="1:11">
      <c r="A29" t="s">
        <v>47</v>
      </c>
      <c r="B29">
        <v>2009</v>
      </c>
      <c r="C29">
        <v>134000</v>
      </c>
      <c r="D29" t="s">
        <v>48</v>
      </c>
      <c r="E29">
        <v>482000</v>
      </c>
      <c r="F29" s="1">
        <v>42385</v>
      </c>
      <c r="G29">
        <f t="shared" si="0"/>
        <v>4</v>
      </c>
      <c r="H29" s="3">
        <f t="shared" si="1"/>
        <v>69680</v>
      </c>
      <c r="I29" t="str">
        <f>IF(H29=$N$9,1," ")</f>
        <v xml:space="preserve"> </v>
      </c>
      <c r="J29" t="s">
        <v>195</v>
      </c>
      <c r="K29" t="s">
        <v>209</v>
      </c>
    </row>
    <row r="30" spans="1:11">
      <c r="A30" t="s">
        <v>47</v>
      </c>
      <c r="B30">
        <v>2009</v>
      </c>
      <c r="C30">
        <v>135000</v>
      </c>
      <c r="D30" t="s">
        <v>49</v>
      </c>
      <c r="E30">
        <v>478000</v>
      </c>
      <c r="F30" s="1">
        <v>42385</v>
      </c>
      <c r="G30">
        <f t="shared" si="0"/>
        <v>4</v>
      </c>
      <c r="H30" s="3">
        <f t="shared" si="1"/>
        <v>70200</v>
      </c>
      <c r="I30" t="str">
        <f>IF(H30=$N$9,1," ")</f>
        <v xml:space="preserve"> </v>
      </c>
      <c r="J30" t="s">
        <v>195</v>
      </c>
      <c r="K30" t="s">
        <v>209</v>
      </c>
    </row>
    <row r="31" spans="1:11">
      <c r="A31" t="s">
        <v>50</v>
      </c>
      <c r="B31">
        <v>2009</v>
      </c>
      <c r="C31">
        <v>131780</v>
      </c>
      <c r="D31" t="s">
        <v>51</v>
      </c>
      <c r="E31">
        <v>306000</v>
      </c>
      <c r="F31" s="1">
        <v>42365</v>
      </c>
      <c r="G31">
        <f t="shared" si="0"/>
        <v>3</v>
      </c>
      <c r="H31" s="3">
        <f t="shared" si="1"/>
        <v>71161.2</v>
      </c>
      <c r="I31" t="str">
        <f>IF(H31=$N$9,1," ")</f>
        <v xml:space="preserve"> </v>
      </c>
      <c r="J31" t="s">
        <v>210</v>
      </c>
      <c r="K31" t="s">
        <v>211</v>
      </c>
    </row>
    <row r="32" spans="1:11">
      <c r="A32" t="s">
        <v>45</v>
      </c>
      <c r="B32">
        <v>2009</v>
      </c>
      <c r="C32">
        <v>159000</v>
      </c>
      <c r="D32" t="s">
        <v>52</v>
      </c>
      <c r="E32">
        <v>403000</v>
      </c>
      <c r="F32" s="1">
        <v>42681</v>
      </c>
      <c r="G32">
        <f t="shared" si="0"/>
        <v>4</v>
      </c>
      <c r="H32" s="3">
        <f t="shared" si="1"/>
        <v>82680</v>
      </c>
      <c r="I32" t="str">
        <f>IF(H32=$N$9,1," ")</f>
        <v xml:space="preserve"> </v>
      </c>
      <c r="J32" t="s">
        <v>193</v>
      </c>
      <c r="K32" t="s">
        <v>208</v>
      </c>
    </row>
    <row r="33" spans="1:11">
      <c r="A33" t="s">
        <v>33</v>
      </c>
      <c r="B33">
        <v>2009</v>
      </c>
      <c r="C33">
        <v>162800</v>
      </c>
      <c r="D33" t="s">
        <v>53</v>
      </c>
      <c r="E33">
        <v>370000</v>
      </c>
      <c r="F33" s="1">
        <v>42329</v>
      </c>
      <c r="G33">
        <f t="shared" si="0"/>
        <v>3</v>
      </c>
      <c r="H33" s="3">
        <f t="shared" si="1"/>
        <v>87912</v>
      </c>
      <c r="I33" t="str">
        <f>IF(H33=$N$9,1," ")</f>
        <v xml:space="preserve"> </v>
      </c>
      <c r="J33" t="s">
        <v>203</v>
      </c>
      <c r="K33" t="s">
        <v>204</v>
      </c>
    </row>
    <row r="34" spans="1:11">
      <c r="A34" t="s">
        <v>54</v>
      </c>
      <c r="B34">
        <v>2009</v>
      </c>
      <c r="C34">
        <v>168800</v>
      </c>
      <c r="D34" t="s">
        <v>55</v>
      </c>
      <c r="E34">
        <v>186300</v>
      </c>
      <c r="F34" s="1">
        <v>42272</v>
      </c>
      <c r="G34">
        <f t="shared" si="0"/>
        <v>1</v>
      </c>
      <c r="H34" s="3">
        <f t="shared" si="1"/>
        <v>97904</v>
      </c>
      <c r="I34" t="str">
        <f>IF(H34=$N$9,1," ")</f>
        <v xml:space="preserve"> </v>
      </c>
      <c r="J34" t="s">
        <v>193</v>
      </c>
      <c r="K34" t="s">
        <v>212</v>
      </c>
    </row>
    <row r="35" spans="1:11">
      <c r="A35" t="s">
        <v>56</v>
      </c>
      <c r="B35">
        <v>2009</v>
      </c>
      <c r="C35">
        <v>195370</v>
      </c>
      <c r="D35" t="s">
        <v>57</v>
      </c>
      <c r="E35">
        <v>290000</v>
      </c>
      <c r="F35" s="1">
        <v>42467</v>
      </c>
      <c r="G35">
        <f t="shared" si="0"/>
        <v>2</v>
      </c>
      <c r="H35" s="3">
        <f t="shared" si="1"/>
        <v>109407.2</v>
      </c>
      <c r="I35" t="str">
        <f>IF(H35=$N$9,1," ")</f>
        <v xml:space="preserve"> </v>
      </c>
      <c r="J35" t="s">
        <v>193</v>
      </c>
      <c r="K35" t="s">
        <v>213</v>
      </c>
    </row>
    <row r="36" spans="1:11">
      <c r="A36" t="s">
        <v>58</v>
      </c>
      <c r="B36">
        <v>2009</v>
      </c>
      <c r="C36">
        <v>195340</v>
      </c>
      <c r="D36" t="s">
        <v>59</v>
      </c>
      <c r="E36">
        <v>190000</v>
      </c>
      <c r="F36" s="1">
        <v>42278</v>
      </c>
      <c r="G36">
        <f t="shared" si="0"/>
        <v>1</v>
      </c>
      <c r="H36" s="3">
        <f t="shared" si="1"/>
        <v>113297.2</v>
      </c>
      <c r="I36" t="str">
        <f>IF(H36=$N$9,1," ")</f>
        <v xml:space="preserve"> </v>
      </c>
      <c r="J36" t="s">
        <v>210</v>
      </c>
      <c r="K36" t="s">
        <v>214</v>
      </c>
    </row>
    <row r="37" spans="1:11">
      <c r="A37" t="s">
        <v>60</v>
      </c>
      <c r="B37">
        <v>2009</v>
      </c>
      <c r="C37">
        <v>230000</v>
      </c>
      <c r="D37" t="s">
        <v>61</v>
      </c>
      <c r="E37">
        <v>305000</v>
      </c>
      <c r="F37" s="1">
        <v>42307</v>
      </c>
      <c r="G37">
        <f t="shared" si="0"/>
        <v>3</v>
      </c>
      <c r="H37" s="3">
        <f t="shared" si="1"/>
        <v>124200</v>
      </c>
      <c r="I37" t="str">
        <f>IF(H37=$N$9,1," ")</f>
        <v xml:space="preserve"> </v>
      </c>
      <c r="J37" t="s">
        <v>191</v>
      </c>
      <c r="K37" t="s">
        <v>215</v>
      </c>
    </row>
    <row r="38" spans="1:11">
      <c r="A38" t="s">
        <v>62</v>
      </c>
      <c r="B38">
        <v>2009</v>
      </c>
      <c r="C38">
        <v>291000</v>
      </c>
      <c r="D38" t="s">
        <v>63</v>
      </c>
      <c r="E38">
        <v>166000</v>
      </c>
      <c r="F38" s="1">
        <v>42297</v>
      </c>
      <c r="G38">
        <f t="shared" si="0"/>
        <v>1</v>
      </c>
      <c r="H38" s="3">
        <f t="shared" si="1"/>
        <v>168780</v>
      </c>
      <c r="I38" t="str">
        <f>IF(H38=$N$9,1," ")</f>
        <v xml:space="preserve"> </v>
      </c>
      <c r="J38" t="s">
        <v>191</v>
      </c>
      <c r="K38" t="s">
        <v>216</v>
      </c>
    </row>
    <row r="39" spans="1:11">
      <c r="A39" t="s">
        <v>50</v>
      </c>
      <c r="B39">
        <v>2010</v>
      </c>
      <c r="C39">
        <v>37000</v>
      </c>
      <c r="D39" t="s">
        <v>64</v>
      </c>
      <c r="E39">
        <v>978000</v>
      </c>
      <c r="F39" s="1">
        <v>42309</v>
      </c>
      <c r="G39">
        <f t="shared" si="0"/>
        <v>9</v>
      </c>
      <c r="H39" s="3">
        <f t="shared" si="1"/>
        <v>17390</v>
      </c>
      <c r="I39">
        <f>IF(H39=$N$9,1," ")</f>
        <v>1</v>
      </c>
      <c r="J39" t="s">
        <v>210</v>
      </c>
      <c r="K39" t="s">
        <v>211</v>
      </c>
    </row>
    <row r="40" spans="1:11">
      <c r="A40" t="s">
        <v>50</v>
      </c>
      <c r="B40">
        <v>2010</v>
      </c>
      <c r="C40">
        <v>40830</v>
      </c>
      <c r="D40" t="s">
        <v>65</v>
      </c>
      <c r="E40">
        <v>326000</v>
      </c>
      <c r="F40" s="1">
        <v>42062</v>
      </c>
      <c r="G40">
        <f t="shared" si="0"/>
        <v>3</v>
      </c>
      <c r="H40" s="3">
        <f t="shared" si="1"/>
        <v>24089.7</v>
      </c>
      <c r="I40" t="str">
        <f>IF(H40=$N$9,1," ")</f>
        <v xml:space="preserve"> </v>
      </c>
      <c r="J40" t="s">
        <v>210</v>
      </c>
      <c r="K40" t="s">
        <v>211</v>
      </c>
    </row>
    <row r="41" spans="1:11">
      <c r="A41" t="s">
        <v>16</v>
      </c>
      <c r="B41">
        <v>2010</v>
      </c>
      <c r="C41">
        <v>66000</v>
      </c>
      <c r="D41" t="s">
        <v>66</v>
      </c>
      <c r="E41">
        <v>736000</v>
      </c>
      <c r="F41" s="1">
        <v>42385</v>
      </c>
      <c r="G41">
        <f t="shared" si="0"/>
        <v>7</v>
      </c>
      <c r="H41" s="3">
        <f t="shared" si="1"/>
        <v>33660</v>
      </c>
      <c r="I41" t="str">
        <f>IF(H41=$N$9,1," ")</f>
        <v xml:space="preserve"> </v>
      </c>
      <c r="J41" t="s">
        <v>195</v>
      </c>
      <c r="K41" t="s">
        <v>196</v>
      </c>
    </row>
    <row r="42" spans="1:11">
      <c r="A42" t="s">
        <v>67</v>
      </c>
      <c r="B42">
        <v>2010</v>
      </c>
      <c r="C42">
        <v>60000</v>
      </c>
      <c r="D42" t="s">
        <v>68</v>
      </c>
      <c r="E42">
        <v>99250</v>
      </c>
      <c r="F42" s="1">
        <v>42226</v>
      </c>
      <c r="G42">
        <f t="shared" si="0"/>
        <v>0</v>
      </c>
      <c r="H42" s="3">
        <f t="shared" si="1"/>
        <v>39000</v>
      </c>
      <c r="I42" t="str">
        <f>IF(H42=$N$9,1," ")</f>
        <v xml:space="preserve"> </v>
      </c>
      <c r="J42" t="s">
        <v>203</v>
      </c>
      <c r="K42" t="s">
        <v>217</v>
      </c>
    </row>
    <row r="43" spans="1:11">
      <c r="A43" t="s">
        <v>35</v>
      </c>
      <c r="B43">
        <v>2010</v>
      </c>
      <c r="C43">
        <v>84000</v>
      </c>
      <c r="D43" t="s">
        <v>69</v>
      </c>
      <c r="E43">
        <v>950000</v>
      </c>
      <c r="F43" s="1">
        <v>42029</v>
      </c>
      <c r="G43">
        <f t="shared" si="0"/>
        <v>9</v>
      </c>
      <c r="H43" s="3">
        <f t="shared" si="1"/>
        <v>39480</v>
      </c>
      <c r="I43" t="str">
        <f>IF(H43=$N$9,1," ")</f>
        <v xml:space="preserve"> </v>
      </c>
      <c r="J43" t="s">
        <v>191</v>
      </c>
      <c r="K43" t="s">
        <v>205</v>
      </c>
    </row>
    <row r="44" spans="1:11">
      <c r="A44" t="s">
        <v>25</v>
      </c>
      <c r="B44">
        <v>2010</v>
      </c>
      <c r="C44">
        <v>67000</v>
      </c>
      <c r="D44" t="s">
        <v>70</v>
      </c>
      <c r="E44">
        <v>103260</v>
      </c>
      <c r="F44" s="1">
        <v>42157</v>
      </c>
      <c r="G44">
        <f t="shared" si="0"/>
        <v>1</v>
      </c>
      <c r="H44" s="3">
        <f t="shared" si="1"/>
        <v>42210</v>
      </c>
      <c r="I44" t="str">
        <f>IF(H44=$N$9,1," ")</f>
        <v xml:space="preserve"> </v>
      </c>
      <c r="J44" t="s">
        <v>189</v>
      </c>
      <c r="K44" t="s">
        <v>200</v>
      </c>
    </row>
    <row r="45" spans="1:11">
      <c r="A45" t="s">
        <v>71</v>
      </c>
      <c r="B45">
        <v>2010</v>
      </c>
      <c r="C45">
        <v>75300</v>
      </c>
      <c r="D45" t="s">
        <v>72</v>
      </c>
      <c r="E45">
        <v>302000</v>
      </c>
      <c r="F45" s="1">
        <v>42174</v>
      </c>
      <c r="G45">
        <f t="shared" si="0"/>
        <v>3</v>
      </c>
      <c r="H45" s="3">
        <f t="shared" si="1"/>
        <v>44427</v>
      </c>
      <c r="I45" t="str">
        <f>IF(H45=$N$9,1," ")</f>
        <v xml:space="preserve"> </v>
      </c>
      <c r="J45" t="s">
        <v>203</v>
      </c>
      <c r="K45" t="s">
        <v>218</v>
      </c>
    </row>
    <row r="46" spans="1:11">
      <c r="A46" t="s">
        <v>20</v>
      </c>
      <c r="B46">
        <v>2010</v>
      </c>
      <c r="C46">
        <v>84000</v>
      </c>
      <c r="D46" t="s">
        <v>73</v>
      </c>
      <c r="E46">
        <v>266000</v>
      </c>
      <c r="F46" s="1">
        <v>42382</v>
      </c>
      <c r="G46">
        <f t="shared" si="0"/>
        <v>2</v>
      </c>
      <c r="H46" s="3">
        <f t="shared" si="1"/>
        <v>51240</v>
      </c>
      <c r="I46" t="str">
        <f>IF(H46=$N$9,1," ")</f>
        <v xml:space="preserve"> </v>
      </c>
      <c r="J46" t="s">
        <v>195</v>
      </c>
      <c r="K46" t="s">
        <v>198</v>
      </c>
    </row>
    <row r="47" spans="1:11">
      <c r="A47" t="s">
        <v>35</v>
      </c>
      <c r="B47">
        <v>2010</v>
      </c>
      <c r="C47">
        <v>92000</v>
      </c>
      <c r="D47" t="s">
        <v>74</v>
      </c>
      <c r="E47">
        <v>356000</v>
      </c>
      <c r="F47" s="1">
        <v>42174</v>
      </c>
      <c r="G47">
        <f t="shared" si="0"/>
        <v>3</v>
      </c>
      <c r="H47" s="3">
        <f t="shared" si="1"/>
        <v>54280</v>
      </c>
      <c r="I47" t="str">
        <f>IF(H47=$N$9,1," ")</f>
        <v xml:space="preserve"> </v>
      </c>
      <c r="J47" t="s">
        <v>191</v>
      </c>
      <c r="K47" t="s">
        <v>205</v>
      </c>
    </row>
    <row r="48" spans="1:11">
      <c r="A48" t="s">
        <v>45</v>
      </c>
      <c r="B48">
        <v>2010</v>
      </c>
      <c r="C48">
        <v>89000</v>
      </c>
      <c r="D48" t="s">
        <v>75</v>
      </c>
      <c r="E48">
        <v>266000</v>
      </c>
      <c r="F48" s="1">
        <v>42382</v>
      </c>
      <c r="G48">
        <f t="shared" si="0"/>
        <v>2</v>
      </c>
      <c r="H48" s="3">
        <f t="shared" si="1"/>
        <v>54290</v>
      </c>
      <c r="I48" t="str">
        <f>IF(H48=$N$9,1," ")</f>
        <v xml:space="preserve"> </v>
      </c>
      <c r="J48" t="s">
        <v>193</v>
      </c>
      <c r="K48" t="s">
        <v>208</v>
      </c>
    </row>
    <row r="49" spans="1:11">
      <c r="A49" t="s">
        <v>76</v>
      </c>
      <c r="B49">
        <v>2010</v>
      </c>
      <c r="C49">
        <v>94000</v>
      </c>
      <c r="D49" t="s">
        <v>77</v>
      </c>
      <c r="E49">
        <v>91000</v>
      </c>
      <c r="F49" s="1">
        <v>42268</v>
      </c>
      <c r="G49">
        <f t="shared" si="0"/>
        <v>0</v>
      </c>
      <c r="H49" s="3">
        <f t="shared" si="1"/>
        <v>61100</v>
      </c>
      <c r="I49" t="str">
        <f>IF(H49=$N$9,1," ")</f>
        <v xml:space="preserve"> </v>
      </c>
      <c r="J49" t="s">
        <v>210</v>
      </c>
      <c r="K49" t="s">
        <v>219</v>
      </c>
    </row>
    <row r="50" spans="1:11">
      <c r="A50" t="s">
        <v>45</v>
      </c>
      <c r="B50">
        <v>2010</v>
      </c>
      <c r="C50">
        <v>113400</v>
      </c>
      <c r="D50" t="s">
        <v>78</v>
      </c>
      <c r="E50">
        <v>230000</v>
      </c>
      <c r="F50" s="1">
        <v>42073</v>
      </c>
      <c r="G50">
        <f t="shared" si="0"/>
        <v>2</v>
      </c>
      <c r="H50" s="3">
        <f t="shared" si="1"/>
        <v>69174</v>
      </c>
      <c r="I50" t="str">
        <f>IF(H50=$N$9,1," ")</f>
        <v xml:space="preserve"> </v>
      </c>
      <c r="J50" t="s">
        <v>193</v>
      </c>
      <c r="K50" t="s">
        <v>208</v>
      </c>
    </row>
    <row r="51" spans="1:11">
      <c r="A51" t="s">
        <v>79</v>
      </c>
      <c r="B51">
        <v>2010</v>
      </c>
      <c r="C51">
        <v>135000</v>
      </c>
      <c r="D51" t="s">
        <v>80</v>
      </c>
      <c r="E51">
        <v>251000</v>
      </c>
      <c r="F51" s="1">
        <v>42067</v>
      </c>
      <c r="G51">
        <f t="shared" si="0"/>
        <v>2</v>
      </c>
      <c r="H51" s="3">
        <f t="shared" si="1"/>
        <v>82350</v>
      </c>
      <c r="I51" t="str">
        <f>IF(H51=$N$9,1," ")</f>
        <v xml:space="preserve"> </v>
      </c>
      <c r="J51" t="s">
        <v>210</v>
      </c>
      <c r="K51" t="s">
        <v>220</v>
      </c>
    </row>
    <row r="52" spans="1:11">
      <c r="A52" t="s">
        <v>81</v>
      </c>
      <c r="B52">
        <v>2010</v>
      </c>
      <c r="C52">
        <v>160000</v>
      </c>
      <c r="D52" t="s">
        <v>82</v>
      </c>
      <c r="E52">
        <v>263000</v>
      </c>
      <c r="F52" s="1">
        <v>42028</v>
      </c>
      <c r="G52">
        <f t="shared" si="0"/>
        <v>2</v>
      </c>
      <c r="H52" s="3">
        <f t="shared" si="1"/>
        <v>97600</v>
      </c>
      <c r="I52" t="str">
        <f>IF(H52=$N$9,1," ")</f>
        <v xml:space="preserve"> </v>
      </c>
      <c r="J52" t="s">
        <v>189</v>
      </c>
      <c r="K52" t="s">
        <v>221</v>
      </c>
    </row>
    <row r="53" spans="1:11">
      <c r="A53" t="s">
        <v>83</v>
      </c>
      <c r="B53">
        <v>2010</v>
      </c>
      <c r="C53">
        <v>265000</v>
      </c>
      <c r="D53" t="s">
        <v>84</v>
      </c>
      <c r="E53">
        <v>930000</v>
      </c>
      <c r="F53" s="1">
        <v>42236</v>
      </c>
      <c r="G53">
        <f t="shared" si="0"/>
        <v>9</v>
      </c>
      <c r="H53" s="3">
        <f t="shared" si="1"/>
        <v>124550</v>
      </c>
      <c r="I53" t="str">
        <f>IF(H53=$N$9,1," ")</f>
        <v xml:space="preserve"> </v>
      </c>
      <c r="J53" t="s">
        <v>203</v>
      </c>
      <c r="K53" t="s">
        <v>222</v>
      </c>
    </row>
    <row r="54" spans="1:11">
      <c r="A54" t="s">
        <v>83</v>
      </c>
      <c r="B54">
        <v>2010</v>
      </c>
      <c r="C54">
        <v>265000</v>
      </c>
      <c r="D54" t="s">
        <v>85</v>
      </c>
      <c r="E54">
        <v>912000</v>
      </c>
      <c r="F54" s="1">
        <v>42236</v>
      </c>
      <c r="G54">
        <f t="shared" si="0"/>
        <v>9</v>
      </c>
      <c r="H54" s="3">
        <f t="shared" si="1"/>
        <v>124550</v>
      </c>
      <c r="I54" t="str">
        <f>IF(H54=$N$9,1," ")</f>
        <v xml:space="preserve"> </v>
      </c>
      <c r="J54" t="s">
        <v>203</v>
      </c>
      <c r="K54" t="s">
        <v>222</v>
      </c>
    </row>
    <row r="55" spans="1:11">
      <c r="A55" t="s">
        <v>83</v>
      </c>
      <c r="B55">
        <v>2010</v>
      </c>
      <c r="C55">
        <v>265000</v>
      </c>
      <c r="D55" t="s">
        <v>86</v>
      </c>
      <c r="E55">
        <v>856000</v>
      </c>
      <c r="F55" s="1">
        <v>42236</v>
      </c>
      <c r="G55">
        <f t="shared" si="0"/>
        <v>8</v>
      </c>
      <c r="H55" s="3">
        <f t="shared" si="1"/>
        <v>129850</v>
      </c>
      <c r="I55" t="str">
        <f>IF(H55=$N$9,1," ")</f>
        <v xml:space="preserve"> </v>
      </c>
      <c r="J55" t="s">
        <v>203</v>
      </c>
      <c r="K55" t="s">
        <v>222</v>
      </c>
    </row>
    <row r="56" spans="1:11">
      <c r="A56" t="s">
        <v>33</v>
      </c>
      <c r="B56">
        <v>2010</v>
      </c>
      <c r="C56">
        <v>230000</v>
      </c>
      <c r="D56" t="s">
        <v>87</v>
      </c>
      <c r="E56">
        <v>455000</v>
      </c>
      <c r="F56" s="1">
        <v>42439</v>
      </c>
      <c r="G56">
        <f t="shared" si="0"/>
        <v>4</v>
      </c>
      <c r="H56" s="3">
        <f t="shared" si="1"/>
        <v>131100</v>
      </c>
      <c r="I56" t="str">
        <f>IF(H56=$N$9,1," ")</f>
        <v xml:space="preserve"> </v>
      </c>
      <c r="J56" t="s">
        <v>203</v>
      </c>
      <c r="K56" t="s">
        <v>204</v>
      </c>
    </row>
    <row r="57" spans="1:11">
      <c r="A57" t="s">
        <v>60</v>
      </c>
      <c r="B57">
        <v>2010</v>
      </c>
      <c r="C57">
        <v>231000</v>
      </c>
      <c r="D57" t="s">
        <v>88</v>
      </c>
      <c r="E57">
        <v>301000</v>
      </c>
      <c r="F57" s="1">
        <v>42307</v>
      </c>
      <c r="G57">
        <f t="shared" si="0"/>
        <v>3</v>
      </c>
      <c r="H57" s="3">
        <f t="shared" si="1"/>
        <v>136290</v>
      </c>
      <c r="I57" t="str">
        <f>IF(H57=$N$9,1," ")</f>
        <v xml:space="preserve"> </v>
      </c>
      <c r="J57" t="s">
        <v>191</v>
      </c>
      <c r="K57" t="s">
        <v>215</v>
      </c>
    </row>
    <row r="58" spans="1:11">
      <c r="A58" t="s">
        <v>62</v>
      </c>
      <c r="B58">
        <v>2010</v>
      </c>
      <c r="C58">
        <v>257000</v>
      </c>
      <c r="D58" t="s">
        <v>89</v>
      </c>
      <c r="E58">
        <v>164700</v>
      </c>
      <c r="F58" s="1">
        <v>42286</v>
      </c>
      <c r="G58">
        <f t="shared" si="0"/>
        <v>1</v>
      </c>
      <c r="H58" s="3">
        <f t="shared" si="1"/>
        <v>161910</v>
      </c>
      <c r="I58" t="str">
        <f>IF(H58=$N$9,1," ")</f>
        <v xml:space="preserve"> </v>
      </c>
      <c r="J58" t="s">
        <v>191</v>
      </c>
      <c r="K58" t="s">
        <v>216</v>
      </c>
    </row>
    <row r="59" spans="1:11">
      <c r="A59" t="s">
        <v>50</v>
      </c>
      <c r="B59">
        <v>2011</v>
      </c>
      <c r="C59">
        <v>38000</v>
      </c>
      <c r="D59" t="s">
        <v>90</v>
      </c>
      <c r="E59">
        <v>574000</v>
      </c>
      <c r="F59" s="1">
        <v>42309</v>
      </c>
      <c r="G59">
        <f t="shared" si="0"/>
        <v>5</v>
      </c>
      <c r="H59" s="3">
        <f t="shared" si="1"/>
        <v>22800</v>
      </c>
      <c r="I59" t="str">
        <f>IF(H59=$N$9,1," ")</f>
        <v xml:space="preserve"> </v>
      </c>
      <c r="J59" t="s">
        <v>210</v>
      </c>
      <c r="K59" t="s">
        <v>211</v>
      </c>
    </row>
    <row r="60" spans="1:11">
      <c r="A60" t="s">
        <v>91</v>
      </c>
      <c r="B60">
        <v>2011</v>
      </c>
      <c r="C60">
        <v>56700</v>
      </c>
      <c r="D60" t="s">
        <v>92</v>
      </c>
      <c r="E60">
        <v>290000</v>
      </c>
      <c r="F60" s="1">
        <v>42236</v>
      </c>
      <c r="G60">
        <f t="shared" si="0"/>
        <v>2</v>
      </c>
      <c r="H60" s="3">
        <f t="shared" si="1"/>
        <v>37422</v>
      </c>
      <c r="I60" t="str">
        <f>IF(H60=$N$9,1," ")</f>
        <v xml:space="preserve"> </v>
      </c>
      <c r="J60" t="s">
        <v>203</v>
      </c>
      <c r="K60" t="s">
        <v>223</v>
      </c>
    </row>
    <row r="61" spans="1:11">
      <c r="A61" t="s">
        <v>91</v>
      </c>
      <c r="B61">
        <v>2011</v>
      </c>
      <c r="C61">
        <v>57700</v>
      </c>
      <c r="D61" t="s">
        <v>93</v>
      </c>
      <c r="E61">
        <v>286000</v>
      </c>
      <c r="F61" s="1">
        <v>42236</v>
      </c>
      <c r="G61">
        <f t="shared" si="0"/>
        <v>2</v>
      </c>
      <c r="H61" s="3">
        <f t="shared" si="1"/>
        <v>38082</v>
      </c>
      <c r="I61" t="str">
        <f>IF(H61=$N$9,1," ")</f>
        <v xml:space="preserve"> </v>
      </c>
      <c r="J61" t="s">
        <v>203</v>
      </c>
      <c r="K61" t="s">
        <v>223</v>
      </c>
    </row>
    <row r="62" spans="1:11">
      <c r="A62" t="s">
        <v>67</v>
      </c>
      <c r="B62">
        <v>2011</v>
      </c>
      <c r="C62">
        <v>59000</v>
      </c>
      <c r="D62" t="s">
        <v>94</v>
      </c>
      <c r="E62">
        <v>103250</v>
      </c>
      <c r="F62" s="1">
        <v>42226</v>
      </c>
      <c r="G62">
        <f t="shared" si="0"/>
        <v>1</v>
      </c>
      <c r="H62" s="3">
        <f t="shared" si="1"/>
        <v>40120</v>
      </c>
      <c r="I62" t="str">
        <f>IF(H62=$N$9,1," ")</f>
        <v xml:space="preserve"> </v>
      </c>
      <c r="J62" t="s">
        <v>203</v>
      </c>
      <c r="K62" t="s">
        <v>217</v>
      </c>
    </row>
    <row r="63" spans="1:11">
      <c r="A63" t="s">
        <v>71</v>
      </c>
      <c r="B63">
        <v>2011</v>
      </c>
      <c r="C63">
        <v>74300</v>
      </c>
      <c r="D63" t="s">
        <v>95</v>
      </c>
      <c r="E63">
        <v>306000</v>
      </c>
      <c r="F63" s="1">
        <v>42174</v>
      </c>
      <c r="G63">
        <f t="shared" si="0"/>
        <v>3</v>
      </c>
      <c r="H63" s="3">
        <f t="shared" si="1"/>
        <v>47552</v>
      </c>
      <c r="I63" t="str">
        <f>IF(H63=$N$9,1," ")</f>
        <v xml:space="preserve"> </v>
      </c>
      <c r="J63" t="s">
        <v>203</v>
      </c>
      <c r="K63" t="s">
        <v>218</v>
      </c>
    </row>
    <row r="64" spans="1:11">
      <c r="A64" t="s">
        <v>62</v>
      </c>
      <c r="B64">
        <v>2011</v>
      </c>
      <c r="C64">
        <v>210000</v>
      </c>
      <c r="D64" t="s">
        <v>96</v>
      </c>
      <c r="E64">
        <v>780000</v>
      </c>
      <c r="F64" s="1">
        <v>42481</v>
      </c>
      <c r="G64">
        <f t="shared" si="0"/>
        <v>7</v>
      </c>
      <c r="H64" s="3">
        <f t="shared" si="1"/>
        <v>117600</v>
      </c>
      <c r="I64" t="str">
        <f>IF(H64=$N$9,1," ")</f>
        <v xml:space="preserve"> </v>
      </c>
      <c r="J64" t="s">
        <v>191</v>
      </c>
      <c r="K64" t="s">
        <v>216</v>
      </c>
    </row>
    <row r="65" spans="1:11">
      <c r="A65" t="s">
        <v>62</v>
      </c>
      <c r="B65">
        <v>2011</v>
      </c>
      <c r="C65">
        <v>210000</v>
      </c>
      <c r="D65" t="s">
        <v>97</v>
      </c>
      <c r="E65">
        <v>760300</v>
      </c>
      <c r="F65" s="1">
        <v>42481</v>
      </c>
      <c r="G65">
        <f t="shared" si="0"/>
        <v>7</v>
      </c>
      <c r="H65" s="3">
        <f t="shared" si="1"/>
        <v>117600</v>
      </c>
      <c r="I65" t="str">
        <f>IF(H65=$N$9,1," ")</f>
        <v xml:space="preserve"> </v>
      </c>
      <c r="J65" t="s">
        <v>191</v>
      </c>
      <c r="K65" t="s">
        <v>216</v>
      </c>
    </row>
    <row r="66" spans="1:11">
      <c r="A66" t="s">
        <v>62</v>
      </c>
      <c r="B66">
        <v>2011</v>
      </c>
      <c r="C66">
        <v>210000</v>
      </c>
      <c r="D66" t="s">
        <v>98</v>
      </c>
      <c r="E66">
        <v>680000</v>
      </c>
      <c r="F66" s="1">
        <v>42481</v>
      </c>
      <c r="G66">
        <f t="shared" si="0"/>
        <v>6</v>
      </c>
      <c r="H66" s="3">
        <f t="shared" si="1"/>
        <v>121800</v>
      </c>
      <c r="I66" t="str">
        <f>IF(H66=$N$9,1," ")</f>
        <v xml:space="preserve"> </v>
      </c>
      <c r="J66" t="s">
        <v>191</v>
      </c>
      <c r="K66" t="s">
        <v>216</v>
      </c>
    </row>
    <row r="67" spans="1:11">
      <c r="A67" t="s">
        <v>62</v>
      </c>
      <c r="B67">
        <v>2011</v>
      </c>
      <c r="C67">
        <v>210000</v>
      </c>
      <c r="D67" t="s">
        <v>99</v>
      </c>
      <c r="E67">
        <v>655000</v>
      </c>
      <c r="F67" s="1">
        <v>42481</v>
      </c>
      <c r="G67">
        <f t="shared" ref="G67:G130" si="2">INT(E67/100000)</f>
        <v>6</v>
      </c>
      <c r="H67" s="3">
        <f t="shared" ref="H67:H130" si="3">C67-(C67*0.05*(2017-B67))-(C67*0.02*INT(E67/100000))</f>
        <v>121800</v>
      </c>
      <c r="I67" t="str">
        <f>IF(H67=$N$9,1," ")</f>
        <v xml:space="preserve"> </v>
      </c>
      <c r="J67" t="s">
        <v>191</v>
      </c>
      <c r="K67" t="s">
        <v>216</v>
      </c>
    </row>
    <row r="68" spans="1:11">
      <c r="A68" t="s">
        <v>100</v>
      </c>
      <c r="B68">
        <v>2011</v>
      </c>
      <c r="C68">
        <v>220000</v>
      </c>
      <c r="D68" t="s">
        <v>101</v>
      </c>
      <c r="E68">
        <v>731000</v>
      </c>
      <c r="F68" s="1">
        <v>42236</v>
      </c>
      <c r="G68">
        <f t="shared" si="2"/>
        <v>7</v>
      </c>
      <c r="H68" s="3">
        <f t="shared" si="3"/>
        <v>123200</v>
      </c>
      <c r="I68" t="str">
        <f>IF(H68=$N$9,1," ")</f>
        <v xml:space="preserve"> </v>
      </c>
      <c r="J68" t="s">
        <v>203</v>
      </c>
      <c r="K68" t="s">
        <v>224</v>
      </c>
    </row>
    <row r="69" spans="1:11">
      <c r="A69" t="s">
        <v>100</v>
      </c>
      <c r="B69">
        <v>2011</v>
      </c>
      <c r="C69">
        <v>220000</v>
      </c>
      <c r="D69" t="s">
        <v>102</v>
      </c>
      <c r="E69">
        <v>685413</v>
      </c>
      <c r="F69" s="1">
        <v>42236</v>
      </c>
      <c r="G69">
        <f t="shared" si="2"/>
        <v>6</v>
      </c>
      <c r="H69" s="3">
        <f t="shared" si="3"/>
        <v>127600</v>
      </c>
      <c r="I69" t="str">
        <f>IF(H69=$N$9,1," ")</f>
        <v xml:space="preserve"> </v>
      </c>
      <c r="J69" t="s">
        <v>203</v>
      </c>
      <c r="K69" t="s">
        <v>224</v>
      </c>
    </row>
    <row r="70" spans="1:11">
      <c r="A70" t="s">
        <v>58</v>
      </c>
      <c r="B70">
        <v>2011</v>
      </c>
      <c r="C70">
        <v>196340</v>
      </c>
      <c r="D70" t="s">
        <v>103</v>
      </c>
      <c r="E70">
        <v>186000</v>
      </c>
      <c r="F70" s="1">
        <v>42278</v>
      </c>
      <c r="G70">
        <f t="shared" si="2"/>
        <v>1</v>
      </c>
      <c r="H70" s="3">
        <f t="shared" si="3"/>
        <v>133511.20000000001</v>
      </c>
      <c r="I70" t="str">
        <f>IF(H70=$N$9,1," ")</f>
        <v xml:space="preserve"> </v>
      </c>
      <c r="J70" t="s">
        <v>210</v>
      </c>
      <c r="K70" t="s">
        <v>214</v>
      </c>
    </row>
    <row r="71" spans="1:11">
      <c r="A71" t="s">
        <v>104</v>
      </c>
      <c r="B71">
        <v>2011</v>
      </c>
      <c r="C71">
        <v>245000</v>
      </c>
      <c r="D71" t="s">
        <v>105</v>
      </c>
      <c r="E71">
        <v>720000</v>
      </c>
      <c r="F71" s="1">
        <v>42462</v>
      </c>
      <c r="G71">
        <f t="shared" si="2"/>
        <v>7</v>
      </c>
      <c r="H71" s="3">
        <f t="shared" si="3"/>
        <v>137200</v>
      </c>
      <c r="I71" t="str">
        <f>IF(H71=$N$9,1," ")</f>
        <v xml:space="preserve"> </v>
      </c>
      <c r="J71" t="s">
        <v>201</v>
      </c>
      <c r="K71" t="s">
        <v>225</v>
      </c>
    </row>
    <row r="72" spans="1:11">
      <c r="A72" t="s">
        <v>104</v>
      </c>
      <c r="B72">
        <v>2011</v>
      </c>
      <c r="C72">
        <v>245000</v>
      </c>
      <c r="D72" t="s">
        <v>106</v>
      </c>
      <c r="E72">
        <v>680000</v>
      </c>
      <c r="F72" s="1">
        <v>42462</v>
      </c>
      <c r="G72">
        <f t="shared" si="2"/>
        <v>6</v>
      </c>
      <c r="H72" s="3">
        <f t="shared" si="3"/>
        <v>142100</v>
      </c>
      <c r="I72" t="str">
        <f>IF(H72=$N$9,1," ")</f>
        <v xml:space="preserve"> </v>
      </c>
      <c r="J72" t="s">
        <v>201</v>
      </c>
      <c r="K72" t="s">
        <v>225</v>
      </c>
    </row>
    <row r="73" spans="1:11">
      <c r="A73" t="s">
        <v>104</v>
      </c>
      <c r="B73">
        <v>2011</v>
      </c>
      <c r="C73">
        <v>245000</v>
      </c>
      <c r="D73" t="s">
        <v>107</v>
      </c>
      <c r="E73">
        <v>660000</v>
      </c>
      <c r="F73" s="1">
        <v>42462</v>
      </c>
      <c r="G73">
        <f t="shared" si="2"/>
        <v>6</v>
      </c>
      <c r="H73" s="3">
        <f t="shared" si="3"/>
        <v>142100</v>
      </c>
      <c r="I73" t="str">
        <f>IF(H73=$N$9,1," ")</f>
        <v xml:space="preserve"> </v>
      </c>
      <c r="J73" t="s">
        <v>201</v>
      </c>
      <c r="K73" t="s">
        <v>225</v>
      </c>
    </row>
    <row r="74" spans="1:11">
      <c r="A74" t="s">
        <v>104</v>
      </c>
      <c r="B74">
        <v>2011</v>
      </c>
      <c r="C74">
        <v>245000</v>
      </c>
      <c r="D74" t="s">
        <v>108</v>
      </c>
      <c r="E74">
        <v>630000</v>
      </c>
      <c r="F74" s="1">
        <v>42462</v>
      </c>
      <c r="G74">
        <f t="shared" si="2"/>
        <v>6</v>
      </c>
      <c r="H74" s="3">
        <f t="shared" si="3"/>
        <v>142100</v>
      </c>
      <c r="I74" t="str">
        <f>IF(H74=$N$9,1," ")</f>
        <v xml:space="preserve"> </v>
      </c>
      <c r="J74" t="s">
        <v>201</v>
      </c>
      <c r="K74" t="s">
        <v>225</v>
      </c>
    </row>
    <row r="75" spans="1:11">
      <c r="A75" t="s">
        <v>104</v>
      </c>
      <c r="B75">
        <v>2011</v>
      </c>
      <c r="C75">
        <v>245000</v>
      </c>
      <c r="D75" t="s">
        <v>109</v>
      </c>
      <c r="E75">
        <v>655000</v>
      </c>
      <c r="F75" s="1">
        <v>42462</v>
      </c>
      <c r="G75">
        <f t="shared" si="2"/>
        <v>6</v>
      </c>
      <c r="H75" s="3">
        <f t="shared" si="3"/>
        <v>142100</v>
      </c>
      <c r="I75" t="str">
        <f>IF(H75=$N$9,1," ")</f>
        <v xml:space="preserve"> </v>
      </c>
      <c r="J75" t="s">
        <v>201</v>
      </c>
      <c r="K75" t="s">
        <v>225</v>
      </c>
    </row>
    <row r="76" spans="1:11">
      <c r="A76" t="s">
        <v>104</v>
      </c>
      <c r="B76">
        <v>2011</v>
      </c>
      <c r="C76">
        <v>245000</v>
      </c>
      <c r="D76" t="s">
        <v>110</v>
      </c>
      <c r="E76">
        <v>590000</v>
      </c>
      <c r="F76" s="1">
        <v>42462</v>
      </c>
      <c r="G76">
        <f t="shared" si="2"/>
        <v>5</v>
      </c>
      <c r="H76" s="3">
        <f t="shared" si="3"/>
        <v>147000</v>
      </c>
      <c r="I76" t="str">
        <f>IF(H76=$N$9,1," ")</f>
        <v xml:space="preserve"> </v>
      </c>
      <c r="J76" t="s">
        <v>201</v>
      </c>
      <c r="K76" t="s">
        <v>225</v>
      </c>
    </row>
    <row r="77" spans="1:11">
      <c r="A77" t="s">
        <v>50</v>
      </c>
      <c r="B77">
        <v>2012</v>
      </c>
      <c r="C77">
        <v>39830</v>
      </c>
      <c r="D77" t="s">
        <v>111</v>
      </c>
      <c r="E77">
        <v>330000</v>
      </c>
      <c r="F77" s="1">
        <v>42062</v>
      </c>
      <c r="G77">
        <f t="shared" si="2"/>
        <v>3</v>
      </c>
      <c r="H77" s="3">
        <f t="shared" si="3"/>
        <v>27482.7</v>
      </c>
      <c r="I77" t="str">
        <f>IF(H77=$N$9,1," ")</f>
        <v xml:space="preserve"> </v>
      </c>
      <c r="J77" t="s">
        <v>210</v>
      </c>
      <c r="K77" t="s">
        <v>211</v>
      </c>
    </row>
    <row r="78" spans="1:11">
      <c r="A78" t="s">
        <v>50</v>
      </c>
      <c r="B78">
        <v>2012</v>
      </c>
      <c r="C78">
        <v>48800</v>
      </c>
      <c r="D78" t="s">
        <v>112</v>
      </c>
      <c r="E78">
        <v>268650</v>
      </c>
      <c r="F78" s="1">
        <v>42117</v>
      </c>
      <c r="G78">
        <f t="shared" si="2"/>
        <v>2</v>
      </c>
      <c r="H78" s="3">
        <f t="shared" si="3"/>
        <v>34648</v>
      </c>
      <c r="I78" t="str">
        <f>IF(H78=$N$9,1," ")</f>
        <v xml:space="preserve"> </v>
      </c>
      <c r="J78" t="s">
        <v>210</v>
      </c>
      <c r="K78" t="s">
        <v>211</v>
      </c>
    </row>
    <row r="79" spans="1:11">
      <c r="A79" t="s">
        <v>18</v>
      </c>
      <c r="B79">
        <v>2012</v>
      </c>
      <c r="C79">
        <v>59000</v>
      </c>
      <c r="D79" t="s">
        <v>113</v>
      </c>
      <c r="E79">
        <v>302000</v>
      </c>
      <c r="F79" s="1">
        <v>42271</v>
      </c>
      <c r="G79">
        <f t="shared" si="2"/>
        <v>3</v>
      </c>
      <c r="H79" s="3">
        <f t="shared" si="3"/>
        <v>40710</v>
      </c>
      <c r="I79" t="str">
        <f>IF(H79=$N$9,1," ")</f>
        <v xml:space="preserve"> </v>
      </c>
      <c r="J79" t="s">
        <v>195</v>
      </c>
      <c r="K79" t="s">
        <v>197</v>
      </c>
    </row>
    <row r="80" spans="1:11">
      <c r="A80" t="s">
        <v>33</v>
      </c>
      <c r="B80">
        <v>2012</v>
      </c>
      <c r="C80">
        <v>76000</v>
      </c>
      <c r="D80" t="s">
        <v>114</v>
      </c>
      <c r="E80">
        <v>850000</v>
      </c>
      <c r="F80" s="1">
        <v>42376</v>
      </c>
      <c r="G80">
        <f t="shared" si="2"/>
        <v>8</v>
      </c>
      <c r="H80" s="3">
        <f t="shared" si="3"/>
        <v>44840</v>
      </c>
      <c r="I80" t="str">
        <f>IF(H80=$N$9,1," ")</f>
        <v xml:space="preserve"> </v>
      </c>
      <c r="J80" t="s">
        <v>203</v>
      </c>
      <c r="K80" t="s">
        <v>204</v>
      </c>
    </row>
    <row r="81" spans="1:11">
      <c r="A81" t="s">
        <v>41</v>
      </c>
      <c r="B81">
        <v>2012</v>
      </c>
      <c r="C81">
        <v>87133</v>
      </c>
      <c r="D81" t="s">
        <v>115</v>
      </c>
      <c r="E81">
        <v>376000</v>
      </c>
      <c r="F81" s="1">
        <v>42208</v>
      </c>
      <c r="G81">
        <f t="shared" si="2"/>
        <v>3</v>
      </c>
      <c r="H81" s="3">
        <f t="shared" si="3"/>
        <v>60121.77</v>
      </c>
      <c r="I81" t="str">
        <f>IF(H81=$N$9,1," ")</f>
        <v xml:space="preserve"> </v>
      </c>
      <c r="J81" t="s">
        <v>189</v>
      </c>
      <c r="K81" t="s">
        <v>207</v>
      </c>
    </row>
    <row r="82" spans="1:11">
      <c r="A82" t="s">
        <v>22</v>
      </c>
      <c r="B82">
        <v>2012</v>
      </c>
      <c r="C82">
        <v>110000</v>
      </c>
      <c r="D82" t="s">
        <v>116</v>
      </c>
      <c r="E82">
        <v>201000</v>
      </c>
      <c r="F82" s="1">
        <v>42075</v>
      </c>
      <c r="G82">
        <f t="shared" si="2"/>
        <v>2</v>
      </c>
      <c r="H82" s="3">
        <f t="shared" si="3"/>
        <v>78100</v>
      </c>
      <c r="I82" t="str">
        <f>IF(H82=$N$9,1," ")</f>
        <v xml:space="preserve"> </v>
      </c>
      <c r="J82" t="s">
        <v>195</v>
      </c>
      <c r="K82" t="s">
        <v>199</v>
      </c>
    </row>
    <row r="83" spans="1:11">
      <c r="A83" t="s">
        <v>50</v>
      </c>
      <c r="B83">
        <v>2012</v>
      </c>
      <c r="C83">
        <v>130780</v>
      </c>
      <c r="D83" t="s">
        <v>117</v>
      </c>
      <c r="E83">
        <v>310000</v>
      </c>
      <c r="F83" s="1">
        <v>42365</v>
      </c>
      <c r="G83">
        <f t="shared" si="2"/>
        <v>3</v>
      </c>
      <c r="H83" s="3">
        <f t="shared" si="3"/>
        <v>90238.2</v>
      </c>
      <c r="I83" t="str">
        <f>IF(H83=$N$9,1," ")</f>
        <v xml:space="preserve"> </v>
      </c>
      <c r="J83" t="s">
        <v>210</v>
      </c>
      <c r="K83" t="s">
        <v>211</v>
      </c>
    </row>
    <row r="84" spans="1:11">
      <c r="A84" t="s">
        <v>45</v>
      </c>
      <c r="B84">
        <v>2012</v>
      </c>
      <c r="C84">
        <v>135502</v>
      </c>
      <c r="D84" t="s">
        <v>118</v>
      </c>
      <c r="E84">
        <v>247000</v>
      </c>
      <c r="F84" s="1">
        <v>42476</v>
      </c>
      <c r="G84">
        <f t="shared" si="2"/>
        <v>2</v>
      </c>
      <c r="H84" s="3">
        <f t="shared" si="3"/>
        <v>96206.42</v>
      </c>
      <c r="I84" t="str">
        <f>IF(H84=$N$9,1," ")</f>
        <v xml:space="preserve"> </v>
      </c>
      <c r="J84" t="s">
        <v>193</v>
      </c>
      <c r="K84" t="s">
        <v>208</v>
      </c>
    </row>
    <row r="85" spans="1:11">
      <c r="A85" t="s">
        <v>119</v>
      </c>
      <c r="B85">
        <v>2012</v>
      </c>
      <c r="C85">
        <v>145000</v>
      </c>
      <c r="D85" t="s">
        <v>120</v>
      </c>
      <c r="E85">
        <v>386732</v>
      </c>
      <c r="F85" s="1">
        <v>42059</v>
      </c>
      <c r="G85">
        <f t="shared" si="2"/>
        <v>3</v>
      </c>
      <c r="H85" s="3">
        <f t="shared" si="3"/>
        <v>100050</v>
      </c>
      <c r="I85" t="str">
        <f>IF(H85=$N$9,1," ")</f>
        <v xml:space="preserve"> </v>
      </c>
      <c r="J85" t="s">
        <v>189</v>
      </c>
      <c r="K85" t="s">
        <v>226</v>
      </c>
    </row>
    <row r="86" spans="1:11">
      <c r="A86" t="s">
        <v>119</v>
      </c>
      <c r="B86">
        <v>2012</v>
      </c>
      <c r="C86">
        <v>145000</v>
      </c>
      <c r="D86" t="s">
        <v>121</v>
      </c>
      <c r="E86">
        <v>312680</v>
      </c>
      <c r="F86" s="1">
        <v>42059</v>
      </c>
      <c r="G86">
        <f t="shared" si="2"/>
        <v>3</v>
      </c>
      <c r="H86" s="3">
        <f t="shared" si="3"/>
        <v>100050</v>
      </c>
      <c r="I86" t="str">
        <f>IF(H86=$N$9,1," ")</f>
        <v xml:space="preserve"> </v>
      </c>
      <c r="J86" t="s">
        <v>189</v>
      </c>
      <c r="K86" t="s">
        <v>226</v>
      </c>
    </row>
    <row r="87" spans="1:11">
      <c r="A87" t="s">
        <v>33</v>
      </c>
      <c r="B87">
        <v>2012</v>
      </c>
      <c r="C87">
        <v>163800</v>
      </c>
      <c r="D87" t="s">
        <v>122</v>
      </c>
      <c r="E87">
        <v>366000</v>
      </c>
      <c r="F87" s="1">
        <v>42329</v>
      </c>
      <c r="G87">
        <f t="shared" si="2"/>
        <v>3</v>
      </c>
      <c r="H87" s="3">
        <f t="shared" si="3"/>
        <v>113022</v>
      </c>
      <c r="I87" t="str">
        <f>IF(H87=$N$9,1," ")</f>
        <v xml:space="preserve"> </v>
      </c>
      <c r="J87" t="s">
        <v>203</v>
      </c>
      <c r="K87" t="s">
        <v>204</v>
      </c>
    </row>
    <row r="88" spans="1:11">
      <c r="A88" t="s">
        <v>123</v>
      </c>
      <c r="B88">
        <v>2012</v>
      </c>
      <c r="C88">
        <v>183000</v>
      </c>
      <c r="D88" t="s">
        <v>124</v>
      </c>
      <c r="E88">
        <v>520000</v>
      </c>
      <c r="F88" s="1">
        <v>42444</v>
      </c>
      <c r="G88">
        <f t="shared" si="2"/>
        <v>5</v>
      </c>
      <c r="H88" s="3">
        <f t="shared" si="3"/>
        <v>118950</v>
      </c>
      <c r="I88" t="str">
        <f>IF(H88=$N$9,1," ")</f>
        <v xml:space="preserve"> </v>
      </c>
      <c r="J88" t="s">
        <v>201</v>
      </c>
      <c r="K88" t="s">
        <v>227</v>
      </c>
    </row>
    <row r="89" spans="1:11">
      <c r="A89" t="s">
        <v>123</v>
      </c>
      <c r="B89">
        <v>2012</v>
      </c>
      <c r="C89">
        <v>183000</v>
      </c>
      <c r="D89" t="s">
        <v>125</v>
      </c>
      <c r="E89">
        <v>530000</v>
      </c>
      <c r="F89" s="1">
        <v>42444</v>
      </c>
      <c r="G89">
        <f t="shared" si="2"/>
        <v>5</v>
      </c>
      <c r="H89" s="3">
        <f t="shared" si="3"/>
        <v>118950</v>
      </c>
      <c r="I89" t="str">
        <f>IF(H89=$N$9,1," ")</f>
        <v xml:space="preserve"> </v>
      </c>
      <c r="J89" t="s">
        <v>201</v>
      </c>
      <c r="K89" t="s">
        <v>227</v>
      </c>
    </row>
    <row r="90" spans="1:11">
      <c r="A90" t="s">
        <v>123</v>
      </c>
      <c r="B90">
        <v>2012</v>
      </c>
      <c r="C90">
        <v>183000</v>
      </c>
      <c r="D90" t="s">
        <v>126</v>
      </c>
      <c r="E90">
        <v>490000</v>
      </c>
      <c r="F90" s="1">
        <v>42444</v>
      </c>
      <c r="G90">
        <f t="shared" si="2"/>
        <v>4</v>
      </c>
      <c r="H90" s="3">
        <f t="shared" si="3"/>
        <v>122610</v>
      </c>
      <c r="I90" t="str">
        <f>IF(H90=$N$9,1," ")</f>
        <v xml:space="preserve"> </v>
      </c>
      <c r="J90" t="s">
        <v>201</v>
      </c>
      <c r="K90" t="s">
        <v>227</v>
      </c>
    </row>
    <row r="91" spans="1:11">
      <c r="A91" t="s">
        <v>123</v>
      </c>
      <c r="B91">
        <v>2012</v>
      </c>
      <c r="C91">
        <v>183000</v>
      </c>
      <c r="D91" t="s">
        <v>127</v>
      </c>
      <c r="E91">
        <v>481000</v>
      </c>
      <c r="F91" s="1">
        <v>42444</v>
      </c>
      <c r="G91">
        <f t="shared" si="2"/>
        <v>4</v>
      </c>
      <c r="H91" s="3">
        <f t="shared" si="3"/>
        <v>122610</v>
      </c>
      <c r="I91" t="str">
        <f>IF(H91=$N$9,1," ")</f>
        <v xml:space="preserve"> </v>
      </c>
      <c r="J91" t="s">
        <v>201</v>
      </c>
      <c r="K91" t="s">
        <v>227</v>
      </c>
    </row>
    <row r="92" spans="1:11">
      <c r="A92" t="s">
        <v>123</v>
      </c>
      <c r="B92">
        <v>2012</v>
      </c>
      <c r="C92">
        <v>183000</v>
      </c>
      <c r="D92" t="s">
        <v>128</v>
      </c>
      <c r="E92">
        <v>454000</v>
      </c>
      <c r="F92" s="1">
        <v>42444</v>
      </c>
      <c r="G92">
        <f t="shared" si="2"/>
        <v>4</v>
      </c>
      <c r="H92" s="3">
        <f t="shared" si="3"/>
        <v>122610</v>
      </c>
      <c r="I92" t="str">
        <f>IF(H92=$N$9,1," ")</f>
        <v xml:space="preserve"> </v>
      </c>
      <c r="J92" t="s">
        <v>201</v>
      </c>
      <c r="K92" t="s">
        <v>227</v>
      </c>
    </row>
    <row r="93" spans="1:11">
      <c r="A93" t="s">
        <v>129</v>
      </c>
      <c r="B93">
        <v>2012</v>
      </c>
      <c r="C93">
        <v>210000</v>
      </c>
      <c r="D93" t="s">
        <v>130</v>
      </c>
      <c r="E93">
        <v>517000</v>
      </c>
      <c r="F93" s="1">
        <v>42415</v>
      </c>
      <c r="G93">
        <f t="shared" si="2"/>
        <v>5</v>
      </c>
      <c r="H93" s="3">
        <f t="shared" si="3"/>
        <v>136500</v>
      </c>
      <c r="I93" t="str">
        <f>IF(H93=$N$9,1," ")</f>
        <v xml:space="preserve"> </v>
      </c>
      <c r="J93" t="s">
        <v>195</v>
      </c>
      <c r="K93" t="s">
        <v>228</v>
      </c>
    </row>
    <row r="94" spans="1:11">
      <c r="A94" t="s">
        <v>56</v>
      </c>
      <c r="B94">
        <v>2012</v>
      </c>
      <c r="C94">
        <v>196370</v>
      </c>
      <c r="D94" t="s">
        <v>131</v>
      </c>
      <c r="E94">
        <v>286000</v>
      </c>
      <c r="F94" s="1">
        <v>42467</v>
      </c>
      <c r="G94">
        <f t="shared" si="2"/>
        <v>2</v>
      </c>
      <c r="H94" s="3">
        <f t="shared" si="3"/>
        <v>139422.70000000001</v>
      </c>
      <c r="I94" t="str">
        <f>IF(H94=$N$9,1," ")</f>
        <v xml:space="preserve"> </v>
      </c>
      <c r="J94" t="s">
        <v>193</v>
      </c>
      <c r="K94" t="s">
        <v>213</v>
      </c>
    </row>
    <row r="95" spans="1:11">
      <c r="A95" t="s">
        <v>129</v>
      </c>
      <c r="B95">
        <v>2012</v>
      </c>
      <c r="C95">
        <v>210000</v>
      </c>
      <c r="D95" t="s">
        <v>132</v>
      </c>
      <c r="E95">
        <v>435000</v>
      </c>
      <c r="F95" s="1">
        <v>42415</v>
      </c>
      <c r="G95">
        <f t="shared" si="2"/>
        <v>4</v>
      </c>
      <c r="H95" s="3">
        <f t="shared" si="3"/>
        <v>140700</v>
      </c>
      <c r="I95" t="str">
        <f>IF(H95=$N$9,1," ")</f>
        <v xml:space="preserve"> </v>
      </c>
      <c r="J95" t="s">
        <v>195</v>
      </c>
      <c r="K95" t="s">
        <v>228</v>
      </c>
    </row>
    <row r="96" spans="1:11">
      <c r="A96" t="s">
        <v>133</v>
      </c>
      <c r="B96">
        <v>2012</v>
      </c>
      <c r="C96">
        <v>210300</v>
      </c>
      <c r="D96" t="s">
        <v>134</v>
      </c>
      <c r="E96">
        <v>417671</v>
      </c>
      <c r="F96" s="1">
        <v>42520</v>
      </c>
      <c r="G96">
        <f t="shared" si="2"/>
        <v>4</v>
      </c>
      <c r="H96" s="3">
        <f t="shared" si="3"/>
        <v>140901</v>
      </c>
      <c r="I96" t="str">
        <f>IF(H96=$N$9,1," ")</f>
        <v xml:space="preserve"> </v>
      </c>
      <c r="J96" t="s">
        <v>193</v>
      </c>
      <c r="K96" t="s">
        <v>229</v>
      </c>
    </row>
    <row r="97" spans="1:11">
      <c r="A97" t="s">
        <v>33</v>
      </c>
      <c r="B97">
        <v>2012</v>
      </c>
      <c r="C97">
        <v>231000</v>
      </c>
      <c r="D97" t="s">
        <v>135</v>
      </c>
      <c r="E97">
        <v>451000</v>
      </c>
      <c r="F97" s="1">
        <v>42439</v>
      </c>
      <c r="G97">
        <f t="shared" si="2"/>
        <v>4</v>
      </c>
      <c r="H97" s="3">
        <f t="shared" si="3"/>
        <v>154770</v>
      </c>
      <c r="I97" t="str">
        <f>IF(H97=$N$9,1," ")</f>
        <v xml:space="preserve"> </v>
      </c>
      <c r="J97" t="s">
        <v>203</v>
      </c>
      <c r="K97" t="s">
        <v>204</v>
      </c>
    </row>
    <row r="98" spans="1:11">
      <c r="A98" t="s">
        <v>136</v>
      </c>
      <c r="B98">
        <v>2012</v>
      </c>
      <c r="C98">
        <v>240000</v>
      </c>
      <c r="D98" t="s">
        <v>137</v>
      </c>
      <c r="E98">
        <v>301344</v>
      </c>
      <c r="F98" s="1">
        <v>42185</v>
      </c>
      <c r="G98">
        <f t="shared" si="2"/>
        <v>3</v>
      </c>
      <c r="H98" s="3">
        <f t="shared" si="3"/>
        <v>165600</v>
      </c>
      <c r="I98" t="str">
        <f>IF(H98=$N$9,1," ")</f>
        <v xml:space="preserve"> </v>
      </c>
      <c r="J98" t="s">
        <v>210</v>
      </c>
      <c r="K98" t="s">
        <v>230</v>
      </c>
    </row>
    <row r="99" spans="1:11">
      <c r="A99" t="s">
        <v>136</v>
      </c>
      <c r="B99">
        <v>2012</v>
      </c>
      <c r="C99">
        <v>240000</v>
      </c>
      <c r="D99" t="s">
        <v>138</v>
      </c>
      <c r="E99">
        <v>315988</v>
      </c>
      <c r="F99" s="1">
        <v>42185</v>
      </c>
      <c r="G99">
        <f t="shared" si="2"/>
        <v>3</v>
      </c>
      <c r="H99" s="3">
        <f t="shared" si="3"/>
        <v>165600</v>
      </c>
      <c r="I99" t="str">
        <f>IF(H99=$N$9,1," ")</f>
        <v xml:space="preserve"> </v>
      </c>
      <c r="J99" t="s">
        <v>210</v>
      </c>
      <c r="K99" t="s">
        <v>230</v>
      </c>
    </row>
    <row r="100" spans="1:11">
      <c r="A100" t="s">
        <v>136</v>
      </c>
      <c r="B100">
        <v>2012</v>
      </c>
      <c r="C100">
        <v>240000</v>
      </c>
      <c r="D100" t="s">
        <v>139</v>
      </c>
      <c r="E100">
        <v>234760</v>
      </c>
      <c r="F100" s="1">
        <v>42185</v>
      </c>
      <c r="G100">
        <f t="shared" si="2"/>
        <v>2</v>
      </c>
      <c r="H100" s="3">
        <f t="shared" si="3"/>
        <v>170400</v>
      </c>
      <c r="I100" t="str">
        <f>IF(H100=$N$9,1," ")</f>
        <v xml:space="preserve"> </v>
      </c>
      <c r="J100" t="s">
        <v>210</v>
      </c>
      <c r="K100" t="s">
        <v>230</v>
      </c>
    </row>
    <row r="101" spans="1:11">
      <c r="A101" t="s">
        <v>136</v>
      </c>
      <c r="B101">
        <v>2012</v>
      </c>
      <c r="C101">
        <v>240000</v>
      </c>
      <c r="D101" t="s">
        <v>140</v>
      </c>
      <c r="E101">
        <v>210780</v>
      </c>
      <c r="F101" s="1">
        <v>42185</v>
      </c>
      <c r="G101">
        <f t="shared" si="2"/>
        <v>2</v>
      </c>
      <c r="H101" s="3">
        <f t="shared" si="3"/>
        <v>170400</v>
      </c>
      <c r="I101" t="str">
        <f>IF(H101=$N$9,1," ")</f>
        <v xml:space="preserve"> </v>
      </c>
      <c r="J101" t="s">
        <v>210</v>
      </c>
      <c r="K101" t="s">
        <v>230</v>
      </c>
    </row>
    <row r="102" spans="1:11">
      <c r="A102" t="s">
        <v>136</v>
      </c>
      <c r="B102">
        <v>2012</v>
      </c>
      <c r="C102">
        <v>240000</v>
      </c>
      <c r="D102" t="s">
        <v>141</v>
      </c>
      <c r="E102">
        <v>198240</v>
      </c>
      <c r="F102" s="1">
        <v>42185</v>
      </c>
      <c r="G102">
        <f t="shared" si="2"/>
        <v>1</v>
      </c>
      <c r="H102" s="3">
        <f t="shared" si="3"/>
        <v>175200</v>
      </c>
      <c r="I102" t="str">
        <f>IF(H102=$N$9,1," ")</f>
        <v xml:space="preserve"> </v>
      </c>
      <c r="J102" t="s">
        <v>210</v>
      </c>
      <c r="K102" t="s">
        <v>230</v>
      </c>
    </row>
    <row r="103" spans="1:11">
      <c r="A103" t="s">
        <v>62</v>
      </c>
      <c r="B103">
        <v>2012</v>
      </c>
      <c r="C103">
        <v>290000</v>
      </c>
      <c r="D103" t="s">
        <v>142</v>
      </c>
      <c r="E103">
        <v>170000</v>
      </c>
      <c r="F103" s="1">
        <v>42297</v>
      </c>
      <c r="G103">
        <f t="shared" si="2"/>
        <v>1</v>
      </c>
      <c r="H103" s="3">
        <f t="shared" si="3"/>
        <v>211700</v>
      </c>
      <c r="I103" t="str">
        <f>IF(H103=$N$9,1," ")</f>
        <v xml:space="preserve"> </v>
      </c>
      <c r="J103" t="s">
        <v>191</v>
      </c>
      <c r="K103" t="s">
        <v>216</v>
      </c>
    </row>
    <row r="104" spans="1:11">
      <c r="A104" t="s">
        <v>50</v>
      </c>
      <c r="B104">
        <v>2013</v>
      </c>
      <c r="C104">
        <v>47800</v>
      </c>
      <c r="D104" t="s">
        <v>143</v>
      </c>
      <c r="E104">
        <v>272650</v>
      </c>
      <c r="F104" s="1">
        <v>42117</v>
      </c>
      <c r="G104">
        <f t="shared" si="2"/>
        <v>2</v>
      </c>
      <c r="H104" s="3">
        <f t="shared" si="3"/>
        <v>36328</v>
      </c>
      <c r="I104" t="str">
        <f>IF(H104=$N$9,1," ")</f>
        <v xml:space="preserve"> </v>
      </c>
      <c r="J104" t="s">
        <v>210</v>
      </c>
      <c r="K104" t="s">
        <v>211</v>
      </c>
    </row>
    <row r="105" spans="1:11">
      <c r="A105" t="s">
        <v>37</v>
      </c>
      <c r="B105">
        <v>2013</v>
      </c>
      <c r="C105">
        <v>80000</v>
      </c>
      <c r="D105" t="s">
        <v>144</v>
      </c>
      <c r="E105">
        <v>350000</v>
      </c>
      <c r="F105" s="1">
        <v>42379</v>
      </c>
      <c r="G105">
        <f t="shared" si="2"/>
        <v>3</v>
      </c>
      <c r="H105" s="3">
        <f t="shared" si="3"/>
        <v>59200</v>
      </c>
      <c r="I105" t="str">
        <f>IF(H105=$N$9,1," ")</f>
        <v xml:space="preserve"> </v>
      </c>
      <c r="J105" t="s">
        <v>201</v>
      </c>
      <c r="K105" t="s">
        <v>206</v>
      </c>
    </row>
    <row r="106" spans="1:11">
      <c r="A106" t="s">
        <v>37</v>
      </c>
      <c r="B106">
        <v>2013</v>
      </c>
      <c r="C106">
        <v>80000</v>
      </c>
      <c r="D106" t="s">
        <v>145</v>
      </c>
      <c r="E106">
        <v>235000</v>
      </c>
      <c r="F106" s="1">
        <v>42379</v>
      </c>
      <c r="G106">
        <f t="shared" si="2"/>
        <v>2</v>
      </c>
      <c r="H106" s="3">
        <f t="shared" si="3"/>
        <v>60800</v>
      </c>
      <c r="I106" t="str">
        <f>IF(H106=$N$9,1," ")</f>
        <v xml:space="preserve"> </v>
      </c>
      <c r="J106" t="s">
        <v>201</v>
      </c>
      <c r="K106" t="s">
        <v>206</v>
      </c>
    </row>
    <row r="107" spans="1:11">
      <c r="A107" t="s">
        <v>76</v>
      </c>
      <c r="B107">
        <v>2013</v>
      </c>
      <c r="C107">
        <v>93000</v>
      </c>
      <c r="D107" t="s">
        <v>146</v>
      </c>
      <c r="E107">
        <v>195000</v>
      </c>
      <c r="F107" s="1">
        <v>42268</v>
      </c>
      <c r="G107">
        <f t="shared" si="2"/>
        <v>1</v>
      </c>
      <c r="H107" s="3">
        <f t="shared" si="3"/>
        <v>72540</v>
      </c>
      <c r="I107" t="str">
        <f>IF(H107=$N$9,1," ")</f>
        <v xml:space="preserve"> </v>
      </c>
      <c r="J107" t="s">
        <v>210</v>
      </c>
      <c r="K107" t="s">
        <v>219</v>
      </c>
    </row>
    <row r="108" spans="1:11">
      <c r="A108" t="s">
        <v>79</v>
      </c>
      <c r="B108">
        <v>2013</v>
      </c>
      <c r="C108">
        <v>136000</v>
      </c>
      <c r="D108" t="s">
        <v>147</v>
      </c>
      <c r="E108">
        <v>247000</v>
      </c>
      <c r="F108" s="1">
        <v>42067</v>
      </c>
      <c r="G108">
        <f t="shared" si="2"/>
        <v>2</v>
      </c>
      <c r="H108" s="3">
        <f t="shared" si="3"/>
        <v>103360</v>
      </c>
      <c r="I108" t="str">
        <f>IF(H108=$N$9,1," ")</f>
        <v xml:space="preserve"> </v>
      </c>
      <c r="J108" t="s">
        <v>210</v>
      </c>
      <c r="K108" t="s">
        <v>220</v>
      </c>
    </row>
    <row r="109" spans="1:11">
      <c r="A109" t="s">
        <v>45</v>
      </c>
      <c r="B109">
        <v>2013</v>
      </c>
      <c r="C109">
        <v>158000</v>
      </c>
      <c r="D109" t="s">
        <v>148</v>
      </c>
      <c r="E109">
        <v>407000</v>
      </c>
      <c r="F109" s="1">
        <v>42681</v>
      </c>
      <c r="G109">
        <f t="shared" si="2"/>
        <v>4</v>
      </c>
      <c r="H109" s="3">
        <f t="shared" si="3"/>
        <v>113760</v>
      </c>
      <c r="I109" t="str">
        <f>IF(H109=$N$9,1," ")</f>
        <v xml:space="preserve"> </v>
      </c>
      <c r="J109" t="s">
        <v>193</v>
      </c>
      <c r="K109" t="s">
        <v>208</v>
      </c>
    </row>
    <row r="110" spans="1:11">
      <c r="A110" t="s">
        <v>136</v>
      </c>
      <c r="B110">
        <v>2013</v>
      </c>
      <c r="C110">
        <v>240000</v>
      </c>
      <c r="D110" t="s">
        <v>149</v>
      </c>
      <c r="E110">
        <v>301232</v>
      </c>
      <c r="F110" s="1">
        <v>42719</v>
      </c>
      <c r="G110">
        <f t="shared" si="2"/>
        <v>3</v>
      </c>
      <c r="H110" s="3">
        <f t="shared" si="3"/>
        <v>177600</v>
      </c>
      <c r="I110" t="str">
        <f>IF(H110=$N$9,1," ")</f>
        <v xml:space="preserve"> </v>
      </c>
      <c r="J110" t="s">
        <v>210</v>
      </c>
      <c r="K110" t="s">
        <v>230</v>
      </c>
    </row>
    <row r="111" spans="1:11">
      <c r="A111" t="s">
        <v>136</v>
      </c>
      <c r="B111">
        <v>2013</v>
      </c>
      <c r="C111">
        <v>240000</v>
      </c>
      <c r="D111" t="s">
        <v>150</v>
      </c>
      <c r="E111">
        <v>289567</v>
      </c>
      <c r="F111" s="1">
        <v>42719</v>
      </c>
      <c r="G111">
        <f t="shared" si="2"/>
        <v>2</v>
      </c>
      <c r="H111" s="3">
        <f t="shared" si="3"/>
        <v>182400</v>
      </c>
      <c r="I111" t="str">
        <f>IF(H111=$N$9,1," ")</f>
        <v xml:space="preserve"> </v>
      </c>
      <c r="J111" t="s">
        <v>210</v>
      </c>
      <c r="K111" t="s">
        <v>230</v>
      </c>
    </row>
    <row r="112" spans="1:11">
      <c r="A112" t="s">
        <v>136</v>
      </c>
      <c r="B112">
        <v>2013</v>
      </c>
      <c r="C112">
        <v>240000</v>
      </c>
      <c r="D112" t="s">
        <v>151</v>
      </c>
      <c r="E112">
        <v>245211</v>
      </c>
      <c r="F112" s="1">
        <v>42719</v>
      </c>
      <c r="G112">
        <f t="shared" si="2"/>
        <v>2</v>
      </c>
      <c r="H112" s="3">
        <f t="shared" si="3"/>
        <v>182400</v>
      </c>
      <c r="I112" t="str">
        <f>IF(H112=$N$9,1," ")</f>
        <v xml:space="preserve"> </v>
      </c>
      <c r="J112" t="s">
        <v>210</v>
      </c>
      <c r="K112" t="s">
        <v>230</v>
      </c>
    </row>
    <row r="113" spans="1:11">
      <c r="A113" t="s">
        <v>136</v>
      </c>
      <c r="B113">
        <v>2013</v>
      </c>
      <c r="C113">
        <v>240000</v>
      </c>
      <c r="D113" t="s">
        <v>152</v>
      </c>
      <c r="E113">
        <v>200123</v>
      </c>
      <c r="F113" s="1">
        <v>42719</v>
      </c>
      <c r="G113">
        <f t="shared" si="2"/>
        <v>2</v>
      </c>
      <c r="H113" s="3">
        <f t="shared" si="3"/>
        <v>182400</v>
      </c>
      <c r="I113" t="str">
        <f>IF(H113=$N$9,1," ")</f>
        <v xml:space="preserve"> </v>
      </c>
      <c r="J113" t="s">
        <v>210</v>
      </c>
      <c r="K113" t="s">
        <v>230</v>
      </c>
    </row>
    <row r="114" spans="1:11">
      <c r="A114" t="s">
        <v>136</v>
      </c>
      <c r="B114">
        <v>2013</v>
      </c>
      <c r="C114">
        <v>240000</v>
      </c>
      <c r="D114" t="s">
        <v>153</v>
      </c>
      <c r="E114">
        <v>235811</v>
      </c>
      <c r="F114" s="1">
        <v>42719</v>
      </c>
      <c r="G114">
        <f t="shared" si="2"/>
        <v>2</v>
      </c>
      <c r="H114" s="3">
        <f t="shared" si="3"/>
        <v>182400</v>
      </c>
      <c r="I114" t="str">
        <f>IF(H114=$N$9,1," ")</f>
        <v xml:space="preserve"> </v>
      </c>
      <c r="J114" t="s">
        <v>210</v>
      </c>
      <c r="K114" t="s">
        <v>230</v>
      </c>
    </row>
    <row r="115" spans="1:11">
      <c r="A115" t="s">
        <v>136</v>
      </c>
      <c r="B115">
        <v>2013</v>
      </c>
      <c r="C115">
        <v>240000</v>
      </c>
      <c r="D115" t="s">
        <v>154</v>
      </c>
      <c r="E115">
        <v>250021</v>
      </c>
      <c r="F115" s="1">
        <v>42719</v>
      </c>
      <c r="G115">
        <f t="shared" si="2"/>
        <v>2</v>
      </c>
      <c r="H115" s="3">
        <f t="shared" si="3"/>
        <v>182400</v>
      </c>
      <c r="I115" t="str">
        <f>IF(H115=$N$9,1," ")</f>
        <v xml:space="preserve"> </v>
      </c>
      <c r="J115" t="s">
        <v>210</v>
      </c>
      <c r="K115" t="s">
        <v>230</v>
      </c>
    </row>
    <row r="116" spans="1:11">
      <c r="A116" t="s">
        <v>136</v>
      </c>
      <c r="B116">
        <v>2013</v>
      </c>
      <c r="C116">
        <v>240000</v>
      </c>
      <c r="D116" t="s">
        <v>155</v>
      </c>
      <c r="E116">
        <v>198340</v>
      </c>
      <c r="F116" s="1">
        <v>42719</v>
      </c>
      <c r="G116">
        <f t="shared" si="2"/>
        <v>1</v>
      </c>
      <c r="H116" s="3">
        <f t="shared" si="3"/>
        <v>187200</v>
      </c>
      <c r="I116" t="str">
        <f>IF(H116=$N$9,1," ")</f>
        <v xml:space="preserve"> </v>
      </c>
      <c r="J116" t="s">
        <v>210</v>
      </c>
      <c r="K116" t="s">
        <v>230</v>
      </c>
    </row>
    <row r="117" spans="1:11">
      <c r="A117" t="s">
        <v>136</v>
      </c>
      <c r="B117">
        <v>2013</v>
      </c>
      <c r="C117">
        <v>240000</v>
      </c>
      <c r="D117" t="s">
        <v>156</v>
      </c>
      <c r="E117">
        <v>189761</v>
      </c>
      <c r="F117" s="1">
        <v>42719</v>
      </c>
      <c r="G117">
        <f t="shared" si="2"/>
        <v>1</v>
      </c>
      <c r="H117" s="3">
        <f t="shared" si="3"/>
        <v>187200</v>
      </c>
      <c r="I117" t="str">
        <f>IF(H117=$N$9,1," ")</f>
        <v xml:space="preserve"> </v>
      </c>
      <c r="J117" t="s">
        <v>210</v>
      </c>
      <c r="K117" t="s">
        <v>230</v>
      </c>
    </row>
    <row r="118" spans="1:11">
      <c r="A118" t="s">
        <v>157</v>
      </c>
      <c r="B118">
        <v>2013</v>
      </c>
      <c r="C118">
        <v>271000</v>
      </c>
      <c r="D118" t="s">
        <v>158</v>
      </c>
      <c r="E118">
        <v>153000</v>
      </c>
      <c r="F118" s="1">
        <v>42334</v>
      </c>
      <c r="G118">
        <f t="shared" si="2"/>
        <v>1</v>
      </c>
      <c r="H118" s="3">
        <f t="shared" si="3"/>
        <v>211380</v>
      </c>
      <c r="I118" t="str">
        <f>IF(H118=$N$9,1," ")</f>
        <v xml:space="preserve"> </v>
      </c>
      <c r="J118" t="s">
        <v>193</v>
      </c>
      <c r="K118" t="s">
        <v>231</v>
      </c>
    </row>
    <row r="119" spans="1:11">
      <c r="A119" t="s">
        <v>157</v>
      </c>
      <c r="B119">
        <v>2013</v>
      </c>
      <c r="C119">
        <v>271000</v>
      </c>
      <c r="D119" t="s">
        <v>159</v>
      </c>
      <c r="E119">
        <v>123000</v>
      </c>
      <c r="F119" s="1">
        <v>42520</v>
      </c>
      <c r="G119">
        <f t="shared" si="2"/>
        <v>1</v>
      </c>
      <c r="H119" s="3">
        <f t="shared" si="3"/>
        <v>211380</v>
      </c>
      <c r="I119" t="str">
        <f>IF(H119=$N$9,1," ")</f>
        <v xml:space="preserve"> </v>
      </c>
      <c r="J119" t="s">
        <v>193</v>
      </c>
      <c r="K119" t="s">
        <v>231</v>
      </c>
    </row>
    <row r="120" spans="1:11">
      <c r="A120" t="s">
        <v>160</v>
      </c>
      <c r="B120">
        <v>2014</v>
      </c>
      <c r="C120">
        <v>98000</v>
      </c>
      <c r="D120" t="s">
        <v>161</v>
      </c>
      <c r="E120">
        <v>251000</v>
      </c>
      <c r="F120" s="1">
        <v>42344</v>
      </c>
      <c r="G120">
        <f t="shared" si="2"/>
        <v>2</v>
      </c>
      <c r="H120" s="3">
        <f t="shared" si="3"/>
        <v>79380</v>
      </c>
      <c r="I120" t="str">
        <f>IF(H120=$N$9,1," ")</f>
        <v xml:space="preserve"> </v>
      </c>
      <c r="J120" t="s">
        <v>193</v>
      </c>
      <c r="K120" t="s">
        <v>232</v>
      </c>
    </row>
    <row r="121" spans="1:11">
      <c r="A121" t="s">
        <v>160</v>
      </c>
      <c r="B121">
        <v>2014</v>
      </c>
      <c r="C121">
        <v>99000</v>
      </c>
      <c r="D121" t="s">
        <v>162</v>
      </c>
      <c r="E121">
        <v>247000</v>
      </c>
      <c r="F121" s="1">
        <v>42344</v>
      </c>
      <c r="G121">
        <f t="shared" si="2"/>
        <v>2</v>
      </c>
      <c r="H121" s="3">
        <f t="shared" si="3"/>
        <v>80190</v>
      </c>
      <c r="I121" t="str">
        <f>IF(H121=$N$9,1," ")</f>
        <v xml:space="preserve"> </v>
      </c>
      <c r="J121" t="s">
        <v>193</v>
      </c>
      <c r="K121" t="s">
        <v>232</v>
      </c>
    </row>
    <row r="122" spans="1:11">
      <c r="A122" t="s">
        <v>45</v>
      </c>
      <c r="B122">
        <v>2014</v>
      </c>
      <c r="C122">
        <v>136502</v>
      </c>
      <c r="D122" t="s">
        <v>163</v>
      </c>
      <c r="E122">
        <v>243000</v>
      </c>
      <c r="F122" s="1">
        <v>42476</v>
      </c>
      <c r="G122">
        <f t="shared" si="2"/>
        <v>2</v>
      </c>
      <c r="H122" s="3">
        <f t="shared" si="3"/>
        <v>110566.62</v>
      </c>
      <c r="I122" t="str">
        <f>IF(H122=$N$9,1," ")</f>
        <v xml:space="preserve"> </v>
      </c>
      <c r="J122" t="s">
        <v>193</v>
      </c>
      <c r="K122" t="s">
        <v>208</v>
      </c>
    </row>
    <row r="123" spans="1:11">
      <c r="A123" t="s">
        <v>54</v>
      </c>
      <c r="B123">
        <v>2014</v>
      </c>
      <c r="C123">
        <v>167800</v>
      </c>
      <c r="D123" t="s">
        <v>164</v>
      </c>
      <c r="E123">
        <v>190300</v>
      </c>
      <c r="F123" s="1">
        <v>42272</v>
      </c>
      <c r="G123">
        <f t="shared" si="2"/>
        <v>1</v>
      </c>
      <c r="H123" s="3">
        <f t="shared" si="3"/>
        <v>139274</v>
      </c>
      <c r="I123" t="str">
        <f>IF(H123=$N$9,1," ")</f>
        <v xml:space="preserve"> </v>
      </c>
      <c r="J123" t="s">
        <v>193</v>
      </c>
      <c r="K123" t="s">
        <v>212</v>
      </c>
    </row>
    <row r="124" spans="1:11">
      <c r="A124" t="s">
        <v>35</v>
      </c>
      <c r="B124">
        <v>2014</v>
      </c>
      <c r="C124">
        <v>219000</v>
      </c>
      <c r="D124" t="s">
        <v>165</v>
      </c>
      <c r="E124">
        <v>126290</v>
      </c>
      <c r="F124" s="1">
        <v>42083</v>
      </c>
      <c r="G124">
        <f t="shared" si="2"/>
        <v>1</v>
      </c>
      <c r="H124" s="3">
        <f t="shared" si="3"/>
        <v>181770</v>
      </c>
      <c r="I124" t="str">
        <f>IF(H124=$N$9,1," ")</f>
        <v xml:space="preserve"> </v>
      </c>
      <c r="J124" t="s">
        <v>191</v>
      </c>
      <c r="K124" t="s">
        <v>205</v>
      </c>
    </row>
    <row r="125" spans="1:11">
      <c r="A125" t="s">
        <v>136</v>
      </c>
      <c r="B125">
        <v>2014</v>
      </c>
      <c r="C125">
        <v>240000</v>
      </c>
      <c r="D125" t="s">
        <v>166</v>
      </c>
      <c r="E125">
        <v>183788</v>
      </c>
      <c r="F125" s="1">
        <v>42681</v>
      </c>
      <c r="G125">
        <f t="shared" si="2"/>
        <v>1</v>
      </c>
      <c r="H125" s="3">
        <f t="shared" si="3"/>
        <v>199200</v>
      </c>
      <c r="I125" t="str">
        <f>IF(H125=$N$9,1," ")</f>
        <v xml:space="preserve"> </v>
      </c>
      <c r="J125" t="s">
        <v>210</v>
      </c>
      <c r="K125" t="s">
        <v>230</v>
      </c>
    </row>
    <row r="126" spans="1:11">
      <c r="A126" t="s">
        <v>136</v>
      </c>
      <c r="B126">
        <v>2014</v>
      </c>
      <c r="C126">
        <v>240000</v>
      </c>
      <c r="D126" t="s">
        <v>167</v>
      </c>
      <c r="E126">
        <v>160198</v>
      </c>
      <c r="F126" s="1">
        <v>42681</v>
      </c>
      <c r="G126">
        <f t="shared" si="2"/>
        <v>1</v>
      </c>
      <c r="H126" s="3">
        <f t="shared" si="3"/>
        <v>199200</v>
      </c>
      <c r="I126" t="str">
        <f>IF(H126=$N$9,1," ")</f>
        <v xml:space="preserve"> </v>
      </c>
      <c r="J126" t="s">
        <v>210</v>
      </c>
      <c r="K126" t="s">
        <v>230</v>
      </c>
    </row>
    <row r="127" spans="1:11">
      <c r="A127" t="s">
        <v>136</v>
      </c>
      <c r="B127">
        <v>2014</v>
      </c>
      <c r="C127">
        <v>240000</v>
      </c>
      <c r="D127" t="s">
        <v>168</v>
      </c>
      <c r="E127">
        <v>156724</v>
      </c>
      <c r="F127" s="1">
        <v>42681</v>
      </c>
      <c r="G127">
        <f t="shared" si="2"/>
        <v>1</v>
      </c>
      <c r="H127" s="3">
        <f t="shared" si="3"/>
        <v>199200</v>
      </c>
      <c r="I127" t="str">
        <f>IF(H127=$N$9,1," ")</f>
        <v xml:space="preserve"> </v>
      </c>
      <c r="J127" t="s">
        <v>210</v>
      </c>
      <c r="K127" t="s">
        <v>230</v>
      </c>
    </row>
    <row r="128" spans="1:11">
      <c r="A128" t="s">
        <v>157</v>
      </c>
      <c r="B128">
        <v>2014</v>
      </c>
      <c r="C128">
        <v>270000</v>
      </c>
      <c r="D128" t="s">
        <v>169</v>
      </c>
      <c r="E128">
        <v>157000</v>
      </c>
      <c r="F128" s="1">
        <v>42334</v>
      </c>
      <c r="G128">
        <f t="shared" si="2"/>
        <v>1</v>
      </c>
      <c r="H128" s="3">
        <f t="shared" si="3"/>
        <v>224100</v>
      </c>
      <c r="I128" t="str">
        <f>IF(H128=$N$9,1," ")</f>
        <v xml:space="preserve"> </v>
      </c>
      <c r="J128" t="s">
        <v>193</v>
      </c>
      <c r="K128" t="s">
        <v>231</v>
      </c>
    </row>
    <row r="129" spans="1:11">
      <c r="A129" t="s">
        <v>35</v>
      </c>
      <c r="B129">
        <v>2015</v>
      </c>
      <c r="C129">
        <v>218000</v>
      </c>
      <c r="D129" t="s">
        <v>170</v>
      </c>
      <c r="E129">
        <v>130290</v>
      </c>
      <c r="F129" s="1">
        <v>42083</v>
      </c>
      <c r="G129">
        <f t="shared" si="2"/>
        <v>1</v>
      </c>
      <c r="H129" s="3">
        <f t="shared" si="3"/>
        <v>191840</v>
      </c>
      <c r="I129" t="str">
        <f>IF(H129=$N$9,1," ")</f>
        <v xml:space="preserve"> </v>
      </c>
      <c r="J129" t="s">
        <v>191</v>
      </c>
      <c r="K129" t="s">
        <v>205</v>
      </c>
    </row>
    <row r="130" spans="1:11">
      <c r="A130" t="s">
        <v>62</v>
      </c>
      <c r="B130">
        <v>2015</v>
      </c>
      <c r="C130">
        <v>258000</v>
      </c>
      <c r="D130" t="s">
        <v>171</v>
      </c>
      <c r="E130">
        <v>160700</v>
      </c>
      <c r="F130" s="1">
        <v>42286</v>
      </c>
      <c r="G130">
        <f t="shared" si="2"/>
        <v>1</v>
      </c>
      <c r="H130" s="3">
        <f t="shared" si="3"/>
        <v>227040</v>
      </c>
      <c r="I130" t="str">
        <f>IF(H130=$N$9,1," ")</f>
        <v xml:space="preserve"> </v>
      </c>
      <c r="J130" t="s">
        <v>191</v>
      </c>
      <c r="K130" t="s">
        <v>216</v>
      </c>
    </row>
    <row r="131" spans="1:11">
      <c r="A131" t="s">
        <v>172</v>
      </c>
      <c r="B131">
        <v>2015</v>
      </c>
      <c r="C131">
        <v>360000</v>
      </c>
      <c r="D131" t="s">
        <v>173</v>
      </c>
      <c r="E131">
        <v>100000</v>
      </c>
      <c r="F131" s="1">
        <v>42734</v>
      </c>
      <c r="G131">
        <f t="shared" ref="G131:G135" si="4">INT(E131/100000)</f>
        <v>1</v>
      </c>
      <c r="H131" s="3">
        <f t="shared" ref="H131:H135" si="5">C131-(C131*0.05*(2017-B131))-(C131*0.02*INT(E131/100000))</f>
        <v>316800</v>
      </c>
      <c r="I131" t="str">
        <f>IF(H131=$N$9,1," ")</f>
        <v xml:space="preserve"> </v>
      </c>
      <c r="J131" t="s">
        <v>195</v>
      </c>
      <c r="K131" t="s">
        <v>233</v>
      </c>
    </row>
    <row r="132" spans="1:11">
      <c r="A132" t="s">
        <v>172</v>
      </c>
      <c r="B132">
        <v>2015</v>
      </c>
      <c r="C132">
        <v>360000</v>
      </c>
      <c r="D132" t="s">
        <v>174</v>
      </c>
      <c r="E132">
        <v>115000</v>
      </c>
      <c r="F132" s="1">
        <v>42734</v>
      </c>
      <c r="G132">
        <f t="shared" si="4"/>
        <v>1</v>
      </c>
      <c r="H132" s="3">
        <f t="shared" si="5"/>
        <v>316800</v>
      </c>
      <c r="I132" t="str">
        <f>IF(H132=$N$9,1," ")</f>
        <v xml:space="preserve"> </v>
      </c>
      <c r="J132" t="s">
        <v>195</v>
      </c>
      <c r="K132" t="s">
        <v>233</v>
      </c>
    </row>
    <row r="133" spans="1:11">
      <c r="A133" t="s">
        <v>172</v>
      </c>
      <c r="B133">
        <v>2015</v>
      </c>
      <c r="C133">
        <v>360000</v>
      </c>
      <c r="D133" t="s">
        <v>175</v>
      </c>
      <c r="E133">
        <v>132000</v>
      </c>
      <c r="F133" s="1">
        <v>42734</v>
      </c>
      <c r="G133">
        <f t="shared" si="4"/>
        <v>1</v>
      </c>
      <c r="H133" s="3">
        <f t="shared" si="5"/>
        <v>316800</v>
      </c>
      <c r="I133" t="str">
        <f>IF(H133=$N$9,1," ")</f>
        <v xml:space="preserve"> </v>
      </c>
      <c r="J133" t="s">
        <v>195</v>
      </c>
      <c r="K133" t="s">
        <v>233</v>
      </c>
    </row>
    <row r="134" spans="1:11">
      <c r="A134" t="s">
        <v>172</v>
      </c>
      <c r="B134">
        <v>2015</v>
      </c>
      <c r="C134">
        <v>360000</v>
      </c>
      <c r="D134" t="s">
        <v>176</v>
      </c>
      <c r="E134">
        <v>108000</v>
      </c>
      <c r="F134" s="1">
        <v>42734</v>
      </c>
      <c r="G134">
        <f t="shared" si="4"/>
        <v>1</v>
      </c>
      <c r="H134" s="3">
        <f t="shared" si="5"/>
        <v>316800</v>
      </c>
      <c r="I134" t="str">
        <f>IF(H134=$N$9,1," ")</f>
        <v xml:space="preserve"> </v>
      </c>
      <c r="J134" t="s">
        <v>195</v>
      </c>
      <c r="K134" t="s">
        <v>233</v>
      </c>
    </row>
    <row r="135" spans="1:11">
      <c r="A135" t="s">
        <v>172</v>
      </c>
      <c r="B135">
        <v>2015</v>
      </c>
      <c r="C135">
        <v>360000</v>
      </c>
      <c r="D135" t="s">
        <v>177</v>
      </c>
      <c r="E135">
        <v>140000</v>
      </c>
      <c r="F135" s="1">
        <v>42734</v>
      </c>
      <c r="G135">
        <f t="shared" si="4"/>
        <v>1</v>
      </c>
      <c r="H135" s="3">
        <f t="shared" si="5"/>
        <v>316800</v>
      </c>
      <c r="I135" t="str">
        <f>IF(H135=$N$9,1," ")</f>
        <v xml:space="preserve"> </v>
      </c>
      <c r="J135" t="s">
        <v>195</v>
      </c>
      <c r="K135" t="s">
        <v>233</v>
      </c>
    </row>
  </sheetData>
  <mergeCells count="1">
    <mergeCell ref="L7:N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workbookViewId="0">
      <selection activeCell="I3" sqref="I3:J9"/>
    </sheetView>
  </sheetViews>
  <sheetFormatPr defaultRowHeight="15"/>
  <cols>
    <col min="1" max="1" width="18" bestFit="1" customWidth="1"/>
    <col min="3" max="3" width="8.7109375" bestFit="1" customWidth="1"/>
    <col min="6" max="6" width="10.140625" bestFit="1" customWidth="1"/>
    <col min="9" max="9" width="10.140625" bestFit="1" customWidth="1"/>
    <col min="10" max="10" width="7.85546875" bestFit="1" customWidth="1"/>
  </cols>
  <sheetData>
    <row r="1" spans="1:10">
      <c r="A1" t="s">
        <v>0</v>
      </c>
      <c r="B1" t="s">
        <v>234</v>
      </c>
      <c r="C1" t="s">
        <v>4</v>
      </c>
      <c r="D1" t="s">
        <v>188</v>
      </c>
      <c r="F1" s="13" t="s">
        <v>241</v>
      </c>
      <c r="G1" s="13"/>
      <c r="H1" s="13"/>
      <c r="I1" s="13"/>
      <c r="J1" s="13"/>
    </row>
    <row r="2" spans="1:10">
      <c r="A2" t="s">
        <v>6</v>
      </c>
      <c r="B2" t="s">
        <v>190</v>
      </c>
      <c r="C2">
        <v>1200655</v>
      </c>
      <c r="D2" t="s">
        <v>189</v>
      </c>
      <c r="F2" s="14" t="s">
        <v>239</v>
      </c>
      <c r="G2" s="14"/>
      <c r="H2" s="15"/>
      <c r="I2" s="13" t="s">
        <v>240</v>
      </c>
      <c r="J2" s="13"/>
    </row>
    <row r="3" spans="1:10">
      <c r="A3" t="s">
        <v>6</v>
      </c>
      <c r="B3" t="s">
        <v>190</v>
      </c>
      <c r="C3">
        <v>1068570</v>
      </c>
      <c r="D3" t="s">
        <v>189</v>
      </c>
      <c r="F3" s="2" t="s">
        <v>210</v>
      </c>
      <c r="G3" s="16">
        <v>30</v>
      </c>
      <c r="I3" s="4" t="s">
        <v>210</v>
      </c>
      <c r="J3" s="4">
        <v>273239</v>
      </c>
    </row>
    <row r="4" spans="1:10">
      <c r="A4" t="s">
        <v>6</v>
      </c>
      <c r="B4" t="s">
        <v>190</v>
      </c>
      <c r="C4">
        <v>998704</v>
      </c>
      <c r="D4" t="s">
        <v>189</v>
      </c>
      <c r="F4" s="2" t="s">
        <v>189</v>
      </c>
      <c r="G4" s="16">
        <v>12</v>
      </c>
      <c r="I4" s="4" t="s">
        <v>189</v>
      </c>
      <c r="J4" s="4">
        <v>657434</v>
      </c>
    </row>
    <row r="5" spans="1:10">
      <c r="A5" t="s">
        <v>6</v>
      </c>
      <c r="B5" t="s">
        <v>190</v>
      </c>
      <c r="C5">
        <v>936780</v>
      </c>
      <c r="D5" t="s">
        <v>189</v>
      </c>
      <c r="F5" s="2" t="s">
        <v>193</v>
      </c>
      <c r="G5" s="16">
        <v>18</v>
      </c>
      <c r="I5" s="4" t="s">
        <v>193</v>
      </c>
      <c r="J5" s="4">
        <v>289637</v>
      </c>
    </row>
    <row r="6" spans="1:10">
      <c r="A6" t="s">
        <v>6</v>
      </c>
      <c r="B6" t="s">
        <v>190</v>
      </c>
      <c r="C6">
        <v>870233</v>
      </c>
      <c r="D6" t="s">
        <v>189</v>
      </c>
      <c r="F6" s="2" t="s">
        <v>191</v>
      </c>
      <c r="G6" s="16">
        <v>17</v>
      </c>
      <c r="I6" s="4" t="s">
        <v>191</v>
      </c>
      <c r="J6" s="4">
        <v>486545</v>
      </c>
    </row>
    <row r="7" spans="1:10">
      <c r="A7" t="s">
        <v>12</v>
      </c>
      <c r="B7" t="s">
        <v>192</v>
      </c>
      <c r="C7">
        <v>1260000</v>
      </c>
      <c r="D7" t="s">
        <v>191</v>
      </c>
      <c r="F7" s="2" t="s">
        <v>203</v>
      </c>
      <c r="G7" s="16">
        <v>17</v>
      </c>
      <c r="I7" s="4" t="s">
        <v>203</v>
      </c>
      <c r="J7" s="4">
        <v>519936</v>
      </c>
    </row>
    <row r="8" spans="1:10">
      <c r="A8" t="s">
        <v>14</v>
      </c>
      <c r="B8" t="s">
        <v>194</v>
      </c>
      <c r="C8">
        <v>890200</v>
      </c>
      <c r="D8" t="s">
        <v>193</v>
      </c>
      <c r="F8" s="2" t="s">
        <v>201</v>
      </c>
      <c r="G8" s="16">
        <v>17</v>
      </c>
      <c r="I8" s="4" t="s">
        <v>201</v>
      </c>
      <c r="J8" s="4">
        <v>557117</v>
      </c>
    </row>
    <row r="9" spans="1:10">
      <c r="A9" t="s">
        <v>16</v>
      </c>
      <c r="B9" t="s">
        <v>196</v>
      </c>
      <c r="C9">
        <v>186000</v>
      </c>
      <c r="D9" t="s">
        <v>195</v>
      </c>
      <c r="F9" s="2" t="s">
        <v>195</v>
      </c>
      <c r="G9" s="16">
        <v>23</v>
      </c>
      <c r="I9" s="4" t="s">
        <v>195</v>
      </c>
      <c r="J9" s="4">
        <v>307130</v>
      </c>
    </row>
    <row r="10" spans="1:10">
      <c r="A10" t="s">
        <v>18</v>
      </c>
      <c r="B10" t="s">
        <v>197</v>
      </c>
      <c r="C10">
        <v>306000</v>
      </c>
      <c r="D10" t="s">
        <v>195</v>
      </c>
    </row>
    <row r="11" spans="1:10">
      <c r="A11" t="s">
        <v>20</v>
      </c>
      <c r="B11" t="s">
        <v>198</v>
      </c>
      <c r="C11">
        <v>266000</v>
      </c>
      <c r="D11" t="s">
        <v>195</v>
      </c>
    </row>
    <row r="12" spans="1:10">
      <c r="A12" t="s">
        <v>22</v>
      </c>
      <c r="B12" t="s">
        <v>199</v>
      </c>
      <c r="C12">
        <v>305000</v>
      </c>
      <c r="D12" t="s">
        <v>195</v>
      </c>
    </row>
    <row r="13" spans="1:10">
      <c r="A13" t="s">
        <v>16</v>
      </c>
      <c r="B13" t="s">
        <v>196</v>
      </c>
      <c r="C13">
        <v>190000</v>
      </c>
      <c r="D13" t="s">
        <v>195</v>
      </c>
    </row>
    <row r="14" spans="1:10">
      <c r="A14" t="s">
        <v>25</v>
      </c>
      <c r="B14" t="s">
        <v>200</v>
      </c>
      <c r="C14">
        <v>992600</v>
      </c>
      <c r="D14" t="s">
        <v>189</v>
      </c>
    </row>
    <row r="15" spans="1:10">
      <c r="A15" t="s">
        <v>16</v>
      </c>
      <c r="B15" t="s">
        <v>196</v>
      </c>
      <c r="C15">
        <v>186000</v>
      </c>
      <c r="D15" t="s">
        <v>195</v>
      </c>
    </row>
    <row r="16" spans="1:10">
      <c r="A16" t="s">
        <v>28</v>
      </c>
      <c r="B16" t="s">
        <v>202</v>
      </c>
      <c r="C16">
        <v>850000</v>
      </c>
      <c r="D16" t="s">
        <v>201</v>
      </c>
    </row>
    <row r="17" spans="1:4">
      <c r="A17" t="s">
        <v>16</v>
      </c>
      <c r="B17" t="s">
        <v>196</v>
      </c>
      <c r="C17">
        <v>740000</v>
      </c>
      <c r="D17" t="s">
        <v>195</v>
      </c>
    </row>
    <row r="18" spans="1:4">
      <c r="A18" t="s">
        <v>28</v>
      </c>
      <c r="B18" t="s">
        <v>202</v>
      </c>
      <c r="C18">
        <v>846000</v>
      </c>
      <c r="D18" t="s">
        <v>201</v>
      </c>
    </row>
    <row r="19" spans="1:4">
      <c r="A19" t="s">
        <v>18</v>
      </c>
      <c r="B19" t="s">
        <v>197</v>
      </c>
      <c r="C19">
        <v>302000</v>
      </c>
      <c r="D19" t="s">
        <v>195</v>
      </c>
    </row>
    <row r="20" spans="1:4">
      <c r="A20" t="s">
        <v>33</v>
      </c>
      <c r="B20" t="s">
        <v>204</v>
      </c>
      <c r="C20">
        <v>846000</v>
      </c>
      <c r="D20" t="s">
        <v>203</v>
      </c>
    </row>
    <row r="21" spans="1:4">
      <c r="A21" t="s">
        <v>35</v>
      </c>
      <c r="B21" t="s">
        <v>205</v>
      </c>
      <c r="C21">
        <v>946000</v>
      </c>
      <c r="D21" t="s">
        <v>191</v>
      </c>
    </row>
    <row r="22" spans="1:4">
      <c r="A22" t="s">
        <v>37</v>
      </c>
      <c r="B22" t="s">
        <v>206</v>
      </c>
      <c r="C22">
        <v>390000</v>
      </c>
      <c r="D22" t="s">
        <v>201</v>
      </c>
    </row>
    <row r="23" spans="1:4">
      <c r="A23" t="s">
        <v>37</v>
      </c>
      <c r="B23" t="s">
        <v>206</v>
      </c>
      <c r="C23">
        <v>390000</v>
      </c>
      <c r="D23" t="s">
        <v>201</v>
      </c>
    </row>
    <row r="24" spans="1:4">
      <c r="A24" t="s">
        <v>20</v>
      </c>
      <c r="B24" t="s">
        <v>198</v>
      </c>
      <c r="C24">
        <v>270000</v>
      </c>
      <c r="D24" t="s">
        <v>195</v>
      </c>
    </row>
    <row r="25" spans="1:4">
      <c r="A25" t="s">
        <v>41</v>
      </c>
      <c r="B25" t="s">
        <v>207</v>
      </c>
      <c r="C25">
        <v>380000</v>
      </c>
      <c r="D25" t="s">
        <v>189</v>
      </c>
    </row>
    <row r="26" spans="1:4">
      <c r="A26" t="s">
        <v>22</v>
      </c>
      <c r="B26" t="s">
        <v>199</v>
      </c>
      <c r="C26">
        <v>301000</v>
      </c>
      <c r="D26" t="s">
        <v>195</v>
      </c>
    </row>
    <row r="27" spans="1:4">
      <c r="A27" t="s">
        <v>35</v>
      </c>
      <c r="B27" t="s">
        <v>205</v>
      </c>
      <c r="C27">
        <v>360000</v>
      </c>
      <c r="D27" t="s">
        <v>191</v>
      </c>
    </row>
    <row r="28" spans="1:4">
      <c r="A28" t="s">
        <v>45</v>
      </c>
      <c r="B28" t="s">
        <v>208</v>
      </c>
      <c r="C28">
        <v>226000</v>
      </c>
      <c r="D28" t="s">
        <v>193</v>
      </c>
    </row>
    <row r="29" spans="1:4">
      <c r="A29" t="s">
        <v>47</v>
      </c>
      <c r="B29" t="s">
        <v>209</v>
      </c>
      <c r="C29">
        <v>482000</v>
      </c>
      <c r="D29" t="s">
        <v>195</v>
      </c>
    </row>
    <row r="30" spans="1:4">
      <c r="A30" t="s">
        <v>47</v>
      </c>
      <c r="B30" t="s">
        <v>209</v>
      </c>
      <c r="C30">
        <v>478000</v>
      </c>
      <c r="D30" t="s">
        <v>195</v>
      </c>
    </row>
    <row r="31" spans="1:4">
      <c r="A31" t="s">
        <v>50</v>
      </c>
      <c r="B31" t="s">
        <v>211</v>
      </c>
      <c r="C31">
        <v>306000</v>
      </c>
      <c r="D31" t="s">
        <v>210</v>
      </c>
    </row>
    <row r="32" spans="1:4">
      <c r="A32" t="s">
        <v>45</v>
      </c>
      <c r="B32" t="s">
        <v>208</v>
      </c>
      <c r="C32">
        <v>403000</v>
      </c>
      <c r="D32" t="s">
        <v>193</v>
      </c>
    </row>
    <row r="33" spans="1:4">
      <c r="A33" t="s">
        <v>33</v>
      </c>
      <c r="B33" t="s">
        <v>204</v>
      </c>
      <c r="C33">
        <v>370000</v>
      </c>
      <c r="D33" t="s">
        <v>203</v>
      </c>
    </row>
    <row r="34" spans="1:4">
      <c r="A34" t="s">
        <v>54</v>
      </c>
      <c r="B34" t="s">
        <v>212</v>
      </c>
      <c r="C34">
        <v>186300</v>
      </c>
      <c r="D34" t="s">
        <v>193</v>
      </c>
    </row>
    <row r="35" spans="1:4">
      <c r="A35" t="s">
        <v>56</v>
      </c>
      <c r="B35" t="s">
        <v>213</v>
      </c>
      <c r="C35">
        <v>290000</v>
      </c>
      <c r="D35" t="s">
        <v>193</v>
      </c>
    </row>
    <row r="36" spans="1:4">
      <c r="A36" t="s">
        <v>58</v>
      </c>
      <c r="B36" t="s">
        <v>214</v>
      </c>
      <c r="C36">
        <v>190000</v>
      </c>
      <c r="D36" t="s">
        <v>210</v>
      </c>
    </row>
    <row r="37" spans="1:4">
      <c r="A37" t="s">
        <v>60</v>
      </c>
      <c r="B37" t="s">
        <v>215</v>
      </c>
      <c r="C37">
        <v>305000</v>
      </c>
      <c r="D37" t="s">
        <v>191</v>
      </c>
    </row>
    <row r="38" spans="1:4">
      <c r="A38" t="s">
        <v>62</v>
      </c>
      <c r="B38" t="s">
        <v>216</v>
      </c>
      <c r="C38">
        <v>166000</v>
      </c>
      <c r="D38" t="s">
        <v>191</v>
      </c>
    </row>
    <row r="39" spans="1:4">
      <c r="A39" t="s">
        <v>50</v>
      </c>
      <c r="B39" t="s">
        <v>211</v>
      </c>
      <c r="C39">
        <v>978000</v>
      </c>
      <c r="D39" t="s">
        <v>210</v>
      </c>
    </row>
    <row r="40" spans="1:4">
      <c r="A40" t="s">
        <v>50</v>
      </c>
      <c r="B40" t="s">
        <v>211</v>
      </c>
      <c r="C40">
        <v>326000</v>
      </c>
      <c r="D40" t="s">
        <v>210</v>
      </c>
    </row>
    <row r="41" spans="1:4">
      <c r="A41" t="s">
        <v>16</v>
      </c>
      <c r="B41" t="s">
        <v>196</v>
      </c>
      <c r="C41">
        <v>736000</v>
      </c>
      <c r="D41" t="s">
        <v>195</v>
      </c>
    </row>
    <row r="42" spans="1:4">
      <c r="A42" t="s">
        <v>67</v>
      </c>
      <c r="B42" t="s">
        <v>217</v>
      </c>
      <c r="C42">
        <v>99250</v>
      </c>
      <c r="D42" t="s">
        <v>203</v>
      </c>
    </row>
    <row r="43" spans="1:4">
      <c r="A43" t="s">
        <v>35</v>
      </c>
      <c r="B43" t="s">
        <v>205</v>
      </c>
      <c r="C43">
        <v>950000</v>
      </c>
      <c r="D43" t="s">
        <v>191</v>
      </c>
    </row>
    <row r="44" spans="1:4">
      <c r="A44" t="s">
        <v>25</v>
      </c>
      <c r="B44" t="s">
        <v>200</v>
      </c>
      <c r="C44">
        <v>103260</v>
      </c>
      <c r="D44" t="s">
        <v>189</v>
      </c>
    </row>
    <row r="45" spans="1:4">
      <c r="A45" t="s">
        <v>71</v>
      </c>
      <c r="B45" t="s">
        <v>218</v>
      </c>
      <c r="C45">
        <v>302000</v>
      </c>
      <c r="D45" t="s">
        <v>203</v>
      </c>
    </row>
    <row r="46" spans="1:4">
      <c r="A46" t="s">
        <v>20</v>
      </c>
      <c r="B46" t="s">
        <v>198</v>
      </c>
      <c r="C46">
        <v>266000</v>
      </c>
      <c r="D46" t="s">
        <v>195</v>
      </c>
    </row>
    <row r="47" spans="1:4">
      <c r="A47" t="s">
        <v>35</v>
      </c>
      <c r="B47" t="s">
        <v>205</v>
      </c>
      <c r="C47">
        <v>356000</v>
      </c>
      <c r="D47" t="s">
        <v>191</v>
      </c>
    </row>
    <row r="48" spans="1:4">
      <c r="A48" t="s">
        <v>45</v>
      </c>
      <c r="B48" t="s">
        <v>208</v>
      </c>
      <c r="C48">
        <v>266000</v>
      </c>
      <c r="D48" t="s">
        <v>193</v>
      </c>
    </row>
    <row r="49" spans="1:4">
      <c r="A49" t="s">
        <v>76</v>
      </c>
      <c r="B49" t="s">
        <v>219</v>
      </c>
      <c r="C49">
        <v>91000</v>
      </c>
      <c r="D49" t="s">
        <v>210</v>
      </c>
    </row>
    <row r="50" spans="1:4">
      <c r="A50" t="s">
        <v>45</v>
      </c>
      <c r="B50" t="s">
        <v>208</v>
      </c>
      <c r="C50">
        <v>230000</v>
      </c>
      <c r="D50" t="s">
        <v>193</v>
      </c>
    </row>
    <row r="51" spans="1:4">
      <c r="A51" t="s">
        <v>79</v>
      </c>
      <c r="B51" t="s">
        <v>220</v>
      </c>
      <c r="C51">
        <v>251000</v>
      </c>
      <c r="D51" t="s">
        <v>210</v>
      </c>
    </row>
    <row r="52" spans="1:4">
      <c r="A52" t="s">
        <v>81</v>
      </c>
      <c r="B52" t="s">
        <v>221</v>
      </c>
      <c r="C52">
        <v>263000</v>
      </c>
      <c r="D52" t="s">
        <v>189</v>
      </c>
    </row>
    <row r="53" spans="1:4">
      <c r="A53" t="s">
        <v>83</v>
      </c>
      <c r="B53" t="s">
        <v>222</v>
      </c>
      <c r="C53">
        <v>930000</v>
      </c>
      <c r="D53" t="s">
        <v>203</v>
      </c>
    </row>
    <row r="54" spans="1:4">
      <c r="A54" t="s">
        <v>83</v>
      </c>
      <c r="B54" t="s">
        <v>222</v>
      </c>
      <c r="C54">
        <v>912000</v>
      </c>
      <c r="D54" t="s">
        <v>203</v>
      </c>
    </row>
    <row r="55" spans="1:4">
      <c r="A55" t="s">
        <v>83</v>
      </c>
      <c r="B55" t="s">
        <v>222</v>
      </c>
      <c r="C55">
        <v>856000</v>
      </c>
      <c r="D55" t="s">
        <v>203</v>
      </c>
    </row>
    <row r="56" spans="1:4">
      <c r="A56" t="s">
        <v>33</v>
      </c>
      <c r="B56" t="s">
        <v>204</v>
      </c>
      <c r="C56">
        <v>455000</v>
      </c>
      <c r="D56" t="s">
        <v>203</v>
      </c>
    </row>
    <row r="57" spans="1:4">
      <c r="A57" t="s">
        <v>60</v>
      </c>
      <c r="B57" t="s">
        <v>215</v>
      </c>
      <c r="C57">
        <v>301000</v>
      </c>
      <c r="D57" t="s">
        <v>191</v>
      </c>
    </row>
    <row r="58" spans="1:4">
      <c r="A58" t="s">
        <v>62</v>
      </c>
      <c r="B58" t="s">
        <v>216</v>
      </c>
      <c r="C58">
        <v>164700</v>
      </c>
      <c r="D58" t="s">
        <v>191</v>
      </c>
    </row>
    <row r="59" spans="1:4">
      <c r="A59" t="s">
        <v>50</v>
      </c>
      <c r="B59" t="s">
        <v>211</v>
      </c>
      <c r="C59">
        <v>574000</v>
      </c>
      <c r="D59" t="s">
        <v>210</v>
      </c>
    </row>
    <row r="60" spans="1:4">
      <c r="A60" t="s">
        <v>91</v>
      </c>
      <c r="B60" t="s">
        <v>223</v>
      </c>
      <c r="C60">
        <v>290000</v>
      </c>
      <c r="D60" t="s">
        <v>203</v>
      </c>
    </row>
    <row r="61" spans="1:4">
      <c r="A61" t="s">
        <v>91</v>
      </c>
      <c r="B61" t="s">
        <v>223</v>
      </c>
      <c r="C61">
        <v>286000</v>
      </c>
      <c r="D61" t="s">
        <v>203</v>
      </c>
    </row>
    <row r="62" spans="1:4">
      <c r="A62" t="s">
        <v>67</v>
      </c>
      <c r="B62" t="s">
        <v>217</v>
      </c>
      <c r="C62">
        <v>103250</v>
      </c>
      <c r="D62" t="s">
        <v>203</v>
      </c>
    </row>
    <row r="63" spans="1:4">
      <c r="A63" t="s">
        <v>71</v>
      </c>
      <c r="B63" t="s">
        <v>218</v>
      </c>
      <c r="C63">
        <v>306000</v>
      </c>
      <c r="D63" t="s">
        <v>203</v>
      </c>
    </row>
    <row r="64" spans="1:4">
      <c r="A64" t="s">
        <v>62</v>
      </c>
      <c r="B64" t="s">
        <v>216</v>
      </c>
      <c r="C64">
        <v>780000</v>
      </c>
      <c r="D64" t="s">
        <v>191</v>
      </c>
    </row>
    <row r="65" spans="1:4">
      <c r="A65" t="s">
        <v>62</v>
      </c>
      <c r="B65" t="s">
        <v>216</v>
      </c>
      <c r="C65">
        <v>760300</v>
      </c>
      <c r="D65" t="s">
        <v>191</v>
      </c>
    </row>
    <row r="66" spans="1:4">
      <c r="A66" t="s">
        <v>62</v>
      </c>
      <c r="B66" t="s">
        <v>216</v>
      </c>
      <c r="C66">
        <v>680000</v>
      </c>
      <c r="D66" t="s">
        <v>191</v>
      </c>
    </row>
    <row r="67" spans="1:4">
      <c r="A67" t="s">
        <v>62</v>
      </c>
      <c r="B67" t="s">
        <v>216</v>
      </c>
      <c r="C67">
        <v>655000</v>
      </c>
      <c r="D67" t="s">
        <v>191</v>
      </c>
    </row>
    <row r="68" spans="1:4">
      <c r="A68" t="s">
        <v>100</v>
      </c>
      <c r="B68" t="s">
        <v>224</v>
      </c>
      <c r="C68">
        <v>731000</v>
      </c>
      <c r="D68" t="s">
        <v>203</v>
      </c>
    </row>
    <row r="69" spans="1:4">
      <c r="A69" t="s">
        <v>100</v>
      </c>
      <c r="B69" t="s">
        <v>224</v>
      </c>
      <c r="C69">
        <v>685413</v>
      </c>
      <c r="D69" t="s">
        <v>203</v>
      </c>
    </row>
    <row r="70" spans="1:4">
      <c r="A70" t="s">
        <v>58</v>
      </c>
      <c r="B70" t="s">
        <v>214</v>
      </c>
      <c r="C70">
        <v>186000</v>
      </c>
      <c r="D70" t="s">
        <v>210</v>
      </c>
    </row>
    <row r="71" spans="1:4">
      <c r="A71" t="s">
        <v>104</v>
      </c>
      <c r="B71" t="s">
        <v>225</v>
      </c>
      <c r="C71">
        <v>720000</v>
      </c>
      <c r="D71" t="s">
        <v>201</v>
      </c>
    </row>
    <row r="72" spans="1:4">
      <c r="A72" t="s">
        <v>104</v>
      </c>
      <c r="B72" t="s">
        <v>225</v>
      </c>
      <c r="C72">
        <v>680000</v>
      </c>
      <c r="D72" t="s">
        <v>201</v>
      </c>
    </row>
    <row r="73" spans="1:4">
      <c r="A73" t="s">
        <v>104</v>
      </c>
      <c r="B73" t="s">
        <v>225</v>
      </c>
      <c r="C73">
        <v>660000</v>
      </c>
      <c r="D73" t="s">
        <v>201</v>
      </c>
    </row>
    <row r="74" spans="1:4">
      <c r="A74" t="s">
        <v>104</v>
      </c>
      <c r="B74" t="s">
        <v>225</v>
      </c>
      <c r="C74">
        <v>630000</v>
      </c>
      <c r="D74" t="s">
        <v>201</v>
      </c>
    </row>
    <row r="75" spans="1:4">
      <c r="A75" t="s">
        <v>104</v>
      </c>
      <c r="B75" t="s">
        <v>225</v>
      </c>
      <c r="C75">
        <v>655000</v>
      </c>
      <c r="D75" t="s">
        <v>201</v>
      </c>
    </row>
    <row r="76" spans="1:4">
      <c r="A76" t="s">
        <v>104</v>
      </c>
      <c r="B76" t="s">
        <v>225</v>
      </c>
      <c r="C76">
        <v>590000</v>
      </c>
      <c r="D76" t="s">
        <v>201</v>
      </c>
    </row>
    <row r="77" spans="1:4">
      <c r="A77" t="s">
        <v>50</v>
      </c>
      <c r="B77" t="s">
        <v>211</v>
      </c>
      <c r="C77">
        <v>330000</v>
      </c>
      <c r="D77" t="s">
        <v>210</v>
      </c>
    </row>
    <row r="78" spans="1:4">
      <c r="A78" t="s">
        <v>50</v>
      </c>
      <c r="B78" t="s">
        <v>211</v>
      </c>
      <c r="C78">
        <v>268650</v>
      </c>
      <c r="D78" t="s">
        <v>210</v>
      </c>
    </row>
    <row r="79" spans="1:4">
      <c r="A79" t="s">
        <v>18</v>
      </c>
      <c r="B79" t="s">
        <v>197</v>
      </c>
      <c r="C79">
        <v>302000</v>
      </c>
      <c r="D79" t="s">
        <v>195</v>
      </c>
    </row>
    <row r="80" spans="1:4">
      <c r="A80" t="s">
        <v>33</v>
      </c>
      <c r="B80" t="s">
        <v>204</v>
      </c>
      <c r="C80">
        <v>850000</v>
      </c>
      <c r="D80" t="s">
        <v>203</v>
      </c>
    </row>
    <row r="81" spans="1:4">
      <c r="A81" t="s">
        <v>41</v>
      </c>
      <c r="B81" t="s">
        <v>207</v>
      </c>
      <c r="C81">
        <v>376000</v>
      </c>
      <c r="D81" t="s">
        <v>189</v>
      </c>
    </row>
    <row r="82" spans="1:4">
      <c r="A82" t="s">
        <v>22</v>
      </c>
      <c r="B82" t="s">
        <v>199</v>
      </c>
      <c r="C82">
        <v>201000</v>
      </c>
      <c r="D82" t="s">
        <v>195</v>
      </c>
    </row>
    <row r="83" spans="1:4">
      <c r="A83" t="s">
        <v>50</v>
      </c>
      <c r="B83" t="s">
        <v>211</v>
      </c>
      <c r="C83">
        <v>310000</v>
      </c>
      <c r="D83" t="s">
        <v>210</v>
      </c>
    </row>
    <row r="84" spans="1:4">
      <c r="A84" t="s">
        <v>45</v>
      </c>
      <c r="B84" t="s">
        <v>208</v>
      </c>
      <c r="C84">
        <v>247000</v>
      </c>
      <c r="D84" t="s">
        <v>193</v>
      </c>
    </row>
    <row r="85" spans="1:4">
      <c r="A85" t="s">
        <v>119</v>
      </c>
      <c r="B85" t="s">
        <v>226</v>
      </c>
      <c r="C85">
        <v>386732</v>
      </c>
      <c r="D85" t="s">
        <v>189</v>
      </c>
    </row>
    <row r="86" spans="1:4">
      <c r="A86" t="s">
        <v>119</v>
      </c>
      <c r="B86" t="s">
        <v>226</v>
      </c>
      <c r="C86">
        <v>312680</v>
      </c>
      <c r="D86" t="s">
        <v>189</v>
      </c>
    </row>
    <row r="87" spans="1:4">
      <c r="A87" t="s">
        <v>33</v>
      </c>
      <c r="B87" t="s">
        <v>204</v>
      </c>
      <c r="C87">
        <v>366000</v>
      </c>
      <c r="D87" t="s">
        <v>203</v>
      </c>
    </row>
    <row r="88" spans="1:4">
      <c r="A88" t="s">
        <v>123</v>
      </c>
      <c r="B88" t="s">
        <v>227</v>
      </c>
      <c r="C88">
        <v>520000</v>
      </c>
      <c r="D88" t="s">
        <v>201</v>
      </c>
    </row>
    <row r="89" spans="1:4">
      <c r="A89" t="s">
        <v>123</v>
      </c>
      <c r="B89" t="s">
        <v>227</v>
      </c>
      <c r="C89">
        <v>530000</v>
      </c>
      <c r="D89" t="s">
        <v>201</v>
      </c>
    </row>
    <row r="90" spans="1:4">
      <c r="A90" t="s">
        <v>123</v>
      </c>
      <c r="B90" t="s">
        <v>227</v>
      </c>
      <c r="C90">
        <v>490000</v>
      </c>
      <c r="D90" t="s">
        <v>201</v>
      </c>
    </row>
    <row r="91" spans="1:4">
      <c r="A91" t="s">
        <v>123</v>
      </c>
      <c r="B91" t="s">
        <v>227</v>
      </c>
      <c r="C91">
        <v>481000</v>
      </c>
      <c r="D91" t="s">
        <v>201</v>
      </c>
    </row>
    <row r="92" spans="1:4">
      <c r="A92" t="s">
        <v>123</v>
      </c>
      <c r="B92" t="s">
        <v>227</v>
      </c>
      <c r="C92">
        <v>454000</v>
      </c>
      <c r="D92" t="s">
        <v>201</v>
      </c>
    </row>
    <row r="93" spans="1:4">
      <c r="A93" t="s">
        <v>129</v>
      </c>
      <c r="B93" t="s">
        <v>228</v>
      </c>
      <c r="C93">
        <v>517000</v>
      </c>
      <c r="D93" t="s">
        <v>195</v>
      </c>
    </row>
    <row r="94" spans="1:4">
      <c r="A94" t="s">
        <v>56</v>
      </c>
      <c r="B94" t="s">
        <v>213</v>
      </c>
      <c r="C94">
        <v>286000</v>
      </c>
      <c r="D94" t="s">
        <v>193</v>
      </c>
    </row>
    <row r="95" spans="1:4">
      <c r="A95" t="s">
        <v>129</v>
      </c>
      <c r="B95" t="s">
        <v>228</v>
      </c>
      <c r="C95">
        <v>435000</v>
      </c>
      <c r="D95" t="s">
        <v>195</v>
      </c>
    </row>
    <row r="96" spans="1:4">
      <c r="A96" t="s">
        <v>133</v>
      </c>
      <c r="B96" t="s">
        <v>229</v>
      </c>
      <c r="C96">
        <v>417671</v>
      </c>
      <c r="D96" t="s">
        <v>193</v>
      </c>
    </row>
    <row r="97" spans="1:4">
      <c r="A97" t="s">
        <v>33</v>
      </c>
      <c r="B97" t="s">
        <v>204</v>
      </c>
      <c r="C97">
        <v>451000</v>
      </c>
      <c r="D97" t="s">
        <v>203</v>
      </c>
    </row>
    <row r="98" spans="1:4">
      <c r="A98" t="s">
        <v>136</v>
      </c>
      <c r="B98" t="s">
        <v>230</v>
      </c>
      <c r="C98">
        <v>301344</v>
      </c>
      <c r="D98" t="s">
        <v>210</v>
      </c>
    </row>
    <row r="99" spans="1:4">
      <c r="A99" t="s">
        <v>136</v>
      </c>
      <c r="B99" t="s">
        <v>230</v>
      </c>
      <c r="C99">
        <v>315988</v>
      </c>
      <c r="D99" t="s">
        <v>210</v>
      </c>
    </row>
    <row r="100" spans="1:4">
      <c r="A100" t="s">
        <v>136</v>
      </c>
      <c r="B100" t="s">
        <v>230</v>
      </c>
      <c r="C100">
        <v>234760</v>
      </c>
      <c r="D100" t="s">
        <v>210</v>
      </c>
    </row>
    <row r="101" spans="1:4">
      <c r="A101" t="s">
        <v>136</v>
      </c>
      <c r="B101" t="s">
        <v>230</v>
      </c>
      <c r="C101">
        <v>210780</v>
      </c>
      <c r="D101" t="s">
        <v>210</v>
      </c>
    </row>
    <row r="102" spans="1:4">
      <c r="A102" t="s">
        <v>136</v>
      </c>
      <c r="B102" t="s">
        <v>230</v>
      </c>
      <c r="C102">
        <v>198240</v>
      </c>
      <c r="D102" t="s">
        <v>210</v>
      </c>
    </row>
    <row r="103" spans="1:4">
      <c r="A103" t="s">
        <v>62</v>
      </c>
      <c r="B103" t="s">
        <v>216</v>
      </c>
      <c r="C103">
        <v>170000</v>
      </c>
      <c r="D103" t="s">
        <v>191</v>
      </c>
    </row>
    <row r="104" spans="1:4">
      <c r="A104" t="s">
        <v>50</v>
      </c>
      <c r="B104" t="s">
        <v>211</v>
      </c>
      <c r="C104">
        <v>272650</v>
      </c>
      <c r="D104" t="s">
        <v>210</v>
      </c>
    </row>
    <row r="105" spans="1:4">
      <c r="A105" t="s">
        <v>37</v>
      </c>
      <c r="B105" t="s">
        <v>206</v>
      </c>
      <c r="C105">
        <v>350000</v>
      </c>
      <c r="D105" t="s">
        <v>201</v>
      </c>
    </row>
    <row r="106" spans="1:4">
      <c r="A106" t="s">
        <v>37</v>
      </c>
      <c r="B106" t="s">
        <v>206</v>
      </c>
      <c r="C106">
        <v>235000</v>
      </c>
      <c r="D106" t="s">
        <v>201</v>
      </c>
    </row>
    <row r="107" spans="1:4">
      <c r="A107" t="s">
        <v>76</v>
      </c>
      <c r="B107" t="s">
        <v>219</v>
      </c>
      <c r="C107">
        <v>195000</v>
      </c>
      <c r="D107" t="s">
        <v>210</v>
      </c>
    </row>
    <row r="108" spans="1:4">
      <c r="A108" t="s">
        <v>79</v>
      </c>
      <c r="B108" t="s">
        <v>220</v>
      </c>
      <c r="C108">
        <v>247000</v>
      </c>
      <c r="D108" t="s">
        <v>210</v>
      </c>
    </row>
    <row r="109" spans="1:4">
      <c r="A109" t="s">
        <v>45</v>
      </c>
      <c r="B109" t="s">
        <v>208</v>
      </c>
      <c r="C109">
        <v>407000</v>
      </c>
      <c r="D109" t="s">
        <v>193</v>
      </c>
    </row>
    <row r="110" spans="1:4">
      <c r="A110" t="s">
        <v>136</v>
      </c>
      <c r="B110" t="s">
        <v>230</v>
      </c>
      <c r="C110">
        <v>301232</v>
      </c>
      <c r="D110" t="s">
        <v>210</v>
      </c>
    </row>
    <row r="111" spans="1:4">
      <c r="A111" t="s">
        <v>136</v>
      </c>
      <c r="B111" t="s">
        <v>230</v>
      </c>
      <c r="C111">
        <v>289567</v>
      </c>
      <c r="D111" t="s">
        <v>210</v>
      </c>
    </row>
    <row r="112" spans="1:4">
      <c r="A112" t="s">
        <v>136</v>
      </c>
      <c r="B112" t="s">
        <v>230</v>
      </c>
      <c r="C112">
        <v>245211</v>
      </c>
      <c r="D112" t="s">
        <v>210</v>
      </c>
    </row>
    <row r="113" spans="1:4">
      <c r="A113" t="s">
        <v>136</v>
      </c>
      <c r="B113" t="s">
        <v>230</v>
      </c>
      <c r="C113">
        <v>200123</v>
      </c>
      <c r="D113" t="s">
        <v>210</v>
      </c>
    </row>
    <row r="114" spans="1:4">
      <c r="A114" t="s">
        <v>136</v>
      </c>
      <c r="B114" t="s">
        <v>230</v>
      </c>
      <c r="C114">
        <v>235811</v>
      </c>
      <c r="D114" t="s">
        <v>210</v>
      </c>
    </row>
    <row r="115" spans="1:4">
      <c r="A115" t="s">
        <v>136</v>
      </c>
      <c r="B115" t="s">
        <v>230</v>
      </c>
      <c r="C115">
        <v>250021</v>
      </c>
      <c r="D115" t="s">
        <v>210</v>
      </c>
    </row>
    <row r="116" spans="1:4">
      <c r="A116" t="s">
        <v>136</v>
      </c>
      <c r="B116" t="s">
        <v>230</v>
      </c>
      <c r="C116">
        <v>198340</v>
      </c>
      <c r="D116" t="s">
        <v>210</v>
      </c>
    </row>
    <row r="117" spans="1:4">
      <c r="A117" t="s">
        <v>136</v>
      </c>
      <c r="B117" t="s">
        <v>230</v>
      </c>
      <c r="C117">
        <v>189761</v>
      </c>
      <c r="D117" t="s">
        <v>210</v>
      </c>
    </row>
    <row r="118" spans="1:4">
      <c r="A118" t="s">
        <v>157</v>
      </c>
      <c r="B118" t="s">
        <v>231</v>
      </c>
      <c r="C118">
        <v>153000</v>
      </c>
      <c r="D118" t="s">
        <v>193</v>
      </c>
    </row>
    <row r="119" spans="1:4">
      <c r="A119" t="s">
        <v>157</v>
      </c>
      <c r="B119" t="s">
        <v>231</v>
      </c>
      <c r="C119">
        <v>123000</v>
      </c>
      <c r="D119" t="s">
        <v>193</v>
      </c>
    </row>
    <row r="120" spans="1:4">
      <c r="A120" t="s">
        <v>160</v>
      </c>
      <c r="B120" t="s">
        <v>232</v>
      </c>
      <c r="C120">
        <v>251000</v>
      </c>
      <c r="D120" t="s">
        <v>193</v>
      </c>
    </row>
    <row r="121" spans="1:4">
      <c r="A121" t="s">
        <v>160</v>
      </c>
      <c r="B121" t="s">
        <v>232</v>
      </c>
      <c r="C121">
        <v>247000</v>
      </c>
      <c r="D121" t="s">
        <v>193</v>
      </c>
    </row>
    <row r="122" spans="1:4">
      <c r="A122" t="s">
        <v>45</v>
      </c>
      <c r="B122" t="s">
        <v>208</v>
      </c>
      <c r="C122">
        <v>243000</v>
      </c>
      <c r="D122" t="s">
        <v>193</v>
      </c>
    </row>
    <row r="123" spans="1:4">
      <c r="A123" t="s">
        <v>54</v>
      </c>
      <c r="B123" t="s">
        <v>212</v>
      </c>
      <c r="C123">
        <v>190300</v>
      </c>
      <c r="D123" t="s">
        <v>193</v>
      </c>
    </row>
    <row r="124" spans="1:4">
      <c r="A124" t="s">
        <v>35</v>
      </c>
      <c r="B124" t="s">
        <v>205</v>
      </c>
      <c r="C124">
        <v>126290</v>
      </c>
      <c r="D124" t="s">
        <v>191</v>
      </c>
    </row>
    <row r="125" spans="1:4">
      <c r="A125" t="s">
        <v>136</v>
      </c>
      <c r="B125" t="s">
        <v>230</v>
      </c>
      <c r="C125">
        <v>183788</v>
      </c>
      <c r="D125" t="s">
        <v>210</v>
      </c>
    </row>
    <row r="126" spans="1:4">
      <c r="A126" t="s">
        <v>136</v>
      </c>
      <c r="B126" t="s">
        <v>230</v>
      </c>
      <c r="C126">
        <v>160198</v>
      </c>
      <c r="D126" t="s">
        <v>210</v>
      </c>
    </row>
    <row r="127" spans="1:4">
      <c r="A127" t="s">
        <v>136</v>
      </c>
      <c r="B127" t="s">
        <v>230</v>
      </c>
      <c r="C127">
        <v>156724</v>
      </c>
      <c r="D127" t="s">
        <v>210</v>
      </c>
    </row>
    <row r="128" spans="1:4">
      <c r="A128" t="s">
        <v>157</v>
      </c>
      <c r="B128" t="s">
        <v>231</v>
      </c>
      <c r="C128">
        <v>157000</v>
      </c>
      <c r="D128" t="s">
        <v>193</v>
      </c>
    </row>
    <row r="129" spans="1:4">
      <c r="A129" t="s">
        <v>35</v>
      </c>
      <c r="B129" t="s">
        <v>205</v>
      </c>
      <c r="C129">
        <v>130290</v>
      </c>
      <c r="D129" t="s">
        <v>191</v>
      </c>
    </row>
    <row r="130" spans="1:4">
      <c r="A130" t="s">
        <v>62</v>
      </c>
      <c r="B130" t="s">
        <v>216</v>
      </c>
      <c r="C130">
        <v>160700</v>
      </c>
      <c r="D130" t="s">
        <v>191</v>
      </c>
    </row>
    <row r="131" spans="1:4">
      <c r="A131" t="s">
        <v>172</v>
      </c>
      <c r="B131" t="s">
        <v>233</v>
      </c>
      <c r="C131">
        <v>100000</v>
      </c>
      <c r="D131" t="s">
        <v>195</v>
      </c>
    </row>
    <row r="132" spans="1:4">
      <c r="A132" t="s">
        <v>172</v>
      </c>
      <c r="B132" t="s">
        <v>233</v>
      </c>
      <c r="C132">
        <v>115000</v>
      </c>
      <c r="D132" t="s">
        <v>195</v>
      </c>
    </row>
    <row r="133" spans="1:4">
      <c r="A133" t="s">
        <v>172</v>
      </c>
      <c r="B133" t="s">
        <v>233</v>
      </c>
      <c r="C133">
        <v>132000</v>
      </c>
      <c r="D133" t="s">
        <v>195</v>
      </c>
    </row>
    <row r="134" spans="1:4">
      <c r="A134" t="s">
        <v>172</v>
      </c>
      <c r="B134" t="s">
        <v>233</v>
      </c>
      <c r="C134">
        <v>108000</v>
      </c>
      <c r="D134" t="s">
        <v>195</v>
      </c>
    </row>
    <row r="135" spans="1:4">
      <c r="A135" t="s">
        <v>172</v>
      </c>
      <c r="B135" t="s">
        <v>233</v>
      </c>
      <c r="C135">
        <v>140000</v>
      </c>
      <c r="D135" t="s">
        <v>195</v>
      </c>
    </row>
  </sheetData>
  <mergeCells count="3">
    <mergeCell ref="F2:G2"/>
    <mergeCell ref="I2:J2"/>
    <mergeCell ref="F1:J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5"/>
  <sheetViews>
    <sheetView workbookViewId="0">
      <selection activeCell="K20" sqref="K20"/>
    </sheetView>
  </sheetViews>
  <sheetFormatPr defaultRowHeight="15"/>
  <cols>
    <col min="1" max="1" width="13.7109375" bestFit="1" customWidth="1"/>
    <col min="6" max="6" width="7.85546875" bestFit="1" customWidth="1"/>
    <col min="7" max="7" width="5.140625" bestFit="1" customWidth="1"/>
    <col min="8" max="8" width="5.85546875" bestFit="1" customWidth="1"/>
    <col min="9" max="9" width="5.28515625" bestFit="1" customWidth="1"/>
    <col min="10" max="10" width="10.140625" bestFit="1" customWidth="1"/>
    <col min="11" max="11" width="8.140625" bestFit="1" customWidth="1"/>
    <col min="12" max="12" width="7.42578125" bestFit="1" customWidth="1"/>
    <col min="13" max="13" width="6" bestFit="1" customWidth="1"/>
    <col min="14" max="14" width="9.7109375" bestFit="1" customWidth="1"/>
    <col min="15" max="15" width="7.85546875" bestFit="1" customWidth="1"/>
    <col min="16" max="16" width="6.5703125" bestFit="1" customWidth="1"/>
    <col min="17" max="17" width="6.140625" bestFit="1" customWidth="1"/>
  </cols>
  <sheetData>
    <row r="1" spans="1:13">
      <c r="A1" t="s">
        <v>1</v>
      </c>
      <c r="B1" t="s">
        <v>188</v>
      </c>
      <c r="C1" t="s">
        <v>234</v>
      </c>
    </row>
    <row r="2" spans="1:13">
      <c r="A2">
        <v>2006</v>
      </c>
      <c r="B2" t="s">
        <v>189</v>
      </c>
      <c r="C2" t="s">
        <v>190</v>
      </c>
      <c r="F2" s="17"/>
      <c r="G2" s="18"/>
    </row>
    <row r="3" spans="1:13">
      <c r="A3">
        <v>2006</v>
      </c>
      <c r="B3" t="s">
        <v>189</v>
      </c>
      <c r="C3" t="s">
        <v>190</v>
      </c>
      <c r="F3" s="11"/>
      <c r="G3" s="12"/>
    </row>
    <row r="4" spans="1:13">
      <c r="A4">
        <v>2006</v>
      </c>
      <c r="B4" t="s">
        <v>189</v>
      </c>
      <c r="C4" t="s">
        <v>190</v>
      </c>
      <c r="F4" s="4" t="s">
        <v>242</v>
      </c>
      <c r="G4" s="4" t="s">
        <v>210</v>
      </c>
      <c r="H4" s="4" t="s">
        <v>189</v>
      </c>
      <c r="I4" s="4" t="s">
        <v>193</v>
      </c>
      <c r="J4" s="4" t="s">
        <v>191</v>
      </c>
      <c r="K4" s="4" t="s">
        <v>203</v>
      </c>
      <c r="L4" s="4" t="s">
        <v>201</v>
      </c>
      <c r="M4" s="4" t="s">
        <v>195</v>
      </c>
    </row>
    <row r="5" spans="1:13">
      <c r="A5">
        <v>2006</v>
      </c>
      <c r="B5" t="s">
        <v>189</v>
      </c>
      <c r="C5" t="s">
        <v>190</v>
      </c>
      <c r="F5" s="4">
        <v>2006</v>
      </c>
      <c r="G5" s="4">
        <f>COUNTIFS($A$2:$A$135,$F5,$B$2:$B$135,G$4)</f>
        <v>0</v>
      </c>
      <c r="H5" s="4">
        <f>COUNTIFS($A$2:$A$135,$F5,$B$2:$B$135,H$4)</f>
        <v>5</v>
      </c>
      <c r="I5" s="4">
        <f>COUNTIFS($A$2:$A$135,$F5,$B$2:$B$135,I$4)</f>
        <v>0</v>
      </c>
      <c r="J5" s="4">
        <f>COUNTIFS($A$2:$A$135,$F5,$B$2:$B$135,J$4)</f>
        <v>0</v>
      </c>
      <c r="K5" s="4">
        <f>COUNTIFS($A$2:$A$135,$F5,$B$2:$B$135,K$4)</f>
        <v>0</v>
      </c>
      <c r="L5" s="4">
        <f>COUNTIFS($A$2:$A$135,$F5,$B$2:$B$135,L$4)</f>
        <v>0</v>
      </c>
      <c r="M5" s="4">
        <f>COUNTIFS($A$2:$A$135,$F5,$B$2:$B$135,M$4)</f>
        <v>0</v>
      </c>
    </row>
    <row r="6" spans="1:13">
      <c r="A6">
        <v>2006</v>
      </c>
      <c r="B6" t="s">
        <v>189</v>
      </c>
      <c r="C6" t="s">
        <v>190</v>
      </c>
      <c r="F6" s="4">
        <v>2007</v>
      </c>
      <c r="G6" s="4">
        <f>COUNTIFS($A$2:$A$135,$F6,$B$2:$B$135,G$4)</f>
        <v>0</v>
      </c>
      <c r="H6" s="4">
        <f>COUNTIFS($A$2:$A$135,$F6,$B$2:$B$135,H$4)</f>
        <v>0</v>
      </c>
      <c r="I6" s="4">
        <f>COUNTIFS($A$2:$A$135,$F6,$B$2:$B$135,I$4)</f>
        <v>1</v>
      </c>
      <c r="J6" s="4">
        <f>COUNTIFS($A$2:$A$135,$F6,$B$2:$B$135,J$4)</f>
        <v>1</v>
      </c>
      <c r="K6" s="4">
        <f>COUNTIFS($A$2:$A$135,$F6,$B$2:$B$135,K$4)</f>
        <v>0</v>
      </c>
      <c r="L6" s="4">
        <f>COUNTIFS($A$2:$A$135,$F6,$B$2:$B$135,L$4)</f>
        <v>0</v>
      </c>
      <c r="M6" s="4">
        <f>COUNTIFS($A$2:$A$135,$F6,$B$2:$B$135,M$4)</f>
        <v>0</v>
      </c>
    </row>
    <row r="7" spans="1:13">
      <c r="A7">
        <v>2007</v>
      </c>
      <c r="B7" t="s">
        <v>191</v>
      </c>
      <c r="C7" t="s">
        <v>192</v>
      </c>
      <c r="F7" s="4">
        <v>2008</v>
      </c>
      <c r="G7" s="4">
        <f>COUNTIFS($A$2:$A$135,$F7,$B$2:$B$135,G$4)</f>
        <v>0</v>
      </c>
      <c r="H7" s="4">
        <f>COUNTIFS($A$2:$A$135,$F7,$B$2:$B$135,H$4)</f>
        <v>0</v>
      </c>
      <c r="I7" s="4">
        <f>COUNTIFS($A$2:$A$135,$F7,$B$2:$B$135,I$4)</f>
        <v>0</v>
      </c>
      <c r="J7" s="4">
        <f>COUNTIFS($A$2:$A$135,$F7,$B$2:$B$135,J$4)</f>
        <v>0</v>
      </c>
      <c r="K7" s="4">
        <f>COUNTIFS($A$2:$A$135,$F7,$B$2:$B$135,K$4)</f>
        <v>0</v>
      </c>
      <c r="L7" s="4">
        <f>COUNTIFS($A$2:$A$135,$F7,$B$2:$B$135,L$4)</f>
        <v>0</v>
      </c>
      <c r="M7" s="4">
        <f>COUNTIFS($A$2:$A$135,$F7,$B$2:$B$135,M$4)</f>
        <v>4</v>
      </c>
    </row>
    <row r="8" spans="1:13">
      <c r="A8">
        <v>2007</v>
      </c>
      <c r="B8" t="s">
        <v>193</v>
      </c>
      <c r="C8" t="s">
        <v>194</v>
      </c>
      <c r="F8" s="4">
        <v>2009</v>
      </c>
      <c r="G8" s="4">
        <f>COUNTIFS($A$2:$A$135,$F8,$B$2:$B$135,G$4)</f>
        <v>2</v>
      </c>
      <c r="H8" s="4">
        <f>COUNTIFS($A$2:$A$135,$F8,$B$2:$B$135,H$4)</f>
        <v>2</v>
      </c>
      <c r="I8" s="4">
        <f>COUNTIFS($A$2:$A$135,$F8,$B$2:$B$135,I$4)</f>
        <v>4</v>
      </c>
      <c r="J8" s="4">
        <f>COUNTIFS($A$2:$A$135,$F8,$B$2:$B$135,J$4)</f>
        <v>4</v>
      </c>
      <c r="K8" s="4">
        <f>COUNTIFS($A$2:$A$135,$F8,$B$2:$B$135,K$4)</f>
        <v>2</v>
      </c>
      <c r="L8" s="4">
        <f>COUNTIFS($A$2:$A$135,$F8,$B$2:$B$135,L$4)</f>
        <v>4</v>
      </c>
      <c r="M8" s="4">
        <f>COUNTIFS($A$2:$A$135,$F8,$B$2:$B$135,M$4)</f>
        <v>8</v>
      </c>
    </row>
    <row r="9" spans="1:13">
      <c r="A9">
        <v>2008</v>
      </c>
      <c r="B9" t="s">
        <v>195</v>
      </c>
      <c r="C9" t="s">
        <v>196</v>
      </c>
      <c r="F9" s="4">
        <v>2010</v>
      </c>
      <c r="G9" s="4">
        <f>COUNTIFS($A$2:$A$135,$F9,$B$2:$B$135,G$4)</f>
        <v>4</v>
      </c>
      <c r="H9" s="4">
        <f>COUNTIFS($A$2:$A$135,$F9,$B$2:$B$135,H$4)</f>
        <v>2</v>
      </c>
      <c r="I9" s="4">
        <f>COUNTIFS($A$2:$A$135,$F9,$B$2:$B$135,I$4)</f>
        <v>2</v>
      </c>
      <c r="J9" s="4">
        <f>COUNTIFS($A$2:$A$135,$F9,$B$2:$B$135,J$4)</f>
        <v>4</v>
      </c>
      <c r="K9" s="4">
        <f>COUNTIFS($A$2:$A$135,$F9,$B$2:$B$135,K$4)</f>
        <v>6</v>
      </c>
      <c r="L9" s="4">
        <f>COUNTIFS($A$2:$A$135,$F9,$B$2:$B$135,L$4)</f>
        <v>0</v>
      </c>
      <c r="M9" s="4">
        <f>COUNTIFS($A$2:$A$135,$F9,$B$2:$B$135,M$4)</f>
        <v>2</v>
      </c>
    </row>
    <row r="10" spans="1:13">
      <c r="A10">
        <v>2008</v>
      </c>
      <c r="B10" t="s">
        <v>195</v>
      </c>
      <c r="C10" t="s">
        <v>197</v>
      </c>
      <c r="F10" s="4">
        <v>2011</v>
      </c>
      <c r="G10" s="4">
        <f>COUNTIFS($A$2:$A$135,$F10,$B$2:$B$135,G$4)</f>
        <v>2</v>
      </c>
      <c r="H10" s="4">
        <f>COUNTIFS($A$2:$A$135,$F10,$B$2:$B$135,H$4)</f>
        <v>0</v>
      </c>
      <c r="I10" s="4">
        <f>COUNTIFS($A$2:$A$135,$F10,$B$2:$B$135,I$4)</f>
        <v>0</v>
      </c>
      <c r="J10" s="4">
        <f>COUNTIFS($A$2:$A$135,$F10,$B$2:$B$135,J$4)</f>
        <v>4</v>
      </c>
      <c r="K10" s="4">
        <f>COUNTIFS($A$2:$A$135,$F10,$B$2:$B$135,K$4)</f>
        <v>6</v>
      </c>
      <c r="L10" s="4">
        <f>COUNTIFS($A$2:$A$135,$F10,$B$2:$B$135,L$4)</f>
        <v>6</v>
      </c>
      <c r="M10" s="4">
        <f>COUNTIFS($A$2:$A$135,$F10,$B$2:$B$135,M$4)</f>
        <v>0</v>
      </c>
    </row>
    <row r="11" spans="1:13">
      <c r="A11">
        <v>2008</v>
      </c>
      <c r="B11" t="s">
        <v>195</v>
      </c>
      <c r="C11" t="s">
        <v>198</v>
      </c>
      <c r="F11" s="4">
        <v>2012</v>
      </c>
      <c r="G11" s="4">
        <f>COUNTIFS($A$2:$A$135,$F11,$B$2:$B$135,G$4)</f>
        <v>8</v>
      </c>
      <c r="H11" s="4">
        <f>COUNTIFS($A$2:$A$135,$F11,$B$2:$B$135,H$4)</f>
        <v>3</v>
      </c>
      <c r="I11" s="4">
        <f>COUNTIFS($A$2:$A$135,$F11,$B$2:$B$135,I$4)</f>
        <v>3</v>
      </c>
      <c r="J11" s="4">
        <f>COUNTIFS($A$2:$A$135,$F11,$B$2:$B$135,J$4)</f>
        <v>1</v>
      </c>
      <c r="K11" s="4">
        <f>COUNTIFS($A$2:$A$135,$F11,$B$2:$B$135,K$4)</f>
        <v>3</v>
      </c>
      <c r="L11" s="4">
        <f>COUNTIFS($A$2:$A$135,$F11,$B$2:$B$135,L$4)</f>
        <v>5</v>
      </c>
      <c r="M11" s="4">
        <f>COUNTIFS($A$2:$A$135,$F11,$B$2:$B$135,M$4)</f>
        <v>4</v>
      </c>
    </row>
    <row r="12" spans="1:13">
      <c r="A12">
        <v>2008</v>
      </c>
      <c r="B12" t="s">
        <v>195</v>
      </c>
      <c r="C12" t="s">
        <v>199</v>
      </c>
      <c r="F12" s="4">
        <v>2013</v>
      </c>
      <c r="G12" s="4">
        <f>COUNTIFS($A$2:$A$135,$F12,$B$2:$B$135,G$4)</f>
        <v>11</v>
      </c>
      <c r="H12" s="4">
        <f>COUNTIFS($A$2:$A$135,$F12,$B$2:$B$135,H$4)</f>
        <v>0</v>
      </c>
      <c r="I12" s="4">
        <f>COUNTIFS($A$2:$A$135,$F12,$B$2:$B$135,I$4)</f>
        <v>3</v>
      </c>
      <c r="J12" s="4">
        <f>COUNTIFS($A$2:$A$135,$F12,$B$2:$B$135,J$4)</f>
        <v>0</v>
      </c>
      <c r="K12" s="4">
        <f>COUNTIFS($A$2:$A$135,$F12,$B$2:$B$135,K$4)</f>
        <v>0</v>
      </c>
      <c r="L12" s="4">
        <f>COUNTIFS($A$2:$A$135,$F12,$B$2:$B$135,L$4)</f>
        <v>2</v>
      </c>
      <c r="M12" s="4">
        <f>COUNTIFS($A$2:$A$135,$F12,$B$2:$B$135,M$4)</f>
        <v>0</v>
      </c>
    </row>
    <row r="13" spans="1:13">
      <c r="A13">
        <v>2009</v>
      </c>
      <c r="B13" t="s">
        <v>195</v>
      </c>
      <c r="C13" t="s">
        <v>196</v>
      </c>
      <c r="F13" s="4">
        <v>2014</v>
      </c>
      <c r="G13" s="4">
        <f>COUNTIFS($A$2:$A$135,$F13,$B$2:$B$135,G$4)</f>
        <v>3</v>
      </c>
      <c r="H13" s="4">
        <f>COUNTIFS($A$2:$A$135,$F13,$B$2:$B$135,H$4)</f>
        <v>0</v>
      </c>
      <c r="I13" s="4">
        <f>COUNTIFS($A$2:$A$135,$F13,$B$2:$B$135,I$4)</f>
        <v>5</v>
      </c>
      <c r="J13" s="4">
        <f>COUNTIFS($A$2:$A$135,$F13,$B$2:$B$135,J$4)</f>
        <v>1</v>
      </c>
      <c r="K13" s="4">
        <f>COUNTIFS($A$2:$A$135,$F13,$B$2:$B$135,K$4)</f>
        <v>0</v>
      </c>
      <c r="L13" s="4">
        <f>COUNTIFS($A$2:$A$135,$F13,$B$2:$B$135,L$4)</f>
        <v>0</v>
      </c>
      <c r="M13" s="4">
        <f>COUNTIFS($A$2:$A$135,$F13,$B$2:$B$135,M$4)</f>
        <v>0</v>
      </c>
    </row>
    <row r="14" spans="1:13">
      <c r="A14">
        <v>2009</v>
      </c>
      <c r="B14" t="s">
        <v>189</v>
      </c>
      <c r="C14" t="s">
        <v>200</v>
      </c>
      <c r="F14" s="4">
        <v>2015</v>
      </c>
      <c r="G14" s="4">
        <f>COUNTIFS($A$2:$A$135,$F14,$B$2:$B$135,G$4)</f>
        <v>0</v>
      </c>
      <c r="H14" s="4">
        <f>COUNTIFS($A$2:$A$135,$F14,$B$2:$B$135,H$4)</f>
        <v>0</v>
      </c>
      <c r="I14" s="4">
        <f>COUNTIFS($A$2:$A$135,$F14,$B$2:$B$135,I$4)</f>
        <v>0</v>
      </c>
      <c r="J14" s="4">
        <f>COUNTIFS($A$2:$A$135,$F14,$B$2:$B$135,J$4)</f>
        <v>2</v>
      </c>
      <c r="K14" s="4">
        <f>COUNTIFS($A$2:$A$135,$F14,$B$2:$B$135,K$4)</f>
        <v>0</v>
      </c>
      <c r="L14" s="4">
        <f>COUNTIFS($A$2:$A$135,$F14,$B$2:$B$135,L$4)</f>
        <v>0</v>
      </c>
      <c r="M14" s="4">
        <f>COUNTIFS($A$2:$A$135,$F14,$B$2:$B$135,M$4)</f>
        <v>5</v>
      </c>
    </row>
    <row r="15" spans="1:13">
      <c r="A15">
        <v>2009</v>
      </c>
      <c r="B15" t="s">
        <v>195</v>
      </c>
      <c r="C15" t="s">
        <v>196</v>
      </c>
      <c r="F15" s="11"/>
      <c r="G15" s="12"/>
    </row>
    <row r="16" spans="1:13">
      <c r="A16">
        <v>2009</v>
      </c>
      <c r="B16" t="s">
        <v>201</v>
      </c>
      <c r="C16" t="s">
        <v>202</v>
      </c>
      <c r="F16" s="11"/>
      <c r="G16" s="12"/>
    </row>
    <row r="17" spans="1:7">
      <c r="A17">
        <v>2009</v>
      </c>
      <c r="B17" t="s">
        <v>195</v>
      </c>
      <c r="C17" t="s">
        <v>196</v>
      </c>
      <c r="F17" s="17"/>
      <c r="G17" s="18"/>
    </row>
    <row r="18" spans="1:7">
      <c r="A18">
        <v>2009</v>
      </c>
      <c r="B18" t="s">
        <v>201</v>
      </c>
      <c r="C18" t="s">
        <v>202</v>
      </c>
      <c r="F18" s="11"/>
      <c r="G18" s="12"/>
    </row>
    <row r="19" spans="1:7">
      <c r="A19">
        <v>2009</v>
      </c>
      <c r="B19" t="s">
        <v>195</v>
      </c>
      <c r="C19" t="s">
        <v>197</v>
      </c>
      <c r="F19" s="11"/>
      <c r="G19" s="12"/>
    </row>
    <row r="20" spans="1:7">
      <c r="A20">
        <v>2009</v>
      </c>
      <c r="B20" t="s">
        <v>203</v>
      </c>
      <c r="C20" t="s">
        <v>204</v>
      </c>
      <c r="F20" s="11"/>
      <c r="G20" s="12"/>
    </row>
    <row r="21" spans="1:7">
      <c r="A21">
        <v>2009</v>
      </c>
      <c r="B21" t="s">
        <v>191</v>
      </c>
      <c r="C21" t="s">
        <v>205</v>
      </c>
      <c r="F21" s="11"/>
      <c r="G21" s="12"/>
    </row>
    <row r="22" spans="1:7">
      <c r="A22">
        <v>2009</v>
      </c>
      <c r="B22" t="s">
        <v>201</v>
      </c>
      <c r="C22" t="s">
        <v>206</v>
      </c>
      <c r="F22" s="11"/>
      <c r="G22" s="12"/>
    </row>
    <row r="23" spans="1:7">
      <c r="A23">
        <v>2009</v>
      </c>
      <c r="B23" t="s">
        <v>201</v>
      </c>
      <c r="C23" t="s">
        <v>206</v>
      </c>
      <c r="F23" s="11"/>
      <c r="G23" s="12"/>
    </row>
    <row r="24" spans="1:7">
      <c r="A24">
        <v>2009</v>
      </c>
      <c r="B24" t="s">
        <v>195</v>
      </c>
      <c r="C24" t="s">
        <v>198</v>
      </c>
      <c r="F24" s="17"/>
      <c r="G24" s="18"/>
    </row>
    <row r="25" spans="1:7">
      <c r="A25">
        <v>2009</v>
      </c>
      <c r="B25" t="s">
        <v>189</v>
      </c>
      <c r="C25" t="s">
        <v>207</v>
      </c>
      <c r="F25" s="11"/>
      <c r="G25" s="12"/>
    </row>
    <row r="26" spans="1:7">
      <c r="A26">
        <v>2009</v>
      </c>
      <c r="B26" t="s">
        <v>195</v>
      </c>
      <c r="C26" t="s">
        <v>199</v>
      </c>
      <c r="F26" s="11"/>
      <c r="G26" s="12"/>
    </row>
    <row r="27" spans="1:7">
      <c r="A27">
        <v>2009</v>
      </c>
      <c r="B27" t="s">
        <v>191</v>
      </c>
      <c r="C27" t="s">
        <v>205</v>
      </c>
      <c r="F27" s="11"/>
      <c r="G27" s="12"/>
    </row>
    <row r="28" spans="1:7">
      <c r="A28">
        <v>2009</v>
      </c>
      <c r="B28" t="s">
        <v>193</v>
      </c>
      <c r="C28" t="s">
        <v>208</v>
      </c>
      <c r="F28" s="11"/>
      <c r="G28" s="12"/>
    </row>
    <row r="29" spans="1:7">
      <c r="A29">
        <v>2009</v>
      </c>
      <c r="B29" t="s">
        <v>195</v>
      </c>
      <c r="C29" t="s">
        <v>209</v>
      </c>
      <c r="F29" s="17"/>
      <c r="G29" s="18"/>
    </row>
    <row r="30" spans="1:7">
      <c r="A30">
        <v>2009</v>
      </c>
      <c r="B30" t="s">
        <v>195</v>
      </c>
      <c r="C30" t="s">
        <v>209</v>
      </c>
      <c r="F30" s="11"/>
      <c r="G30" s="12"/>
    </row>
    <row r="31" spans="1:7">
      <c r="A31">
        <v>2009</v>
      </c>
      <c r="B31" t="s">
        <v>210</v>
      </c>
      <c r="C31" t="s">
        <v>211</v>
      </c>
      <c r="F31" s="11"/>
      <c r="G31" s="12"/>
    </row>
    <row r="32" spans="1:7">
      <c r="A32">
        <v>2009</v>
      </c>
      <c r="B32" t="s">
        <v>193</v>
      </c>
      <c r="C32" t="s">
        <v>208</v>
      </c>
      <c r="F32" s="11"/>
      <c r="G32" s="12"/>
    </row>
    <row r="33" spans="1:7">
      <c r="A33">
        <v>2009</v>
      </c>
      <c r="B33" t="s">
        <v>203</v>
      </c>
      <c r="C33" t="s">
        <v>204</v>
      </c>
      <c r="F33" s="11"/>
      <c r="G33" s="12"/>
    </row>
    <row r="34" spans="1:7">
      <c r="A34">
        <v>2009</v>
      </c>
      <c r="B34" t="s">
        <v>193</v>
      </c>
      <c r="C34" t="s">
        <v>212</v>
      </c>
      <c r="F34" s="11"/>
      <c r="G34" s="12"/>
    </row>
    <row r="35" spans="1:7">
      <c r="A35">
        <v>2009</v>
      </c>
      <c r="B35" t="s">
        <v>193</v>
      </c>
      <c r="C35" t="s">
        <v>213</v>
      </c>
      <c r="F35" s="11"/>
      <c r="G35" s="12"/>
    </row>
    <row r="36" spans="1:7">
      <c r="A36">
        <v>2009</v>
      </c>
      <c r="B36" t="s">
        <v>210</v>
      </c>
      <c r="C36" t="s">
        <v>214</v>
      </c>
      <c r="F36" s="11"/>
      <c r="G36" s="12"/>
    </row>
    <row r="37" spans="1:7">
      <c r="A37">
        <v>2009</v>
      </c>
      <c r="B37" t="s">
        <v>191</v>
      </c>
      <c r="C37" t="s">
        <v>215</v>
      </c>
      <c r="F37" s="17"/>
      <c r="G37" s="18"/>
    </row>
    <row r="38" spans="1:7">
      <c r="A38">
        <v>2009</v>
      </c>
      <c r="B38" t="s">
        <v>191</v>
      </c>
      <c r="C38" t="s">
        <v>216</v>
      </c>
      <c r="F38" s="11"/>
      <c r="G38" s="12"/>
    </row>
    <row r="39" spans="1:7">
      <c r="A39">
        <v>2010</v>
      </c>
      <c r="B39" t="s">
        <v>210</v>
      </c>
      <c r="C39" t="s">
        <v>211</v>
      </c>
      <c r="F39" s="11"/>
      <c r="G39" s="12"/>
    </row>
    <row r="40" spans="1:7">
      <c r="A40">
        <v>2010</v>
      </c>
      <c r="B40" t="s">
        <v>210</v>
      </c>
      <c r="C40" t="s">
        <v>211</v>
      </c>
      <c r="F40" s="11"/>
      <c r="G40" s="12"/>
    </row>
    <row r="41" spans="1:7">
      <c r="A41">
        <v>2010</v>
      </c>
      <c r="B41" t="s">
        <v>195</v>
      </c>
      <c r="C41" t="s">
        <v>196</v>
      </c>
      <c r="F41" s="17"/>
      <c r="G41" s="18"/>
    </row>
    <row r="42" spans="1:7">
      <c r="A42">
        <v>2010</v>
      </c>
      <c r="B42" t="s">
        <v>203</v>
      </c>
      <c r="C42" t="s">
        <v>217</v>
      </c>
      <c r="F42" s="11"/>
      <c r="G42" s="12"/>
    </row>
    <row r="43" spans="1:7">
      <c r="A43">
        <v>2010</v>
      </c>
      <c r="B43" t="s">
        <v>191</v>
      </c>
      <c r="C43" t="s">
        <v>205</v>
      </c>
      <c r="F43" s="11"/>
      <c r="G43" s="12"/>
    </row>
    <row r="44" spans="1:7">
      <c r="A44">
        <v>2010</v>
      </c>
      <c r="B44" t="s">
        <v>189</v>
      </c>
      <c r="C44" t="s">
        <v>200</v>
      </c>
      <c r="F44" s="11"/>
      <c r="G44" s="12"/>
    </row>
    <row r="45" spans="1:7">
      <c r="A45">
        <v>2010</v>
      </c>
      <c r="B45" t="s">
        <v>203</v>
      </c>
      <c r="C45" t="s">
        <v>218</v>
      </c>
      <c r="F45" s="17"/>
      <c r="G45" s="18"/>
    </row>
    <row r="46" spans="1:7">
      <c r="A46">
        <v>2010</v>
      </c>
      <c r="B46" t="s">
        <v>195</v>
      </c>
      <c r="C46" t="s">
        <v>198</v>
      </c>
      <c r="F46" s="11"/>
      <c r="G46" s="12"/>
    </row>
    <row r="47" spans="1:7">
      <c r="A47">
        <v>2010</v>
      </c>
      <c r="B47" t="s">
        <v>191</v>
      </c>
      <c r="C47" t="s">
        <v>205</v>
      </c>
      <c r="F47" s="11"/>
      <c r="G47" s="12"/>
    </row>
    <row r="48" spans="1:7">
      <c r="A48">
        <v>2010</v>
      </c>
      <c r="B48" t="s">
        <v>193</v>
      </c>
      <c r="C48" t="s">
        <v>208</v>
      </c>
    </row>
    <row r="49" spans="1:3">
      <c r="A49">
        <v>2010</v>
      </c>
      <c r="B49" t="s">
        <v>210</v>
      </c>
      <c r="C49" t="s">
        <v>219</v>
      </c>
    </row>
    <row r="50" spans="1:3">
      <c r="A50">
        <v>2010</v>
      </c>
      <c r="B50" t="s">
        <v>193</v>
      </c>
      <c r="C50" t="s">
        <v>208</v>
      </c>
    </row>
    <row r="51" spans="1:3">
      <c r="A51">
        <v>2010</v>
      </c>
      <c r="B51" t="s">
        <v>210</v>
      </c>
      <c r="C51" t="s">
        <v>220</v>
      </c>
    </row>
    <row r="52" spans="1:3">
      <c r="A52">
        <v>2010</v>
      </c>
      <c r="B52" t="s">
        <v>189</v>
      </c>
      <c r="C52" t="s">
        <v>221</v>
      </c>
    </row>
    <row r="53" spans="1:3">
      <c r="A53">
        <v>2010</v>
      </c>
      <c r="B53" t="s">
        <v>203</v>
      </c>
      <c r="C53" t="s">
        <v>222</v>
      </c>
    </row>
    <row r="54" spans="1:3">
      <c r="A54">
        <v>2010</v>
      </c>
      <c r="B54" t="s">
        <v>203</v>
      </c>
      <c r="C54" t="s">
        <v>222</v>
      </c>
    </row>
    <row r="55" spans="1:3">
      <c r="A55">
        <v>2010</v>
      </c>
      <c r="B55" t="s">
        <v>203</v>
      </c>
      <c r="C55" t="s">
        <v>222</v>
      </c>
    </row>
    <row r="56" spans="1:3">
      <c r="A56">
        <v>2010</v>
      </c>
      <c r="B56" t="s">
        <v>203</v>
      </c>
      <c r="C56" t="s">
        <v>204</v>
      </c>
    </row>
    <row r="57" spans="1:3">
      <c r="A57">
        <v>2010</v>
      </c>
      <c r="B57" t="s">
        <v>191</v>
      </c>
      <c r="C57" t="s">
        <v>215</v>
      </c>
    </row>
    <row r="58" spans="1:3">
      <c r="A58">
        <v>2010</v>
      </c>
      <c r="B58" t="s">
        <v>191</v>
      </c>
      <c r="C58" t="s">
        <v>216</v>
      </c>
    </row>
    <row r="59" spans="1:3">
      <c r="A59">
        <v>2011</v>
      </c>
      <c r="B59" t="s">
        <v>210</v>
      </c>
      <c r="C59" t="s">
        <v>211</v>
      </c>
    </row>
    <row r="60" spans="1:3">
      <c r="A60">
        <v>2011</v>
      </c>
      <c r="B60" t="s">
        <v>203</v>
      </c>
      <c r="C60" t="s">
        <v>223</v>
      </c>
    </row>
    <row r="61" spans="1:3">
      <c r="A61">
        <v>2011</v>
      </c>
      <c r="B61" t="s">
        <v>203</v>
      </c>
      <c r="C61" t="s">
        <v>223</v>
      </c>
    </row>
    <row r="62" spans="1:3">
      <c r="A62">
        <v>2011</v>
      </c>
      <c r="B62" t="s">
        <v>203</v>
      </c>
      <c r="C62" t="s">
        <v>217</v>
      </c>
    </row>
    <row r="63" spans="1:3">
      <c r="A63">
        <v>2011</v>
      </c>
      <c r="B63" t="s">
        <v>203</v>
      </c>
      <c r="C63" t="s">
        <v>218</v>
      </c>
    </row>
    <row r="64" spans="1:3">
      <c r="A64">
        <v>2011</v>
      </c>
      <c r="B64" t="s">
        <v>191</v>
      </c>
      <c r="C64" t="s">
        <v>216</v>
      </c>
    </row>
    <row r="65" spans="1:3">
      <c r="A65">
        <v>2011</v>
      </c>
      <c r="B65" t="s">
        <v>191</v>
      </c>
      <c r="C65" t="s">
        <v>216</v>
      </c>
    </row>
    <row r="66" spans="1:3">
      <c r="A66">
        <v>2011</v>
      </c>
      <c r="B66" t="s">
        <v>191</v>
      </c>
      <c r="C66" t="s">
        <v>216</v>
      </c>
    </row>
    <row r="67" spans="1:3">
      <c r="A67">
        <v>2011</v>
      </c>
      <c r="B67" t="s">
        <v>191</v>
      </c>
      <c r="C67" t="s">
        <v>216</v>
      </c>
    </row>
    <row r="68" spans="1:3">
      <c r="A68">
        <v>2011</v>
      </c>
      <c r="B68" t="s">
        <v>203</v>
      </c>
      <c r="C68" t="s">
        <v>224</v>
      </c>
    </row>
    <row r="69" spans="1:3">
      <c r="A69">
        <v>2011</v>
      </c>
      <c r="B69" t="s">
        <v>203</v>
      </c>
      <c r="C69" t="s">
        <v>224</v>
      </c>
    </row>
    <row r="70" spans="1:3">
      <c r="A70">
        <v>2011</v>
      </c>
      <c r="B70" t="s">
        <v>210</v>
      </c>
      <c r="C70" t="s">
        <v>214</v>
      </c>
    </row>
    <row r="71" spans="1:3">
      <c r="A71">
        <v>2011</v>
      </c>
      <c r="B71" t="s">
        <v>201</v>
      </c>
      <c r="C71" t="s">
        <v>225</v>
      </c>
    </row>
    <row r="72" spans="1:3">
      <c r="A72">
        <v>2011</v>
      </c>
      <c r="B72" t="s">
        <v>201</v>
      </c>
      <c r="C72" t="s">
        <v>225</v>
      </c>
    </row>
    <row r="73" spans="1:3">
      <c r="A73">
        <v>2011</v>
      </c>
      <c r="B73" t="s">
        <v>201</v>
      </c>
      <c r="C73" t="s">
        <v>225</v>
      </c>
    </row>
    <row r="74" spans="1:3">
      <c r="A74">
        <v>2011</v>
      </c>
      <c r="B74" t="s">
        <v>201</v>
      </c>
      <c r="C74" t="s">
        <v>225</v>
      </c>
    </row>
    <row r="75" spans="1:3">
      <c r="A75">
        <v>2011</v>
      </c>
      <c r="B75" t="s">
        <v>201</v>
      </c>
      <c r="C75" t="s">
        <v>225</v>
      </c>
    </row>
    <row r="76" spans="1:3">
      <c r="A76">
        <v>2011</v>
      </c>
      <c r="B76" t="s">
        <v>201</v>
      </c>
      <c r="C76" t="s">
        <v>225</v>
      </c>
    </row>
    <row r="77" spans="1:3">
      <c r="A77">
        <v>2012</v>
      </c>
      <c r="B77" t="s">
        <v>210</v>
      </c>
      <c r="C77" t="s">
        <v>211</v>
      </c>
    </row>
    <row r="78" spans="1:3">
      <c r="A78">
        <v>2012</v>
      </c>
      <c r="B78" t="s">
        <v>210</v>
      </c>
      <c r="C78" t="s">
        <v>211</v>
      </c>
    </row>
    <row r="79" spans="1:3">
      <c r="A79">
        <v>2012</v>
      </c>
      <c r="B79" t="s">
        <v>195</v>
      </c>
      <c r="C79" t="s">
        <v>197</v>
      </c>
    </row>
    <row r="80" spans="1:3">
      <c r="A80">
        <v>2012</v>
      </c>
      <c r="B80" t="s">
        <v>203</v>
      </c>
      <c r="C80" t="s">
        <v>204</v>
      </c>
    </row>
    <row r="81" spans="1:3">
      <c r="A81">
        <v>2012</v>
      </c>
      <c r="B81" t="s">
        <v>189</v>
      </c>
      <c r="C81" t="s">
        <v>207</v>
      </c>
    </row>
    <row r="82" spans="1:3">
      <c r="A82">
        <v>2012</v>
      </c>
      <c r="B82" t="s">
        <v>195</v>
      </c>
      <c r="C82" t="s">
        <v>199</v>
      </c>
    </row>
    <row r="83" spans="1:3">
      <c r="A83">
        <v>2012</v>
      </c>
      <c r="B83" t="s">
        <v>210</v>
      </c>
      <c r="C83" t="s">
        <v>211</v>
      </c>
    </row>
    <row r="84" spans="1:3">
      <c r="A84">
        <v>2012</v>
      </c>
      <c r="B84" t="s">
        <v>193</v>
      </c>
      <c r="C84" t="s">
        <v>208</v>
      </c>
    </row>
    <row r="85" spans="1:3">
      <c r="A85">
        <v>2012</v>
      </c>
      <c r="B85" t="s">
        <v>189</v>
      </c>
      <c r="C85" t="s">
        <v>226</v>
      </c>
    </row>
    <row r="86" spans="1:3">
      <c r="A86">
        <v>2012</v>
      </c>
      <c r="B86" t="s">
        <v>189</v>
      </c>
      <c r="C86" t="s">
        <v>226</v>
      </c>
    </row>
    <row r="87" spans="1:3">
      <c r="A87">
        <v>2012</v>
      </c>
      <c r="B87" t="s">
        <v>203</v>
      </c>
      <c r="C87" t="s">
        <v>204</v>
      </c>
    </row>
    <row r="88" spans="1:3">
      <c r="A88">
        <v>2012</v>
      </c>
      <c r="B88" t="s">
        <v>201</v>
      </c>
      <c r="C88" t="s">
        <v>227</v>
      </c>
    </row>
    <row r="89" spans="1:3">
      <c r="A89">
        <v>2012</v>
      </c>
      <c r="B89" t="s">
        <v>201</v>
      </c>
      <c r="C89" t="s">
        <v>227</v>
      </c>
    </row>
    <row r="90" spans="1:3">
      <c r="A90">
        <v>2012</v>
      </c>
      <c r="B90" t="s">
        <v>201</v>
      </c>
      <c r="C90" t="s">
        <v>227</v>
      </c>
    </row>
    <row r="91" spans="1:3">
      <c r="A91">
        <v>2012</v>
      </c>
      <c r="B91" t="s">
        <v>201</v>
      </c>
      <c r="C91" t="s">
        <v>227</v>
      </c>
    </row>
    <row r="92" spans="1:3">
      <c r="A92">
        <v>2012</v>
      </c>
      <c r="B92" t="s">
        <v>201</v>
      </c>
      <c r="C92" t="s">
        <v>227</v>
      </c>
    </row>
    <row r="93" spans="1:3">
      <c r="A93">
        <v>2012</v>
      </c>
      <c r="B93" t="s">
        <v>195</v>
      </c>
      <c r="C93" t="s">
        <v>228</v>
      </c>
    </row>
    <row r="94" spans="1:3">
      <c r="A94">
        <v>2012</v>
      </c>
      <c r="B94" t="s">
        <v>193</v>
      </c>
      <c r="C94" t="s">
        <v>213</v>
      </c>
    </row>
    <row r="95" spans="1:3">
      <c r="A95">
        <v>2012</v>
      </c>
      <c r="B95" t="s">
        <v>195</v>
      </c>
      <c r="C95" t="s">
        <v>228</v>
      </c>
    </row>
    <row r="96" spans="1:3">
      <c r="A96">
        <v>2012</v>
      </c>
      <c r="B96" t="s">
        <v>193</v>
      </c>
      <c r="C96" t="s">
        <v>229</v>
      </c>
    </row>
    <row r="97" spans="1:3">
      <c r="A97">
        <v>2012</v>
      </c>
      <c r="B97" t="s">
        <v>203</v>
      </c>
      <c r="C97" t="s">
        <v>204</v>
      </c>
    </row>
    <row r="98" spans="1:3">
      <c r="A98">
        <v>2012</v>
      </c>
      <c r="B98" t="s">
        <v>210</v>
      </c>
      <c r="C98" t="s">
        <v>230</v>
      </c>
    </row>
    <row r="99" spans="1:3">
      <c r="A99">
        <v>2012</v>
      </c>
      <c r="B99" t="s">
        <v>210</v>
      </c>
      <c r="C99" t="s">
        <v>230</v>
      </c>
    </row>
    <row r="100" spans="1:3">
      <c r="A100">
        <v>2012</v>
      </c>
      <c r="B100" t="s">
        <v>210</v>
      </c>
      <c r="C100" t="s">
        <v>230</v>
      </c>
    </row>
    <row r="101" spans="1:3">
      <c r="A101">
        <v>2012</v>
      </c>
      <c r="B101" t="s">
        <v>210</v>
      </c>
      <c r="C101" t="s">
        <v>230</v>
      </c>
    </row>
    <row r="102" spans="1:3">
      <c r="A102">
        <v>2012</v>
      </c>
      <c r="B102" t="s">
        <v>210</v>
      </c>
      <c r="C102" t="s">
        <v>230</v>
      </c>
    </row>
    <row r="103" spans="1:3">
      <c r="A103">
        <v>2012</v>
      </c>
      <c r="B103" t="s">
        <v>191</v>
      </c>
      <c r="C103" t="s">
        <v>216</v>
      </c>
    </row>
    <row r="104" spans="1:3">
      <c r="A104">
        <v>2013</v>
      </c>
      <c r="B104" t="s">
        <v>210</v>
      </c>
      <c r="C104" t="s">
        <v>211</v>
      </c>
    </row>
    <row r="105" spans="1:3">
      <c r="A105">
        <v>2013</v>
      </c>
      <c r="B105" t="s">
        <v>201</v>
      </c>
      <c r="C105" t="s">
        <v>206</v>
      </c>
    </row>
    <row r="106" spans="1:3">
      <c r="A106">
        <v>2013</v>
      </c>
      <c r="B106" t="s">
        <v>201</v>
      </c>
      <c r="C106" t="s">
        <v>206</v>
      </c>
    </row>
    <row r="107" spans="1:3">
      <c r="A107">
        <v>2013</v>
      </c>
      <c r="B107" t="s">
        <v>210</v>
      </c>
      <c r="C107" t="s">
        <v>219</v>
      </c>
    </row>
    <row r="108" spans="1:3">
      <c r="A108">
        <v>2013</v>
      </c>
      <c r="B108" t="s">
        <v>210</v>
      </c>
      <c r="C108" t="s">
        <v>220</v>
      </c>
    </row>
    <row r="109" spans="1:3">
      <c r="A109">
        <v>2013</v>
      </c>
      <c r="B109" t="s">
        <v>193</v>
      </c>
      <c r="C109" t="s">
        <v>208</v>
      </c>
    </row>
    <row r="110" spans="1:3">
      <c r="A110">
        <v>2013</v>
      </c>
      <c r="B110" t="s">
        <v>210</v>
      </c>
      <c r="C110" t="s">
        <v>230</v>
      </c>
    </row>
    <row r="111" spans="1:3">
      <c r="A111">
        <v>2013</v>
      </c>
      <c r="B111" t="s">
        <v>210</v>
      </c>
      <c r="C111" t="s">
        <v>230</v>
      </c>
    </row>
    <row r="112" spans="1:3">
      <c r="A112">
        <v>2013</v>
      </c>
      <c r="B112" t="s">
        <v>210</v>
      </c>
      <c r="C112" t="s">
        <v>230</v>
      </c>
    </row>
    <row r="113" spans="1:3">
      <c r="A113">
        <v>2013</v>
      </c>
      <c r="B113" t="s">
        <v>210</v>
      </c>
      <c r="C113" t="s">
        <v>230</v>
      </c>
    </row>
    <row r="114" spans="1:3">
      <c r="A114">
        <v>2013</v>
      </c>
      <c r="B114" t="s">
        <v>210</v>
      </c>
      <c r="C114" t="s">
        <v>230</v>
      </c>
    </row>
    <row r="115" spans="1:3">
      <c r="A115">
        <v>2013</v>
      </c>
      <c r="B115" t="s">
        <v>210</v>
      </c>
      <c r="C115" t="s">
        <v>230</v>
      </c>
    </row>
    <row r="116" spans="1:3">
      <c r="A116">
        <v>2013</v>
      </c>
      <c r="B116" t="s">
        <v>210</v>
      </c>
      <c r="C116" t="s">
        <v>230</v>
      </c>
    </row>
    <row r="117" spans="1:3">
      <c r="A117">
        <v>2013</v>
      </c>
      <c r="B117" t="s">
        <v>210</v>
      </c>
      <c r="C117" t="s">
        <v>230</v>
      </c>
    </row>
    <row r="118" spans="1:3">
      <c r="A118">
        <v>2013</v>
      </c>
      <c r="B118" t="s">
        <v>193</v>
      </c>
      <c r="C118" t="s">
        <v>231</v>
      </c>
    </row>
    <row r="119" spans="1:3">
      <c r="A119">
        <v>2013</v>
      </c>
      <c r="B119" t="s">
        <v>193</v>
      </c>
      <c r="C119" t="s">
        <v>231</v>
      </c>
    </row>
    <row r="120" spans="1:3">
      <c r="A120">
        <v>2014</v>
      </c>
      <c r="B120" t="s">
        <v>193</v>
      </c>
      <c r="C120" t="s">
        <v>232</v>
      </c>
    </row>
    <row r="121" spans="1:3">
      <c r="A121">
        <v>2014</v>
      </c>
      <c r="B121" t="s">
        <v>193</v>
      </c>
      <c r="C121" t="s">
        <v>232</v>
      </c>
    </row>
    <row r="122" spans="1:3">
      <c r="A122">
        <v>2014</v>
      </c>
      <c r="B122" t="s">
        <v>193</v>
      </c>
      <c r="C122" t="s">
        <v>208</v>
      </c>
    </row>
    <row r="123" spans="1:3">
      <c r="A123">
        <v>2014</v>
      </c>
      <c r="B123" t="s">
        <v>193</v>
      </c>
      <c r="C123" t="s">
        <v>212</v>
      </c>
    </row>
    <row r="124" spans="1:3">
      <c r="A124">
        <v>2014</v>
      </c>
      <c r="B124" t="s">
        <v>191</v>
      </c>
      <c r="C124" t="s">
        <v>205</v>
      </c>
    </row>
    <row r="125" spans="1:3">
      <c r="A125">
        <v>2014</v>
      </c>
      <c r="B125" t="s">
        <v>210</v>
      </c>
      <c r="C125" t="s">
        <v>230</v>
      </c>
    </row>
    <row r="126" spans="1:3">
      <c r="A126">
        <v>2014</v>
      </c>
      <c r="B126" t="s">
        <v>210</v>
      </c>
      <c r="C126" t="s">
        <v>230</v>
      </c>
    </row>
    <row r="127" spans="1:3">
      <c r="A127">
        <v>2014</v>
      </c>
      <c r="B127" t="s">
        <v>210</v>
      </c>
      <c r="C127" t="s">
        <v>230</v>
      </c>
    </row>
    <row r="128" spans="1:3">
      <c r="A128">
        <v>2014</v>
      </c>
      <c r="B128" t="s">
        <v>193</v>
      </c>
      <c r="C128" t="s">
        <v>231</v>
      </c>
    </row>
    <row r="129" spans="1:3">
      <c r="A129">
        <v>2015</v>
      </c>
      <c r="B129" t="s">
        <v>191</v>
      </c>
      <c r="C129" t="s">
        <v>205</v>
      </c>
    </row>
    <row r="130" spans="1:3">
      <c r="A130">
        <v>2015</v>
      </c>
      <c r="B130" t="s">
        <v>191</v>
      </c>
      <c r="C130" t="s">
        <v>216</v>
      </c>
    </row>
    <row r="131" spans="1:3">
      <c r="A131">
        <v>2015</v>
      </c>
      <c r="B131" t="s">
        <v>195</v>
      </c>
      <c r="C131" t="s">
        <v>233</v>
      </c>
    </row>
    <row r="132" spans="1:3">
      <c r="A132">
        <v>2015</v>
      </c>
      <c r="B132" t="s">
        <v>195</v>
      </c>
      <c r="C132" t="s">
        <v>233</v>
      </c>
    </row>
    <row r="133" spans="1:3">
      <c r="A133">
        <v>2015</v>
      </c>
      <c r="B133" t="s">
        <v>195</v>
      </c>
      <c r="C133" t="s">
        <v>233</v>
      </c>
    </row>
    <row r="134" spans="1:3">
      <c r="A134">
        <v>2015</v>
      </c>
      <c r="B134" t="s">
        <v>195</v>
      </c>
      <c r="C134" t="s">
        <v>233</v>
      </c>
    </row>
    <row r="135" spans="1:3">
      <c r="A135">
        <v>2015</v>
      </c>
      <c r="B135" t="s">
        <v>195</v>
      </c>
      <c r="C135" t="s">
        <v>233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5"/>
  <sheetViews>
    <sheetView topLeftCell="C1" workbookViewId="0">
      <selection activeCell="F10" sqref="F10"/>
    </sheetView>
  </sheetViews>
  <sheetFormatPr defaultRowHeight="15"/>
  <cols>
    <col min="1" max="1" width="18" bestFit="1" customWidth="1"/>
    <col min="2" max="2" width="15.7109375" bestFit="1" customWidth="1"/>
    <col min="3" max="3" width="24.5703125" bestFit="1" customWidth="1"/>
    <col min="4" max="4" width="10.140625" bestFit="1" customWidth="1"/>
    <col min="6" max="6" width="18" bestFit="1" customWidth="1"/>
    <col min="7" max="7" width="15.7109375" bestFit="1" customWidth="1"/>
    <col min="8" max="8" width="29.7109375" bestFit="1" customWidth="1"/>
  </cols>
  <sheetData>
    <row r="1" spans="1:8">
      <c r="A1" t="s">
        <v>0</v>
      </c>
      <c r="B1" t="s">
        <v>3</v>
      </c>
      <c r="C1" t="s">
        <v>5</v>
      </c>
      <c r="D1" t="s">
        <v>243</v>
      </c>
      <c r="F1" s="1">
        <v>42736</v>
      </c>
    </row>
    <row r="2" spans="1:8">
      <c r="A2" t="s">
        <v>35</v>
      </c>
      <c r="B2" t="s">
        <v>36</v>
      </c>
      <c r="C2" s="1">
        <v>42014</v>
      </c>
      <c r="D2">
        <f>$F$1-C2</f>
        <v>722</v>
      </c>
    </row>
    <row r="3" spans="1:8">
      <c r="A3" t="s">
        <v>6</v>
      </c>
      <c r="B3" t="s">
        <v>9</v>
      </c>
      <c r="C3" s="1">
        <v>42028</v>
      </c>
      <c r="D3">
        <f>$F$1-C3</f>
        <v>708</v>
      </c>
      <c r="F3" s="13" t="s">
        <v>245</v>
      </c>
      <c r="G3" s="13"/>
      <c r="H3" s="13"/>
    </row>
    <row r="4" spans="1:8">
      <c r="A4" t="s">
        <v>6</v>
      </c>
      <c r="B4" t="s">
        <v>10</v>
      </c>
      <c r="C4" s="1">
        <v>42028</v>
      </c>
      <c r="D4">
        <f>$F$1-C4</f>
        <v>708</v>
      </c>
      <c r="F4" s="4" t="s">
        <v>0</v>
      </c>
      <c r="G4" s="4" t="s">
        <v>3</v>
      </c>
      <c r="H4" s="4" t="s">
        <v>244</v>
      </c>
    </row>
    <row r="5" spans="1:8">
      <c r="A5" t="s">
        <v>81</v>
      </c>
      <c r="B5" t="s">
        <v>82</v>
      </c>
      <c r="C5" s="1">
        <v>42028</v>
      </c>
      <c r="D5">
        <f>$F$1-C5</f>
        <v>708</v>
      </c>
      <c r="F5" s="4" t="s">
        <v>35</v>
      </c>
      <c r="G5" s="4" t="s">
        <v>36</v>
      </c>
      <c r="H5" s="4">
        <v>722</v>
      </c>
    </row>
    <row r="6" spans="1:8">
      <c r="A6" t="s">
        <v>6</v>
      </c>
      <c r="B6" t="s">
        <v>8</v>
      </c>
      <c r="C6" s="1">
        <v>42029</v>
      </c>
      <c r="D6">
        <f>$F$1-C6</f>
        <v>707</v>
      </c>
      <c r="F6" s="4" t="s">
        <v>6</v>
      </c>
      <c r="G6" s="4" t="s">
        <v>9</v>
      </c>
      <c r="H6" s="4">
        <v>708</v>
      </c>
    </row>
    <row r="7" spans="1:8">
      <c r="A7" t="s">
        <v>35</v>
      </c>
      <c r="B7" t="s">
        <v>69</v>
      </c>
      <c r="C7" s="1">
        <v>42029</v>
      </c>
      <c r="D7">
        <f>$F$1-C7</f>
        <v>707</v>
      </c>
      <c r="F7" s="4" t="s">
        <v>6</v>
      </c>
      <c r="G7" s="4" t="s">
        <v>10</v>
      </c>
      <c r="H7" s="4">
        <v>708</v>
      </c>
    </row>
    <row r="8" spans="1:8">
      <c r="A8" t="s">
        <v>6</v>
      </c>
      <c r="B8" t="s">
        <v>11</v>
      </c>
      <c r="C8" s="1">
        <v>42034</v>
      </c>
      <c r="D8">
        <f>$F$1-C8</f>
        <v>702</v>
      </c>
      <c r="F8" s="4" t="s">
        <v>81</v>
      </c>
      <c r="G8" s="4" t="s">
        <v>82</v>
      </c>
      <c r="H8" s="4">
        <v>708</v>
      </c>
    </row>
    <row r="9" spans="1:8">
      <c r="A9" t="s">
        <v>6</v>
      </c>
      <c r="B9" t="s">
        <v>7</v>
      </c>
      <c r="C9" s="1">
        <v>42035</v>
      </c>
      <c r="D9">
        <f>$F$1-C9</f>
        <v>701</v>
      </c>
    </row>
    <row r="10" spans="1:8">
      <c r="A10" t="s">
        <v>119</v>
      </c>
      <c r="B10" t="s">
        <v>120</v>
      </c>
      <c r="C10" s="1">
        <v>42059</v>
      </c>
      <c r="D10">
        <f>$F$1-C10</f>
        <v>677</v>
      </c>
    </row>
    <row r="11" spans="1:8">
      <c r="A11" t="s">
        <v>119</v>
      </c>
      <c r="B11" t="s">
        <v>121</v>
      </c>
      <c r="C11" s="1">
        <v>42059</v>
      </c>
      <c r="D11">
        <f>$F$1-C11</f>
        <v>677</v>
      </c>
    </row>
    <row r="12" spans="1:8">
      <c r="A12" t="s">
        <v>50</v>
      </c>
      <c r="B12" t="s">
        <v>65</v>
      </c>
      <c r="C12" s="1">
        <v>42062</v>
      </c>
      <c r="D12">
        <f>$F$1-C12</f>
        <v>674</v>
      </c>
    </row>
    <row r="13" spans="1:8">
      <c r="A13" t="s">
        <v>50</v>
      </c>
      <c r="B13" t="s">
        <v>111</v>
      </c>
      <c r="C13" s="1">
        <v>42062</v>
      </c>
      <c r="D13">
        <f>$F$1-C13</f>
        <v>674</v>
      </c>
    </row>
    <row r="14" spans="1:8">
      <c r="A14" t="s">
        <v>79</v>
      </c>
      <c r="B14" t="s">
        <v>80</v>
      </c>
      <c r="C14" s="1">
        <v>42067</v>
      </c>
      <c r="D14">
        <f>$F$1-C14</f>
        <v>669</v>
      </c>
    </row>
    <row r="15" spans="1:8">
      <c r="A15" t="s">
        <v>79</v>
      </c>
      <c r="B15" t="s">
        <v>147</v>
      </c>
      <c r="C15" s="1">
        <v>42067</v>
      </c>
      <c r="D15">
        <f>$F$1-C15</f>
        <v>669</v>
      </c>
    </row>
    <row r="16" spans="1:8">
      <c r="A16" t="s">
        <v>45</v>
      </c>
      <c r="B16" t="s">
        <v>46</v>
      </c>
      <c r="C16" s="1">
        <v>42073</v>
      </c>
      <c r="D16">
        <f>$F$1-C16</f>
        <v>663</v>
      </c>
    </row>
    <row r="17" spans="1:4">
      <c r="A17" t="s">
        <v>45</v>
      </c>
      <c r="B17" t="s">
        <v>78</v>
      </c>
      <c r="C17" s="1">
        <v>42073</v>
      </c>
      <c r="D17">
        <f>$F$1-C17</f>
        <v>663</v>
      </c>
    </row>
    <row r="18" spans="1:4">
      <c r="A18" t="s">
        <v>22</v>
      </c>
      <c r="B18" t="s">
        <v>23</v>
      </c>
      <c r="C18" s="1">
        <v>42075</v>
      </c>
      <c r="D18">
        <f>$F$1-C18</f>
        <v>661</v>
      </c>
    </row>
    <row r="19" spans="1:4">
      <c r="A19" t="s">
        <v>22</v>
      </c>
      <c r="B19" t="s">
        <v>43</v>
      </c>
      <c r="C19" s="1">
        <v>42075</v>
      </c>
      <c r="D19">
        <f>$F$1-C19</f>
        <v>661</v>
      </c>
    </row>
    <row r="20" spans="1:4">
      <c r="A20" t="s">
        <v>22</v>
      </c>
      <c r="B20" t="s">
        <v>116</v>
      </c>
      <c r="C20" s="1">
        <v>42075</v>
      </c>
      <c r="D20">
        <f>$F$1-C20</f>
        <v>661</v>
      </c>
    </row>
    <row r="21" spans="1:4">
      <c r="A21" t="s">
        <v>35</v>
      </c>
      <c r="B21" t="s">
        <v>165</v>
      </c>
      <c r="C21" s="1">
        <v>42083</v>
      </c>
      <c r="D21">
        <f>$F$1-C21</f>
        <v>653</v>
      </c>
    </row>
    <row r="22" spans="1:4">
      <c r="A22" t="s">
        <v>35</v>
      </c>
      <c r="B22" t="s">
        <v>170</v>
      </c>
      <c r="C22" s="1">
        <v>42083</v>
      </c>
      <c r="D22">
        <f>$F$1-C22</f>
        <v>653</v>
      </c>
    </row>
    <row r="23" spans="1:4">
      <c r="A23" t="s">
        <v>50</v>
      </c>
      <c r="B23" t="s">
        <v>112</v>
      </c>
      <c r="C23" s="1">
        <v>42117</v>
      </c>
      <c r="D23">
        <f>$F$1-C23</f>
        <v>619</v>
      </c>
    </row>
    <row r="24" spans="1:4">
      <c r="A24" t="s">
        <v>50</v>
      </c>
      <c r="B24" t="s">
        <v>143</v>
      </c>
      <c r="C24" s="1">
        <v>42117</v>
      </c>
      <c r="D24">
        <f>$F$1-C24</f>
        <v>619</v>
      </c>
    </row>
    <row r="25" spans="1:4">
      <c r="A25" t="s">
        <v>25</v>
      </c>
      <c r="B25" t="s">
        <v>26</v>
      </c>
      <c r="C25" s="1">
        <v>42157</v>
      </c>
      <c r="D25">
        <f>$F$1-C25</f>
        <v>579</v>
      </c>
    </row>
    <row r="26" spans="1:4">
      <c r="A26" t="s">
        <v>25</v>
      </c>
      <c r="B26" t="s">
        <v>70</v>
      </c>
      <c r="C26" s="1">
        <v>42157</v>
      </c>
      <c r="D26">
        <f>$F$1-C26</f>
        <v>579</v>
      </c>
    </row>
    <row r="27" spans="1:4">
      <c r="A27" t="s">
        <v>35</v>
      </c>
      <c r="B27" t="s">
        <v>44</v>
      </c>
      <c r="C27" s="1">
        <v>42174</v>
      </c>
      <c r="D27">
        <f>$F$1-C27</f>
        <v>562</v>
      </c>
    </row>
    <row r="28" spans="1:4">
      <c r="A28" t="s">
        <v>71</v>
      </c>
      <c r="B28" t="s">
        <v>72</v>
      </c>
      <c r="C28" s="1">
        <v>42174</v>
      </c>
      <c r="D28">
        <f>$F$1-C28</f>
        <v>562</v>
      </c>
    </row>
    <row r="29" spans="1:4">
      <c r="A29" t="s">
        <v>35</v>
      </c>
      <c r="B29" t="s">
        <v>74</v>
      </c>
      <c r="C29" s="1">
        <v>42174</v>
      </c>
      <c r="D29">
        <f>$F$1-C29</f>
        <v>562</v>
      </c>
    </row>
    <row r="30" spans="1:4">
      <c r="A30" t="s">
        <v>71</v>
      </c>
      <c r="B30" t="s">
        <v>95</v>
      </c>
      <c r="C30" s="1">
        <v>42174</v>
      </c>
      <c r="D30">
        <f>$F$1-C30</f>
        <v>562</v>
      </c>
    </row>
    <row r="31" spans="1:4">
      <c r="A31" t="s">
        <v>136</v>
      </c>
      <c r="B31" t="s">
        <v>137</v>
      </c>
      <c r="C31" s="1">
        <v>42185</v>
      </c>
      <c r="D31">
        <f>$F$1-C31</f>
        <v>551</v>
      </c>
    </row>
    <row r="32" spans="1:4">
      <c r="A32" t="s">
        <v>136</v>
      </c>
      <c r="B32" t="s">
        <v>138</v>
      </c>
      <c r="C32" s="1">
        <v>42185</v>
      </c>
      <c r="D32">
        <f>$F$1-C32</f>
        <v>551</v>
      </c>
    </row>
    <row r="33" spans="1:4">
      <c r="A33" t="s">
        <v>136</v>
      </c>
      <c r="B33" t="s">
        <v>139</v>
      </c>
      <c r="C33" s="1">
        <v>42185</v>
      </c>
      <c r="D33">
        <f>$F$1-C33</f>
        <v>551</v>
      </c>
    </row>
    <row r="34" spans="1:4">
      <c r="A34" t="s">
        <v>136</v>
      </c>
      <c r="B34" t="s">
        <v>140</v>
      </c>
      <c r="C34" s="1">
        <v>42185</v>
      </c>
      <c r="D34">
        <f>$F$1-C34</f>
        <v>551</v>
      </c>
    </row>
    <row r="35" spans="1:4">
      <c r="A35" t="s">
        <v>136</v>
      </c>
      <c r="B35" t="s">
        <v>141</v>
      </c>
      <c r="C35" s="1">
        <v>42185</v>
      </c>
      <c r="D35">
        <f>$F$1-C35</f>
        <v>551</v>
      </c>
    </row>
    <row r="36" spans="1:4">
      <c r="A36" t="s">
        <v>28</v>
      </c>
      <c r="B36" t="s">
        <v>29</v>
      </c>
      <c r="C36" s="1">
        <v>42194</v>
      </c>
      <c r="D36">
        <f>$F$1-C36</f>
        <v>542</v>
      </c>
    </row>
    <row r="37" spans="1:4">
      <c r="A37" t="s">
        <v>28</v>
      </c>
      <c r="B37" t="s">
        <v>31</v>
      </c>
      <c r="C37" s="1">
        <v>42194</v>
      </c>
      <c r="D37">
        <f>$F$1-C37</f>
        <v>542</v>
      </c>
    </row>
    <row r="38" spans="1:4">
      <c r="A38" t="s">
        <v>41</v>
      </c>
      <c r="B38" t="s">
        <v>42</v>
      </c>
      <c r="C38" s="1">
        <v>42208</v>
      </c>
      <c r="D38">
        <f>$F$1-C38</f>
        <v>528</v>
      </c>
    </row>
    <row r="39" spans="1:4">
      <c r="A39" t="s">
        <v>41</v>
      </c>
      <c r="B39" t="s">
        <v>115</v>
      </c>
      <c r="C39" s="1">
        <v>42208</v>
      </c>
      <c r="D39">
        <f>$F$1-C39</f>
        <v>528</v>
      </c>
    </row>
    <row r="40" spans="1:4">
      <c r="A40" t="s">
        <v>16</v>
      </c>
      <c r="B40" t="s">
        <v>17</v>
      </c>
      <c r="C40" s="1">
        <v>42210</v>
      </c>
      <c r="D40">
        <f>$F$1-C40</f>
        <v>526</v>
      </c>
    </row>
    <row r="41" spans="1:4">
      <c r="A41" t="s">
        <v>16</v>
      </c>
      <c r="B41" t="s">
        <v>24</v>
      </c>
      <c r="C41" s="1">
        <v>42210</v>
      </c>
      <c r="D41">
        <f>$F$1-C41</f>
        <v>526</v>
      </c>
    </row>
    <row r="42" spans="1:4">
      <c r="A42" t="s">
        <v>16</v>
      </c>
      <c r="B42" t="s">
        <v>27</v>
      </c>
      <c r="C42" s="1">
        <v>42210</v>
      </c>
      <c r="D42">
        <f>$F$1-C42</f>
        <v>526</v>
      </c>
    </row>
    <row r="43" spans="1:4">
      <c r="A43" t="s">
        <v>67</v>
      </c>
      <c r="B43" t="s">
        <v>68</v>
      </c>
      <c r="C43" s="1">
        <v>42226</v>
      </c>
      <c r="D43">
        <f>$F$1-C43</f>
        <v>510</v>
      </c>
    </row>
    <row r="44" spans="1:4">
      <c r="A44" t="s">
        <v>67</v>
      </c>
      <c r="B44" t="s">
        <v>94</v>
      </c>
      <c r="C44" s="1">
        <v>42226</v>
      </c>
      <c r="D44">
        <f>$F$1-C44</f>
        <v>510</v>
      </c>
    </row>
    <row r="45" spans="1:4">
      <c r="A45" t="s">
        <v>83</v>
      </c>
      <c r="B45" t="s">
        <v>84</v>
      </c>
      <c r="C45" s="1">
        <v>42236</v>
      </c>
      <c r="D45">
        <f>$F$1-C45</f>
        <v>500</v>
      </c>
    </row>
    <row r="46" spans="1:4">
      <c r="A46" t="s">
        <v>83</v>
      </c>
      <c r="B46" t="s">
        <v>85</v>
      </c>
      <c r="C46" s="1">
        <v>42236</v>
      </c>
      <c r="D46">
        <f>$F$1-C46</f>
        <v>500</v>
      </c>
    </row>
    <row r="47" spans="1:4">
      <c r="A47" t="s">
        <v>83</v>
      </c>
      <c r="B47" t="s">
        <v>86</v>
      </c>
      <c r="C47" s="1">
        <v>42236</v>
      </c>
      <c r="D47">
        <f>$F$1-C47</f>
        <v>500</v>
      </c>
    </row>
    <row r="48" spans="1:4">
      <c r="A48" t="s">
        <v>91</v>
      </c>
      <c r="B48" t="s">
        <v>92</v>
      </c>
      <c r="C48" s="1">
        <v>42236</v>
      </c>
      <c r="D48">
        <f>$F$1-C48</f>
        <v>500</v>
      </c>
    </row>
    <row r="49" spans="1:4">
      <c r="A49" t="s">
        <v>91</v>
      </c>
      <c r="B49" t="s">
        <v>93</v>
      </c>
      <c r="C49" s="1">
        <v>42236</v>
      </c>
      <c r="D49">
        <f>$F$1-C49</f>
        <v>500</v>
      </c>
    </row>
    <row r="50" spans="1:4">
      <c r="A50" t="s">
        <v>100</v>
      </c>
      <c r="B50" t="s">
        <v>101</v>
      </c>
      <c r="C50" s="1">
        <v>42236</v>
      </c>
      <c r="D50">
        <f>$F$1-C50</f>
        <v>500</v>
      </c>
    </row>
    <row r="51" spans="1:4">
      <c r="A51" t="s">
        <v>100</v>
      </c>
      <c r="B51" t="s">
        <v>102</v>
      </c>
      <c r="C51" s="1">
        <v>42236</v>
      </c>
      <c r="D51">
        <f>$F$1-C51</f>
        <v>500</v>
      </c>
    </row>
    <row r="52" spans="1:4">
      <c r="A52" t="s">
        <v>76</v>
      </c>
      <c r="B52" t="s">
        <v>77</v>
      </c>
      <c r="C52" s="1">
        <v>42268</v>
      </c>
      <c r="D52">
        <f>$F$1-C52</f>
        <v>468</v>
      </c>
    </row>
    <row r="53" spans="1:4">
      <c r="A53" t="s">
        <v>76</v>
      </c>
      <c r="B53" t="s">
        <v>146</v>
      </c>
      <c r="C53" s="1">
        <v>42268</v>
      </c>
      <c r="D53">
        <f>$F$1-C53</f>
        <v>468</v>
      </c>
    </row>
    <row r="54" spans="1:4">
      <c r="A54" t="s">
        <v>18</v>
      </c>
      <c r="B54" t="s">
        <v>19</v>
      </c>
      <c r="C54" s="1">
        <v>42271</v>
      </c>
      <c r="D54">
        <f>$F$1-C54</f>
        <v>465</v>
      </c>
    </row>
    <row r="55" spans="1:4">
      <c r="A55" t="s">
        <v>18</v>
      </c>
      <c r="B55" t="s">
        <v>32</v>
      </c>
      <c r="C55" s="1">
        <v>42271</v>
      </c>
      <c r="D55">
        <f>$F$1-C55</f>
        <v>465</v>
      </c>
    </row>
    <row r="56" spans="1:4">
      <c r="A56" t="s">
        <v>18</v>
      </c>
      <c r="B56" t="s">
        <v>113</v>
      </c>
      <c r="C56" s="1">
        <v>42271</v>
      </c>
      <c r="D56">
        <f>$F$1-C56</f>
        <v>465</v>
      </c>
    </row>
    <row r="57" spans="1:4">
      <c r="A57" t="s">
        <v>54</v>
      </c>
      <c r="B57" t="s">
        <v>55</v>
      </c>
      <c r="C57" s="1">
        <v>42272</v>
      </c>
      <c r="D57">
        <f>$F$1-C57</f>
        <v>464</v>
      </c>
    </row>
    <row r="58" spans="1:4">
      <c r="A58" t="s">
        <v>54</v>
      </c>
      <c r="B58" t="s">
        <v>164</v>
      </c>
      <c r="C58" s="1">
        <v>42272</v>
      </c>
      <c r="D58">
        <f>$F$1-C58</f>
        <v>464</v>
      </c>
    </row>
    <row r="59" spans="1:4">
      <c r="A59" t="s">
        <v>58</v>
      </c>
      <c r="B59" t="s">
        <v>59</v>
      </c>
      <c r="C59" s="1">
        <v>42278</v>
      </c>
      <c r="D59">
        <f>$F$1-C59</f>
        <v>458</v>
      </c>
    </row>
    <row r="60" spans="1:4">
      <c r="A60" t="s">
        <v>58</v>
      </c>
      <c r="B60" t="s">
        <v>103</v>
      </c>
      <c r="C60" s="1">
        <v>42278</v>
      </c>
      <c r="D60">
        <f>$F$1-C60</f>
        <v>458</v>
      </c>
    </row>
    <row r="61" spans="1:4">
      <c r="A61" t="s">
        <v>62</v>
      </c>
      <c r="B61" t="s">
        <v>89</v>
      </c>
      <c r="C61" s="1">
        <v>42286</v>
      </c>
      <c r="D61">
        <f>$F$1-C61</f>
        <v>450</v>
      </c>
    </row>
    <row r="62" spans="1:4">
      <c r="A62" t="s">
        <v>62</v>
      </c>
      <c r="B62" t="s">
        <v>171</v>
      </c>
      <c r="C62" s="1">
        <v>42286</v>
      </c>
      <c r="D62">
        <f>$F$1-C62</f>
        <v>450</v>
      </c>
    </row>
    <row r="63" spans="1:4">
      <c r="A63" t="s">
        <v>62</v>
      </c>
      <c r="B63" t="s">
        <v>63</v>
      </c>
      <c r="C63" s="1">
        <v>42297</v>
      </c>
      <c r="D63">
        <f>$F$1-C63</f>
        <v>439</v>
      </c>
    </row>
    <row r="64" spans="1:4">
      <c r="A64" t="s">
        <v>62</v>
      </c>
      <c r="B64" t="s">
        <v>142</v>
      </c>
      <c r="C64" s="1">
        <v>42297</v>
      </c>
      <c r="D64">
        <f>$F$1-C64</f>
        <v>439</v>
      </c>
    </row>
    <row r="65" spans="1:4">
      <c r="A65" t="s">
        <v>60</v>
      </c>
      <c r="B65" t="s">
        <v>61</v>
      </c>
      <c r="C65" s="1">
        <v>42307</v>
      </c>
      <c r="D65">
        <f>$F$1-C65</f>
        <v>429</v>
      </c>
    </row>
    <row r="66" spans="1:4">
      <c r="A66" t="s">
        <v>60</v>
      </c>
      <c r="B66" t="s">
        <v>88</v>
      </c>
      <c r="C66" s="1">
        <v>42307</v>
      </c>
      <c r="D66">
        <f>$F$1-C66</f>
        <v>429</v>
      </c>
    </row>
    <row r="67" spans="1:4">
      <c r="A67" t="s">
        <v>50</v>
      </c>
      <c r="B67" t="s">
        <v>64</v>
      </c>
      <c r="C67" s="1">
        <v>42309</v>
      </c>
      <c r="D67">
        <f>$F$1-C67</f>
        <v>427</v>
      </c>
    </row>
    <row r="68" spans="1:4">
      <c r="A68" t="s">
        <v>50</v>
      </c>
      <c r="B68" t="s">
        <v>90</v>
      </c>
      <c r="C68" s="1">
        <v>42309</v>
      </c>
      <c r="D68">
        <f>$F$1-C68</f>
        <v>427</v>
      </c>
    </row>
    <row r="69" spans="1:4">
      <c r="A69" t="s">
        <v>33</v>
      </c>
      <c r="B69" t="s">
        <v>53</v>
      </c>
      <c r="C69" s="1">
        <v>42329</v>
      </c>
      <c r="D69">
        <f>$F$1-C69</f>
        <v>407</v>
      </c>
    </row>
    <row r="70" spans="1:4">
      <c r="A70" t="s">
        <v>33</v>
      </c>
      <c r="B70" t="s">
        <v>122</v>
      </c>
      <c r="C70" s="1">
        <v>42329</v>
      </c>
      <c r="D70">
        <f>$F$1-C70</f>
        <v>407</v>
      </c>
    </row>
    <row r="71" spans="1:4">
      <c r="A71" t="s">
        <v>157</v>
      </c>
      <c r="B71" t="s">
        <v>158</v>
      </c>
      <c r="C71" s="1">
        <v>42334</v>
      </c>
      <c r="D71">
        <f>$F$1-C71</f>
        <v>402</v>
      </c>
    </row>
    <row r="72" spans="1:4">
      <c r="A72" t="s">
        <v>157</v>
      </c>
      <c r="B72" t="s">
        <v>169</v>
      </c>
      <c r="C72" s="1">
        <v>42334</v>
      </c>
      <c r="D72">
        <f>$F$1-C72</f>
        <v>402</v>
      </c>
    </row>
    <row r="73" spans="1:4">
      <c r="A73" t="s">
        <v>160</v>
      </c>
      <c r="B73" t="s">
        <v>161</v>
      </c>
      <c r="C73" s="1">
        <v>42344</v>
      </c>
      <c r="D73">
        <f>$F$1-C73</f>
        <v>392</v>
      </c>
    </row>
    <row r="74" spans="1:4">
      <c r="A74" t="s">
        <v>160</v>
      </c>
      <c r="B74" t="s">
        <v>162</v>
      </c>
      <c r="C74" s="1">
        <v>42344</v>
      </c>
      <c r="D74">
        <f>$F$1-C74</f>
        <v>392</v>
      </c>
    </row>
    <row r="75" spans="1:4">
      <c r="A75" t="s">
        <v>50</v>
      </c>
      <c r="B75" t="s">
        <v>51</v>
      </c>
      <c r="C75" s="1">
        <v>42365</v>
      </c>
      <c r="D75">
        <f>$F$1-C75</f>
        <v>371</v>
      </c>
    </row>
    <row r="76" spans="1:4">
      <c r="A76" t="s">
        <v>50</v>
      </c>
      <c r="B76" t="s">
        <v>117</v>
      </c>
      <c r="C76" s="1">
        <v>42365</v>
      </c>
      <c r="D76">
        <f>$F$1-C76</f>
        <v>371</v>
      </c>
    </row>
    <row r="77" spans="1:4">
      <c r="A77" t="s">
        <v>33</v>
      </c>
      <c r="B77" t="s">
        <v>34</v>
      </c>
      <c r="C77" s="1">
        <v>42376</v>
      </c>
      <c r="D77">
        <f>$F$1-C77</f>
        <v>360</v>
      </c>
    </row>
    <row r="78" spans="1:4">
      <c r="A78" t="s">
        <v>33</v>
      </c>
      <c r="B78" t="s">
        <v>114</v>
      </c>
      <c r="C78" s="1">
        <v>42376</v>
      </c>
      <c r="D78">
        <f>$F$1-C78</f>
        <v>360</v>
      </c>
    </row>
    <row r="79" spans="1:4">
      <c r="A79" t="s">
        <v>37</v>
      </c>
      <c r="B79" t="s">
        <v>38</v>
      </c>
      <c r="C79" s="1">
        <v>42379</v>
      </c>
      <c r="D79">
        <f>$F$1-C79</f>
        <v>357</v>
      </c>
    </row>
    <row r="80" spans="1:4">
      <c r="A80" t="s">
        <v>37</v>
      </c>
      <c r="B80" t="s">
        <v>39</v>
      </c>
      <c r="C80" s="1">
        <v>42379</v>
      </c>
      <c r="D80">
        <f>$F$1-C80</f>
        <v>357</v>
      </c>
    </row>
    <row r="81" spans="1:4">
      <c r="A81" t="s">
        <v>37</v>
      </c>
      <c r="B81" t="s">
        <v>144</v>
      </c>
      <c r="C81" s="1">
        <v>42379</v>
      </c>
      <c r="D81">
        <f>$F$1-C81</f>
        <v>357</v>
      </c>
    </row>
    <row r="82" spans="1:4">
      <c r="A82" t="s">
        <v>37</v>
      </c>
      <c r="B82" t="s">
        <v>145</v>
      </c>
      <c r="C82" s="1">
        <v>42379</v>
      </c>
      <c r="D82">
        <f>$F$1-C82</f>
        <v>357</v>
      </c>
    </row>
    <row r="83" spans="1:4">
      <c r="A83" t="s">
        <v>20</v>
      </c>
      <c r="B83" t="s">
        <v>21</v>
      </c>
      <c r="C83" s="1">
        <v>42382</v>
      </c>
      <c r="D83">
        <f>$F$1-C83</f>
        <v>354</v>
      </c>
    </row>
    <row r="84" spans="1:4">
      <c r="A84" t="s">
        <v>20</v>
      </c>
      <c r="B84" t="s">
        <v>40</v>
      </c>
      <c r="C84" s="1">
        <v>42382</v>
      </c>
      <c r="D84">
        <f>$F$1-C84</f>
        <v>354</v>
      </c>
    </row>
    <row r="85" spans="1:4">
      <c r="A85" t="s">
        <v>20</v>
      </c>
      <c r="B85" t="s">
        <v>73</v>
      </c>
      <c r="C85" s="1">
        <v>42382</v>
      </c>
      <c r="D85">
        <f>$F$1-C85</f>
        <v>354</v>
      </c>
    </row>
    <row r="86" spans="1:4">
      <c r="A86" t="s">
        <v>45</v>
      </c>
      <c r="B86" t="s">
        <v>75</v>
      </c>
      <c r="C86" s="1">
        <v>42382</v>
      </c>
      <c r="D86">
        <f>$F$1-C86</f>
        <v>354</v>
      </c>
    </row>
    <row r="87" spans="1:4">
      <c r="A87" t="s">
        <v>16</v>
      </c>
      <c r="B87" t="s">
        <v>30</v>
      </c>
      <c r="C87" s="1">
        <v>42385</v>
      </c>
      <c r="D87">
        <f>$F$1-C87</f>
        <v>351</v>
      </c>
    </row>
    <row r="88" spans="1:4">
      <c r="A88" t="s">
        <v>47</v>
      </c>
      <c r="B88" t="s">
        <v>48</v>
      </c>
      <c r="C88" s="1">
        <v>42385</v>
      </c>
      <c r="D88">
        <f>$F$1-C88</f>
        <v>351</v>
      </c>
    </row>
    <row r="89" spans="1:4">
      <c r="A89" t="s">
        <v>47</v>
      </c>
      <c r="B89" t="s">
        <v>49</v>
      </c>
      <c r="C89" s="1">
        <v>42385</v>
      </c>
      <c r="D89">
        <f>$F$1-C89</f>
        <v>351</v>
      </c>
    </row>
    <row r="90" spans="1:4">
      <c r="A90" t="s">
        <v>16</v>
      </c>
      <c r="B90" t="s">
        <v>66</v>
      </c>
      <c r="C90" s="1">
        <v>42385</v>
      </c>
      <c r="D90">
        <f>$F$1-C90</f>
        <v>351</v>
      </c>
    </row>
    <row r="91" spans="1:4">
      <c r="A91" t="s">
        <v>129</v>
      </c>
      <c r="B91" t="s">
        <v>130</v>
      </c>
      <c r="C91" s="1">
        <v>42415</v>
      </c>
      <c r="D91">
        <f>$F$1-C91</f>
        <v>321</v>
      </c>
    </row>
    <row r="92" spans="1:4">
      <c r="A92" t="s">
        <v>129</v>
      </c>
      <c r="B92" t="s">
        <v>132</v>
      </c>
      <c r="C92" s="1">
        <v>42415</v>
      </c>
      <c r="D92">
        <f>$F$1-C92</f>
        <v>321</v>
      </c>
    </row>
    <row r="93" spans="1:4">
      <c r="A93" t="s">
        <v>33</v>
      </c>
      <c r="B93" t="s">
        <v>87</v>
      </c>
      <c r="C93" s="1">
        <v>42439</v>
      </c>
      <c r="D93">
        <f>$F$1-C93</f>
        <v>297</v>
      </c>
    </row>
    <row r="94" spans="1:4">
      <c r="A94" t="s">
        <v>33</v>
      </c>
      <c r="B94" t="s">
        <v>135</v>
      </c>
      <c r="C94" s="1">
        <v>42439</v>
      </c>
      <c r="D94">
        <f>$F$1-C94</f>
        <v>297</v>
      </c>
    </row>
    <row r="95" spans="1:4">
      <c r="A95" t="s">
        <v>123</v>
      </c>
      <c r="B95" t="s">
        <v>124</v>
      </c>
      <c r="C95" s="1">
        <v>42444</v>
      </c>
      <c r="D95">
        <f>$F$1-C95</f>
        <v>292</v>
      </c>
    </row>
    <row r="96" spans="1:4">
      <c r="A96" t="s">
        <v>123</v>
      </c>
      <c r="B96" t="s">
        <v>125</v>
      </c>
      <c r="C96" s="1">
        <v>42444</v>
      </c>
      <c r="D96">
        <f>$F$1-C96</f>
        <v>292</v>
      </c>
    </row>
    <row r="97" spans="1:4">
      <c r="A97" t="s">
        <v>123</v>
      </c>
      <c r="B97" t="s">
        <v>126</v>
      </c>
      <c r="C97" s="1">
        <v>42444</v>
      </c>
      <c r="D97">
        <f>$F$1-C97</f>
        <v>292</v>
      </c>
    </row>
    <row r="98" spans="1:4">
      <c r="A98" t="s">
        <v>123</v>
      </c>
      <c r="B98" t="s">
        <v>127</v>
      </c>
      <c r="C98" s="1">
        <v>42444</v>
      </c>
      <c r="D98">
        <f>$F$1-C98</f>
        <v>292</v>
      </c>
    </row>
    <row r="99" spans="1:4">
      <c r="A99" t="s">
        <v>123</v>
      </c>
      <c r="B99" t="s">
        <v>128</v>
      </c>
      <c r="C99" s="1">
        <v>42444</v>
      </c>
      <c r="D99">
        <f>$F$1-C99</f>
        <v>292</v>
      </c>
    </row>
    <row r="100" spans="1:4">
      <c r="A100" t="s">
        <v>104</v>
      </c>
      <c r="B100" t="s">
        <v>105</v>
      </c>
      <c r="C100" s="1">
        <v>42462</v>
      </c>
      <c r="D100">
        <f>$F$1-C100</f>
        <v>274</v>
      </c>
    </row>
    <row r="101" spans="1:4">
      <c r="A101" t="s">
        <v>104</v>
      </c>
      <c r="B101" t="s">
        <v>106</v>
      </c>
      <c r="C101" s="1">
        <v>42462</v>
      </c>
      <c r="D101">
        <f>$F$1-C101</f>
        <v>274</v>
      </c>
    </row>
    <row r="102" spans="1:4">
      <c r="A102" t="s">
        <v>104</v>
      </c>
      <c r="B102" t="s">
        <v>107</v>
      </c>
      <c r="C102" s="1">
        <v>42462</v>
      </c>
      <c r="D102">
        <f>$F$1-C102</f>
        <v>274</v>
      </c>
    </row>
    <row r="103" spans="1:4">
      <c r="A103" t="s">
        <v>104</v>
      </c>
      <c r="B103" t="s">
        <v>108</v>
      </c>
      <c r="C103" s="1">
        <v>42462</v>
      </c>
      <c r="D103">
        <f>$F$1-C103</f>
        <v>274</v>
      </c>
    </row>
    <row r="104" spans="1:4">
      <c r="A104" t="s">
        <v>104</v>
      </c>
      <c r="B104" t="s">
        <v>109</v>
      </c>
      <c r="C104" s="1">
        <v>42462</v>
      </c>
      <c r="D104">
        <f>$F$1-C104</f>
        <v>274</v>
      </c>
    </row>
    <row r="105" spans="1:4">
      <c r="A105" t="s">
        <v>104</v>
      </c>
      <c r="B105" t="s">
        <v>110</v>
      </c>
      <c r="C105" s="1">
        <v>42462</v>
      </c>
      <c r="D105">
        <f>$F$1-C105</f>
        <v>274</v>
      </c>
    </row>
    <row r="106" spans="1:4">
      <c r="A106" t="s">
        <v>56</v>
      </c>
      <c r="B106" t="s">
        <v>57</v>
      </c>
      <c r="C106" s="1">
        <v>42467</v>
      </c>
      <c r="D106">
        <f>$F$1-C106</f>
        <v>269</v>
      </c>
    </row>
    <row r="107" spans="1:4">
      <c r="A107" t="s">
        <v>56</v>
      </c>
      <c r="B107" t="s">
        <v>131</v>
      </c>
      <c r="C107" s="1">
        <v>42467</v>
      </c>
      <c r="D107">
        <f>$F$1-C107</f>
        <v>269</v>
      </c>
    </row>
    <row r="108" spans="1:4">
      <c r="A108" t="s">
        <v>45</v>
      </c>
      <c r="B108" t="s">
        <v>118</v>
      </c>
      <c r="C108" s="1">
        <v>42476</v>
      </c>
      <c r="D108">
        <f>$F$1-C108</f>
        <v>260</v>
      </c>
    </row>
    <row r="109" spans="1:4">
      <c r="A109" t="s">
        <v>45</v>
      </c>
      <c r="B109" t="s">
        <v>163</v>
      </c>
      <c r="C109" s="1">
        <v>42476</v>
      </c>
      <c r="D109">
        <f>$F$1-C109</f>
        <v>260</v>
      </c>
    </row>
    <row r="110" spans="1:4">
      <c r="A110" t="s">
        <v>62</v>
      </c>
      <c r="B110" t="s">
        <v>96</v>
      </c>
      <c r="C110" s="1">
        <v>42481</v>
      </c>
      <c r="D110">
        <f>$F$1-C110</f>
        <v>255</v>
      </c>
    </row>
    <row r="111" spans="1:4">
      <c r="A111" t="s">
        <v>62</v>
      </c>
      <c r="B111" t="s">
        <v>97</v>
      </c>
      <c r="C111" s="1">
        <v>42481</v>
      </c>
      <c r="D111">
        <f>$F$1-C111</f>
        <v>255</v>
      </c>
    </row>
    <row r="112" spans="1:4">
      <c r="A112" t="s">
        <v>62</v>
      </c>
      <c r="B112" t="s">
        <v>98</v>
      </c>
      <c r="C112" s="1">
        <v>42481</v>
      </c>
      <c r="D112">
        <f>$F$1-C112</f>
        <v>255</v>
      </c>
    </row>
    <row r="113" spans="1:4">
      <c r="A113" t="s">
        <v>62</v>
      </c>
      <c r="B113" t="s">
        <v>99</v>
      </c>
      <c r="C113" s="1">
        <v>42481</v>
      </c>
      <c r="D113">
        <f>$F$1-C113</f>
        <v>255</v>
      </c>
    </row>
    <row r="114" spans="1:4">
      <c r="A114" t="s">
        <v>12</v>
      </c>
      <c r="B114" t="s">
        <v>13</v>
      </c>
      <c r="C114" s="1">
        <v>42483</v>
      </c>
      <c r="D114">
        <f>$F$1-C114</f>
        <v>253</v>
      </c>
    </row>
    <row r="115" spans="1:4">
      <c r="A115" t="s">
        <v>14</v>
      </c>
      <c r="B115" t="s">
        <v>15</v>
      </c>
      <c r="C115" s="1">
        <v>42520</v>
      </c>
      <c r="D115">
        <f>$F$1-C115</f>
        <v>216</v>
      </c>
    </row>
    <row r="116" spans="1:4">
      <c r="A116" t="s">
        <v>133</v>
      </c>
      <c r="B116" t="s">
        <v>134</v>
      </c>
      <c r="C116" s="1">
        <v>42520</v>
      </c>
      <c r="D116">
        <f>$F$1-C116</f>
        <v>216</v>
      </c>
    </row>
    <row r="117" spans="1:4">
      <c r="A117" t="s">
        <v>157</v>
      </c>
      <c r="B117" t="s">
        <v>159</v>
      </c>
      <c r="C117" s="1">
        <v>42520</v>
      </c>
      <c r="D117">
        <f>$F$1-C117</f>
        <v>216</v>
      </c>
    </row>
    <row r="118" spans="1:4">
      <c r="A118" t="s">
        <v>45</v>
      </c>
      <c r="B118" t="s">
        <v>52</v>
      </c>
      <c r="C118" s="1">
        <v>42681</v>
      </c>
      <c r="D118">
        <f>$F$1-C118</f>
        <v>55</v>
      </c>
    </row>
    <row r="119" spans="1:4">
      <c r="A119" t="s">
        <v>45</v>
      </c>
      <c r="B119" t="s">
        <v>148</v>
      </c>
      <c r="C119" s="1">
        <v>42681</v>
      </c>
      <c r="D119">
        <f>$F$1-C119</f>
        <v>55</v>
      </c>
    </row>
    <row r="120" spans="1:4">
      <c r="A120" t="s">
        <v>136</v>
      </c>
      <c r="B120" t="s">
        <v>166</v>
      </c>
      <c r="C120" s="1">
        <v>42681</v>
      </c>
      <c r="D120">
        <f>$F$1-C120</f>
        <v>55</v>
      </c>
    </row>
    <row r="121" spans="1:4">
      <c r="A121" t="s">
        <v>136</v>
      </c>
      <c r="B121" t="s">
        <v>167</v>
      </c>
      <c r="C121" s="1">
        <v>42681</v>
      </c>
      <c r="D121">
        <f>$F$1-C121</f>
        <v>55</v>
      </c>
    </row>
    <row r="122" spans="1:4">
      <c r="A122" t="s">
        <v>136</v>
      </c>
      <c r="B122" t="s">
        <v>168</v>
      </c>
      <c r="C122" s="1">
        <v>42681</v>
      </c>
      <c r="D122">
        <f>$F$1-C122</f>
        <v>55</v>
      </c>
    </row>
    <row r="123" spans="1:4">
      <c r="A123" t="s">
        <v>136</v>
      </c>
      <c r="B123" t="s">
        <v>149</v>
      </c>
      <c r="C123" s="1">
        <v>42719</v>
      </c>
      <c r="D123">
        <f>$F$1-C123</f>
        <v>17</v>
      </c>
    </row>
    <row r="124" spans="1:4">
      <c r="A124" t="s">
        <v>136</v>
      </c>
      <c r="B124" t="s">
        <v>150</v>
      </c>
      <c r="C124" s="1">
        <v>42719</v>
      </c>
      <c r="D124">
        <f>$F$1-C124</f>
        <v>17</v>
      </c>
    </row>
    <row r="125" spans="1:4">
      <c r="A125" t="s">
        <v>136</v>
      </c>
      <c r="B125" t="s">
        <v>151</v>
      </c>
      <c r="C125" s="1">
        <v>42719</v>
      </c>
      <c r="D125">
        <f>$F$1-C125</f>
        <v>17</v>
      </c>
    </row>
    <row r="126" spans="1:4">
      <c r="A126" t="s">
        <v>136</v>
      </c>
      <c r="B126" t="s">
        <v>152</v>
      </c>
      <c r="C126" s="1">
        <v>42719</v>
      </c>
      <c r="D126">
        <f>$F$1-C126</f>
        <v>17</v>
      </c>
    </row>
    <row r="127" spans="1:4">
      <c r="A127" t="s">
        <v>136</v>
      </c>
      <c r="B127" t="s">
        <v>153</v>
      </c>
      <c r="C127" s="1">
        <v>42719</v>
      </c>
      <c r="D127">
        <f>$F$1-C127</f>
        <v>17</v>
      </c>
    </row>
    <row r="128" spans="1:4">
      <c r="A128" t="s">
        <v>136</v>
      </c>
      <c r="B128" t="s">
        <v>154</v>
      </c>
      <c r="C128" s="1">
        <v>42719</v>
      </c>
      <c r="D128">
        <f>$F$1-C128</f>
        <v>17</v>
      </c>
    </row>
    <row r="129" spans="1:4">
      <c r="A129" t="s">
        <v>136</v>
      </c>
      <c r="B129" t="s">
        <v>155</v>
      </c>
      <c r="C129" s="1">
        <v>42719</v>
      </c>
      <c r="D129">
        <f>$F$1-C129</f>
        <v>17</v>
      </c>
    </row>
    <row r="130" spans="1:4">
      <c r="A130" t="s">
        <v>136</v>
      </c>
      <c r="B130" t="s">
        <v>156</v>
      </c>
      <c r="C130" s="1">
        <v>42719</v>
      </c>
      <c r="D130">
        <f>$F$1-C130</f>
        <v>17</v>
      </c>
    </row>
    <row r="131" spans="1:4">
      <c r="A131" t="s">
        <v>172</v>
      </c>
      <c r="B131" t="s">
        <v>173</v>
      </c>
      <c r="C131" s="1">
        <v>42734</v>
      </c>
      <c r="D131">
        <f>$F$1-C131</f>
        <v>2</v>
      </c>
    </row>
    <row r="132" spans="1:4">
      <c r="A132" t="s">
        <v>172</v>
      </c>
      <c r="B132" t="s">
        <v>174</v>
      </c>
      <c r="C132" s="1">
        <v>42734</v>
      </c>
      <c r="D132">
        <f>$F$1-C132</f>
        <v>2</v>
      </c>
    </row>
    <row r="133" spans="1:4">
      <c r="A133" t="s">
        <v>172</v>
      </c>
      <c r="B133" t="s">
        <v>175</v>
      </c>
      <c r="C133" s="1">
        <v>42734</v>
      </c>
      <c r="D133">
        <f>$F$1-C133</f>
        <v>2</v>
      </c>
    </row>
    <row r="134" spans="1:4">
      <c r="A134" t="s">
        <v>172</v>
      </c>
      <c r="B134" t="s">
        <v>176</v>
      </c>
      <c r="C134" s="1">
        <v>42734</v>
      </c>
      <c r="D134">
        <f>$F$1-C134</f>
        <v>2</v>
      </c>
    </row>
    <row r="135" spans="1:4">
      <c r="A135" t="s">
        <v>172</v>
      </c>
      <c r="B135" t="s">
        <v>177</v>
      </c>
      <c r="C135" s="1">
        <v>42734</v>
      </c>
      <c r="D135">
        <f>$F$1-C135</f>
        <v>2</v>
      </c>
    </row>
  </sheetData>
  <sortState ref="A2:D135">
    <sortCondition descending="1" ref="D2:D135"/>
  </sortState>
  <mergeCells count="1"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75"/>
  <sheetViews>
    <sheetView workbookViewId="0">
      <selection activeCell="C39" sqref="C39"/>
    </sheetView>
  </sheetViews>
  <sheetFormatPr defaultRowHeight="15"/>
  <cols>
    <col min="1" max="1" width="17.7109375" customWidth="1"/>
    <col min="2" max="2" width="14.42578125" customWidth="1"/>
  </cols>
  <sheetData>
    <row r="3" spans="1:6">
      <c r="A3" s="9" t="s">
        <v>235</v>
      </c>
      <c r="B3" t="s">
        <v>238</v>
      </c>
    </row>
    <row r="4" spans="1:6">
      <c r="A4" s="10" t="s">
        <v>210</v>
      </c>
      <c r="B4" s="12">
        <v>30</v>
      </c>
      <c r="D4" s="10" t="s">
        <v>210</v>
      </c>
      <c r="E4" s="12">
        <v>30</v>
      </c>
    </row>
    <row r="5" spans="1:6">
      <c r="A5" s="10" t="s">
        <v>189</v>
      </c>
      <c r="B5" s="12">
        <v>12</v>
      </c>
      <c r="D5" s="10" t="s">
        <v>189</v>
      </c>
      <c r="E5" s="12">
        <v>12</v>
      </c>
    </row>
    <row r="6" spans="1:6">
      <c r="A6" s="10" t="s">
        <v>193</v>
      </c>
      <c r="B6" s="12">
        <v>18</v>
      </c>
      <c r="D6" s="10" t="s">
        <v>193</v>
      </c>
      <c r="E6" s="12">
        <v>18</v>
      </c>
    </row>
    <row r="7" spans="1:6">
      <c r="A7" s="10" t="s">
        <v>191</v>
      </c>
      <c r="B7" s="12">
        <v>17</v>
      </c>
      <c r="D7" s="10" t="s">
        <v>191</v>
      </c>
      <c r="E7" s="12">
        <v>17</v>
      </c>
    </row>
    <row r="8" spans="1:6">
      <c r="A8" s="10" t="s">
        <v>203</v>
      </c>
      <c r="B8" s="12">
        <v>17</v>
      </c>
      <c r="D8" s="10" t="s">
        <v>203</v>
      </c>
      <c r="E8" s="12">
        <v>17</v>
      </c>
    </row>
    <row r="9" spans="1:6">
      <c r="A9" s="10" t="s">
        <v>201</v>
      </c>
      <c r="B9" s="12">
        <v>17</v>
      </c>
      <c r="D9" s="10" t="s">
        <v>201</v>
      </c>
      <c r="E9" s="12">
        <v>17</v>
      </c>
    </row>
    <row r="10" spans="1:6">
      <c r="A10" s="10" t="s">
        <v>195</v>
      </c>
      <c r="B10" s="12">
        <v>23</v>
      </c>
      <c r="D10" s="10" t="s">
        <v>195</v>
      </c>
      <c r="E10" s="12">
        <v>23</v>
      </c>
    </row>
    <row r="11" spans="1:6">
      <c r="A11" s="10" t="s">
        <v>236</v>
      </c>
      <c r="B11" s="12"/>
    </row>
    <row r="12" spans="1:6">
      <c r="A12" s="10" t="s">
        <v>237</v>
      </c>
      <c r="B12" s="12">
        <v>134</v>
      </c>
      <c r="D12" s="10" t="s">
        <v>210</v>
      </c>
      <c r="E12" s="12">
        <v>273239.59999999998</v>
      </c>
      <c r="F12">
        <f>INT(E12)</f>
        <v>273239</v>
      </c>
    </row>
    <row r="13" spans="1:6">
      <c r="D13" s="10" t="s">
        <v>189</v>
      </c>
      <c r="E13" s="12">
        <v>657434.5</v>
      </c>
      <c r="F13">
        <f t="shared" ref="F13:F18" si="0">INT(E13)</f>
        <v>657434</v>
      </c>
    </row>
    <row r="14" spans="1:6">
      <c r="D14" s="10" t="s">
        <v>193</v>
      </c>
      <c r="E14" s="12">
        <v>289637.27777777775</v>
      </c>
      <c r="F14">
        <f t="shared" si="0"/>
        <v>289637</v>
      </c>
    </row>
    <row r="15" spans="1:6">
      <c r="D15" s="10" t="s">
        <v>191</v>
      </c>
      <c r="E15" s="12">
        <v>486545.8823529412</v>
      </c>
      <c r="F15">
        <f t="shared" si="0"/>
        <v>486545</v>
      </c>
    </row>
    <row r="16" spans="1:6">
      <c r="D16" s="10" t="s">
        <v>203</v>
      </c>
      <c r="E16" s="12">
        <v>519936.0588235294</v>
      </c>
      <c r="F16">
        <f t="shared" si="0"/>
        <v>519936</v>
      </c>
    </row>
    <row r="17" spans="1:6">
      <c r="D17" s="10" t="s">
        <v>201</v>
      </c>
      <c r="E17" s="12">
        <v>557117.6470588235</v>
      </c>
      <c r="F17">
        <f t="shared" si="0"/>
        <v>557117</v>
      </c>
    </row>
    <row r="18" spans="1:6">
      <c r="D18" s="10" t="s">
        <v>195</v>
      </c>
      <c r="E18" s="12">
        <v>307130.4347826087</v>
      </c>
      <c r="F18">
        <f t="shared" si="0"/>
        <v>307130</v>
      </c>
    </row>
    <row r="27" spans="1:6">
      <c r="A27" s="10"/>
      <c r="B27" s="12"/>
    </row>
    <row r="28" spans="1:6">
      <c r="A28" s="11"/>
      <c r="B28" s="12"/>
    </row>
    <row r="29" spans="1:6">
      <c r="A29" s="10"/>
      <c r="B29" s="12"/>
    </row>
    <row r="30" spans="1:6">
      <c r="A30" s="11"/>
      <c r="B30" s="12"/>
    </row>
    <row r="31" spans="1:6">
      <c r="A31" s="11"/>
      <c r="B31" s="12"/>
    </row>
    <row r="32" spans="1:6">
      <c r="A32" s="10"/>
      <c r="B32" s="12"/>
    </row>
    <row r="33" spans="1:2">
      <c r="A33" s="11"/>
      <c r="B33" s="12"/>
    </row>
    <row r="34" spans="1:2">
      <c r="A34" s="10"/>
      <c r="B34" s="12"/>
    </row>
    <row r="35" spans="1:2">
      <c r="A35" s="11"/>
      <c r="B35" s="12"/>
    </row>
    <row r="36" spans="1:2">
      <c r="A36" s="11"/>
      <c r="B36" s="12"/>
    </row>
    <row r="37" spans="1:2">
      <c r="A37" s="11"/>
      <c r="B37" s="12"/>
    </row>
    <row r="38" spans="1:2">
      <c r="A38" s="11"/>
      <c r="B38" s="12"/>
    </row>
    <row r="39" spans="1:2">
      <c r="A39" s="11"/>
      <c r="B39" s="12"/>
    </row>
    <row r="40" spans="1:2">
      <c r="A40" s="11"/>
      <c r="B40" s="12"/>
    </row>
    <row r="41" spans="1:2">
      <c r="A41" s="11"/>
      <c r="B41" s="12"/>
    </row>
    <row r="42" spans="1:2">
      <c r="A42" s="10"/>
      <c r="B42" s="12"/>
    </row>
    <row r="43" spans="1:2">
      <c r="A43" s="11"/>
      <c r="B43" s="12"/>
    </row>
    <row r="44" spans="1:2">
      <c r="A44" s="11"/>
      <c r="B44" s="12"/>
    </row>
    <row r="45" spans="1:2">
      <c r="A45" s="11"/>
      <c r="B45" s="12"/>
    </row>
    <row r="46" spans="1:2">
      <c r="A46" s="11"/>
      <c r="B46" s="12"/>
    </row>
    <row r="47" spans="1:2">
      <c r="A47" s="11"/>
      <c r="B47" s="12"/>
    </row>
    <row r="48" spans="1:2">
      <c r="A48" s="11"/>
      <c r="B48" s="12"/>
    </row>
    <row r="49" spans="1:2">
      <c r="A49" s="10"/>
      <c r="B49" s="12"/>
    </row>
    <row r="50" spans="1:2">
      <c r="A50" s="11"/>
      <c r="B50" s="12"/>
    </row>
    <row r="51" spans="1:2">
      <c r="A51" s="11"/>
      <c r="B51" s="12"/>
    </row>
    <row r="52" spans="1:2">
      <c r="A52" s="11"/>
      <c r="B52" s="12"/>
    </row>
    <row r="53" spans="1:2">
      <c r="A53" s="11"/>
      <c r="B53" s="12"/>
    </row>
    <row r="54" spans="1:2">
      <c r="A54" s="10"/>
      <c r="B54" s="12"/>
    </row>
    <row r="55" spans="1:2">
      <c r="A55" s="11"/>
      <c r="B55" s="12"/>
    </row>
    <row r="56" spans="1:2">
      <c r="A56" s="11"/>
      <c r="B56" s="12"/>
    </row>
    <row r="57" spans="1:2">
      <c r="A57" s="11"/>
      <c r="B57" s="12"/>
    </row>
    <row r="58" spans="1:2">
      <c r="A58" s="11"/>
      <c r="B58" s="12"/>
    </row>
    <row r="59" spans="1:2">
      <c r="A59" s="11"/>
      <c r="B59" s="12"/>
    </row>
    <row r="60" spans="1:2">
      <c r="A60" s="11"/>
      <c r="B60" s="12"/>
    </row>
    <row r="61" spans="1:2">
      <c r="A61" s="11"/>
      <c r="B61" s="12"/>
    </row>
    <row r="62" spans="1:2">
      <c r="A62" s="10"/>
      <c r="B62" s="12"/>
    </row>
    <row r="63" spans="1:2">
      <c r="A63" s="11"/>
      <c r="B63" s="12"/>
    </row>
    <row r="64" spans="1:2">
      <c r="A64" s="11"/>
      <c r="B64" s="12"/>
    </row>
    <row r="65" spans="1:2">
      <c r="A65" s="11"/>
      <c r="B65" s="12"/>
    </row>
    <row r="66" spans="1:2">
      <c r="A66" s="10"/>
      <c r="B66" s="12"/>
    </row>
    <row r="67" spans="1:2">
      <c r="A67" s="11"/>
      <c r="B67" s="12"/>
    </row>
    <row r="68" spans="1:2">
      <c r="A68" s="11"/>
      <c r="B68" s="12"/>
    </row>
    <row r="69" spans="1:2">
      <c r="A69" s="11"/>
      <c r="B69" s="12"/>
    </row>
    <row r="70" spans="1:2">
      <c r="A70" s="10"/>
      <c r="B70" s="12"/>
    </row>
    <row r="71" spans="1:2">
      <c r="A71" s="11"/>
      <c r="B71" s="12"/>
    </row>
    <row r="72" spans="1:2">
      <c r="A72" s="11"/>
      <c r="B72" s="12"/>
    </row>
    <row r="73" spans="1:2">
      <c r="A73" s="10"/>
      <c r="B73" s="12"/>
    </row>
    <row r="74" spans="1:2">
      <c r="A74" s="11"/>
      <c r="B74" s="12"/>
    </row>
    <row r="75" spans="1:2">
      <c r="A75" s="10"/>
      <c r="B7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Arkusz5</vt:lpstr>
      <vt:lpstr>Arkusz1!transport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2022-04-22T09:39:25Z</dcterms:modified>
</cp:coreProperties>
</file>