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7bc91bf17c80f2e/Documents/MPH Classes/Data Science I/p8105_finalproject/"/>
    </mc:Choice>
  </mc:AlternateContent>
  <xr:revisionPtr revIDLastSave="0" documentId="8_{749B4B06-4C2C-4871-A1FA-6A9D5A71D94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urnout Rat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54" i="1" l="1"/>
  <c r="H54" i="1" s="1"/>
  <c r="N53" i="1"/>
  <c r="H53" i="1" s="1"/>
  <c r="N52" i="1"/>
  <c r="H52" i="1" s="1"/>
  <c r="N51" i="1"/>
  <c r="H51" i="1" s="1"/>
  <c r="N50" i="1"/>
  <c r="H50" i="1" s="1"/>
  <c r="N49" i="1"/>
  <c r="H49" i="1"/>
  <c r="C49" i="1"/>
  <c r="B49" i="1"/>
  <c r="N48" i="1"/>
  <c r="H48" i="1" s="1"/>
  <c r="N47" i="1"/>
  <c r="H47" i="1" s="1"/>
  <c r="N46" i="1"/>
  <c r="H46" i="1"/>
  <c r="C46" i="1"/>
  <c r="B46" i="1"/>
  <c r="N45" i="1"/>
  <c r="H45" i="1" s="1"/>
  <c r="N44" i="1"/>
  <c r="H44" i="1" s="1"/>
  <c r="N43" i="1"/>
  <c r="H43" i="1"/>
  <c r="C43" i="1"/>
  <c r="B43" i="1"/>
  <c r="N42" i="1"/>
  <c r="H42" i="1" s="1"/>
  <c r="N41" i="1"/>
  <c r="H41" i="1" s="1"/>
  <c r="N40" i="1"/>
  <c r="H40" i="1"/>
  <c r="C40" i="1"/>
  <c r="B40" i="1"/>
  <c r="N39" i="1"/>
  <c r="H39" i="1" s="1"/>
  <c r="N38" i="1"/>
  <c r="H38" i="1" s="1"/>
  <c r="N37" i="1"/>
  <c r="H37" i="1"/>
  <c r="C37" i="1"/>
  <c r="B37" i="1"/>
  <c r="N36" i="1"/>
  <c r="H36" i="1" s="1"/>
  <c r="N35" i="1"/>
  <c r="H35" i="1" s="1"/>
  <c r="N34" i="1"/>
  <c r="H34" i="1"/>
  <c r="C34" i="1"/>
  <c r="B34" i="1"/>
  <c r="N33" i="1"/>
  <c r="H33" i="1" s="1"/>
  <c r="N32" i="1"/>
  <c r="H32" i="1" s="1"/>
  <c r="N31" i="1"/>
  <c r="H31" i="1"/>
  <c r="C31" i="1"/>
  <c r="B31" i="1"/>
  <c r="N30" i="1"/>
  <c r="H30" i="1" s="1"/>
  <c r="N29" i="1"/>
  <c r="H29" i="1" s="1"/>
  <c r="N28" i="1"/>
  <c r="H28" i="1"/>
  <c r="C28" i="1"/>
  <c r="B28" i="1"/>
  <c r="N27" i="1"/>
  <c r="H27" i="1" s="1"/>
  <c r="N26" i="1"/>
  <c r="H26" i="1" s="1"/>
  <c r="N25" i="1"/>
  <c r="H25" i="1"/>
  <c r="C25" i="1"/>
  <c r="B25" i="1"/>
  <c r="N24" i="1"/>
  <c r="H24" i="1" s="1"/>
  <c r="N23" i="1"/>
  <c r="H23" i="1" s="1"/>
  <c r="N22" i="1"/>
  <c r="H22" i="1"/>
  <c r="C22" i="1"/>
  <c r="B22" i="1"/>
  <c r="N21" i="1"/>
  <c r="H21" i="1" s="1"/>
  <c r="N20" i="1"/>
  <c r="H20" i="1" s="1"/>
  <c r="N19" i="1"/>
  <c r="H19" i="1"/>
  <c r="C19" i="1"/>
  <c r="B19" i="1"/>
  <c r="N18" i="1"/>
  <c r="H18" i="1" s="1"/>
  <c r="N17" i="1"/>
  <c r="H17" i="1" s="1"/>
  <c r="N16" i="1"/>
  <c r="H16" i="1"/>
  <c r="C16" i="1"/>
  <c r="B16" i="1"/>
  <c r="N15" i="1"/>
  <c r="H15" i="1" s="1"/>
  <c r="N14" i="1"/>
  <c r="H14" i="1" s="1"/>
  <c r="N13" i="1"/>
  <c r="H13" i="1"/>
  <c r="C13" i="1"/>
  <c r="B13" i="1"/>
  <c r="N12" i="1"/>
  <c r="H12" i="1" s="1"/>
  <c r="N11" i="1"/>
  <c r="H11" i="1" s="1"/>
  <c r="N10" i="1"/>
  <c r="H10" i="1"/>
  <c r="C10" i="1"/>
  <c r="B10" i="1"/>
  <c r="N9" i="1"/>
  <c r="H9" i="1" s="1"/>
  <c r="N8" i="1"/>
  <c r="H8" i="1" s="1"/>
  <c r="N7" i="1"/>
  <c r="H7" i="1"/>
  <c r="C7" i="1"/>
  <c r="B7" i="1"/>
  <c r="N6" i="1"/>
  <c r="H6" i="1" s="1"/>
  <c r="N5" i="1"/>
  <c r="H5" i="1" s="1"/>
  <c r="N4" i="1"/>
  <c r="H4" i="1"/>
  <c r="C4" i="1"/>
  <c r="B4" i="1"/>
  <c r="H3" i="1"/>
  <c r="G3" i="1"/>
  <c r="C3" i="1" s="1"/>
  <c r="F3" i="1"/>
  <c r="B3" i="1" s="1"/>
  <c r="C23" i="1" l="1"/>
  <c r="B23" i="1"/>
  <c r="C42" i="1"/>
  <c r="B42" i="1"/>
  <c r="C48" i="1"/>
  <c r="B48" i="1"/>
  <c r="C12" i="1"/>
  <c r="B12" i="1"/>
  <c r="C29" i="1"/>
  <c r="B29" i="1"/>
  <c r="C30" i="1"/>
  <c r="B30" i="1"/>
  <c r="C20" i="1"/>
  <c r="B20" i="1"/>
  <c r="C38" i="1"/>
  <c r="B38" i="1"/>
  <c r="C44" i="1"/>
  <c r="B44" i="1"/>
  <c r="C50" i="1"/>
  <c r="B50" i="1"/>
  <c r="B17" i="1"/>
  <c r="C17" i="1"/>
  <c r="C6" i="1"/>
  <c r="B6" i="1"/>
  <c r="C15" i="1"/>
  <c r="B15" i="1"/>
  <c r="B11" i="1"/>
  <c r="C11" i="1"/>
  <c r="B47" i="1"/>
  <c r="C47" i="1"/>
  <c r="C18" i="1"/>
  <c r="B18" i="1"/>
  <c r="C8" i="1"/>
  <c r="B8" i="1"/>
  <c r="B32" i="1"/>
  <c r="C32" i="1"/>
  <c r="C27" i="1"/>
  <c r="B27" i="1"/>
  <c r="C52" i="1"/>
  <c r="B52" i="1"/>
  <c r="C35" i="1"/>
  <c r="B35" i="1"/>
  <c r="C36" i="1"/>
  <c r="B36" i="1"/>
  <c r="C14" i="1"/>
  <c r="B14" i="1"/>
  <c r="C9" i="1"/>
  <c r="B9" i="1"/>
  <c r="C39" i="1"/>
  <c r="B39" i="1"/>
  <c r="C53" i="1"/>
  <c r="B53" i="1"/>
  <c r="B5" i="1"/>
  <c r="C5" i="1"/>
  <c r="B41" i="1"/>
  <c r="C41" i="1"/>
  <c r="C24" i="1"/>
  <c r="B24" i="1"/>
  <c r="B26" i="1"/>
  <c r="C26" i="1"/>
  <c r="C21" i="1"/>
  <c r="B21" i="1"/>
  <c r="C33" i="1"/>
  <c r="B33" i="1"/>
  <c r="C45" i="1"/>
  <c r="B45" i="1"/>
  <c r="C51" i="1"/>
  <c r="B51" i="1"/>
  <c r="C54" i="1"/>
  <c r="B54" i="1"/>
</calcChain>
</file>

<file path=xl/sharedStrings.xml><?xml version="1.0" encoding="utf-8"?>
<sst xmlns="http://schemas.openxmlformats.org/spreadsheetml/2006/main" count="230" uniqueCount="180">
  <si>
    <t>State</t>
  </si>
  <si>
    <t>Denominators</t>
  </si>
  <si>
    <t>VEP Components (Modifications to VAP to Calculate VEP)</t>
  </si>
  <si>
    <t>Estimated or Actual 2018 Total Ballots Counted VEP Turnout Rate</t>
  </si>
  <si>
    <t>2018 Vote for Highest Office VEP Turnout Rate</t>
  </si>
  <si>
    <t>Status</t>
  </si>
  <si>
    <t>Source</t>
  </si>
  <si>
    <t>Estimated or Actual 2018 Total Ballots Counted</t>
  </si>
  <si>
    <t>2018 Vote for Highest Office</t>
  </si>
  <si>
    <t>Voting-Eligible Population (VEP)</t>
  </si>
  <si>
    <t>Voting-Age Population (VAP)</t>
  </si>
  <si>
    <t>% Non-citizen</t>
  </si>
  <si>
    <t>Prison</t>
  </si>
  <si>
    <t>Probation</t>
  </si>
  <si>
    <t>Parole</t>
  </si>
  <si>
    <t>Total Ineligible Felon</t>
  </si>
  <si>
    <t>Overseas Eligible</t>
  </si>
  <si>
    <t>State Abv</t>
  </si>
  <si>
    <t>United States</t>
  </si>
  <si>
    <t>Alabama</t>
  </si>
  <si>
    <t>Certified</t>
  </si>
  <si>
    <t>https://www.sos.alabama.gov/sites/default/files/voter-pdfs/2018/2018-Official-General-Election-Results-Certified-2018-11-27.pdf</t>
  </si>
  <si>
    <t>AL</t>
  </si>
  <si>
    <t>Alaska</t>
  </si>
  <si>
    <t>Official</t>
  </si>
  <si>
    <t>http://www.elections.alaska.gov/results/18GENR/</t>
  </si>
  <si>
    <t>AK</t>
  </si>
  <si>
    <t>Arizona</t>
  </si>
  <si>
    <t>https://azsos.gov/sites/default/files/2018%201203%20Signed%20Official%20Statewide%20Canvass.pdf</t>
  </si>
  <si>
    <t>AZ</t>
  </si>
  <si>
    <t>Arkansas</t>
  </si>
  <si>
    <t>https://results.enr.clarityelections.com/AR/92174/Web02-state.220747/#/</t>
  </si>
  <si>
    <t>AR</t>
  </si>
  <si>
    <t>California</t>
  </si>
  <si>
    <t>https://www.sos.ca.gov/elections/prior-elections/statewide-election-results/general-election-november-6-2018/statement-vote/</t>
  </si>
  <si>
    <t>CA</t>
  </si>
  <si>
    <t>Colorado</t>
  </si>
  <si>
    <t>https://results.enr.clarityelections.com/CO/91808/Web02-state.220747/#/</t>
  </si>
  <si>
    <t>CO</t>
  </si>
  <si>
    <t>Connecticut</t>
  </si>
  <si>
    <t>https://ctemspublic.pcctg.net/#/home</t>
  </si>
  <si>
    <t>CT</t>
  </si>
  <si>
    <t>Delaware</t>
  </si>
  <si>
    <t>https://elections.delaware.gov/results/html/election.shtml</t>
  </si>
  <si>
    <t>DE</t>
  </si>
  <si>
    <t>District of Columbia</t>
  </si>
  <si>
    <t>https://electionresults.dcboe.org/election_results/2018-General-Election</t>
  </si>
  <si>
    <t>DC</t>
  </si>
  <si>
    <t>Florida</t>
  </si>
  <si>
    <t>https://floridaelectionwatch.gov/Home</t>
  </si>
  <si>
    <t>FL</t>
  </si>
  <si>
    <t>Georgia</t>
  </si>
  <si>
    <t>https://results.enr.clarityelections.com/GA/91639/Web02-state.220747/#/</t>
  </si>
  <si>
    <t>GA</t>
  </si>
  <si>
    <t>Hawaii</t>
  </si>
  <si>
    <t>Final</t>
  </si>
  <si>
    <t>https://elections.hawaii.gov/election-results/</t>
  </si>
  <si>
    <t>HI</t>
  </si>
  <si>
    <t>Idaho</t>
  </si>
  <si>
    <t>https://sos.idaho.gov/elect/results/2018/General/statewide_totals.html</t>
  </si>
  <si>
    <t>ID</t>
  </si>
  <si>
    <t>Illinois</t>
  </si>
  <si>
    <t>https://www.elections.il.gov/Downloads/ElectionInformation/VoteTotals/2018GEOfficialVote.pdf</t>
  </si>
  <si>
    <t>IL</t>
  </si>
  <si>
    <t>Indiana</t>
  </si>
  <si>
    <t>https://indianaenr.blob.core.usgovcloudapi.net/site/index.html</t>
  </si>
  <si>
    <t>IN</t>
  </si>
  <si>
    <t>Iowa</t>
  </si>
  <si>
    <t>https://results.enr.clarityelections.com/IA/91323/Web02-state.220747/#/</t>
  </si>
  <si>
    <t>IA</t>
  </si>
  <si>
    <t>Kansas</t>
  </si>
  <si>
    <t>https://www.kssos.org/elections/18elec/2018_General_Election_Official_Votes_Cast.pdf</t>
  </si>
  <si>
    <t>KS</t>
  </si>
  <si>
    <t>Kentucky</t>
  </si>
  <si>
    <t>https://elect.ky.gov/results/2010-2019/Documents/2018GeneralElectionCertified.pdf</t>
  </si>
  <si>
    <t>KY</t>
  </si>
  <si>
    <t>Louisiana</t>
  </si>
  <si>
    <t>https://voterportal.sos.la.gov/Graphical</t>
  </si>
  <si>
    <t>LA</t>
  </si>
  <si>
    <t>Maine</t>
  </si>
  <si>
    <t>https://www.maine.gov/sos/cec/elec/results/index.html</t>
  </si>
  <si>
    <t>ME</t>
  </si>
  <si>
    <t>Maryland</t>
  </si>
  <si>
    <t>https://elections.maryland.gov/press_room/index.html</t>
  </si>
  <si>
    <t>MD</t>
  </si>
  <si>
    <t>Massachusetts</t>
  </si>
  <si>
    <t>http://www.sec.state.ma.us/ele/elepdf/2018_Return_of_Votes.pdf</t>
  </si>
  <si>
    <t>MA</t>
  </si>
  <si>
    <t>Michigan</t>
  </si>
  <si>
    <t>https://mielections.us/election/results/2018GEN_CENR.html</t>
  </si>
  <si>
    <t>MI</t>
  </si>
  <si>
    <t>Minnesota</t>
  </si>
  <si>
    <t>https://electionresults.sos.state.mn.us/20181106</t>
  </si>
  <si>
    <t>MN</t>
  </si>
  <si>
    <t>Mississippi</t>
  </si>
  <si>
    <t>http://www.sos.ms.gov/Elections-Voting/Pages/2018-General-Election.aspx</t>
  </si>
  <si>
    <t>MS</t>
  </si>
  <si>
    <t>Missouri</t>
  </si>
  <si>
    <t>https://enr.sos.mo.gov/</t>
  </si>
  <si>
    <t>MO</t>
  </si>
  <si>
    <t>Montana</t>
  </si>
  <si>
    <t>https://sosmt.gov/wp-content/uploads/2018GeneralReportStateCanvass.pdf</t>
  </si>
  <si>
    <t>MT</t>
  </si>
  <si>
    <t>Nebraska</t>
  </si>
  <si>
    <t>https://electionresults.sos.ne.gov/</t>
  </si>
  <si>
    <t>NE</t>
  </si>
  <si>
    <t>Nevada</t>
  </si>
  <si>
    <t>http://www.silverstateelection.com/</t>
  </si>
  <si>
    <t>NV</t>
  </si>
  <si>
    <t>New Hampshire</t>
  </si>
  <si>
    <t>http://sos.nh.gov/18GenResults.aspx</t>
  </si>
  <si>
    <t>NH</t>
  </si>
  <si>
    <t>New Jersey</t>
  </si>
  <si>
    <t>https://www.njelections.org/election-information-archive-2018.html</t>
  </si>
  <si>
    <t>NJ</t>
  </si>
  <si>
    <t>New Mexico</t>
  </si>
  <si>
    <t>http://electionresults.sos.state.nm.us/</t>
  </si>
  <si>
    <t>NM</t>
  </si>
  <si>
    <t>New York</t>
  </si>
  <si>
    <t>https://www.elections.ny.gov/2018ElectionResults.html</t>
  </si>
  <si>
    <t>NY</t>
  </si>
  <si>
    <t>North Carolina</t>
  </si>
  <si>
    <t>100% Counties Certified</t>
  </si>
  <si>
    <t>https://er.ncsbe.gov/?election_dt=11/06/2018&amp;county_id=0&amp;office=FED&amp;contest=0</t>
  </si>
  <si>
    <t>NC</t>
  </si>
  <si>
    <t>North Dakota</t>
  </si>
  <si>
    <t>https://results.sos.nd.gov/Default.aspx?map=Cty</t>
  </si>
  <si>
    <t>ND</t>
  </si>
  <si>
    <t>Ohio</t>
  </si>
  <si>
    <t>https://www.sos.state.oh.us/elections/election-results-and-data/2018-official-elections-results/</t>
  </si>
  <si>
    <t>OH</t>
  </si>
  <si>
    <t>Oklahoma</t>
  </si>
  <si>
    <t>https://www.ok.gov/elections/support/20181106_seb.html</t>
  </si>
  <si>
    <t>OK</t>
  </si>
  <si>
    <t>Oregon</t>
  </si>
  <si>
    <t>https://sos.oregon.gov/voting/Pages/current-election.aspx</t>
  </si>
  <si>
    <t>OR</t>
  </si>
  <si>
    <t>Pennsylvania</t>
  </si>
  <si>
    <t>https://www.electionreturns.pa.gov/</t>
  </si>
  <si>
    <t>PA</t>
  </si>
  <si>
    <t>Rhode Island</t>
  </si>
  <si>
    <t>https://www.ri.gov/election/results/2018/general_election/</t>
  </si>
  <si>
    <t>RI</t>
  </si>
  <si>
    <t>South Carolina</t>
  </si>
  <si>
    <t>https://www.enr-scvotes.org/SC/92124/Web02-state.220747/#/</t>
  </si>
  <si>
    <t>SC</t>
  </si>
  <si>
    <t>South Dakota</t>
  </si>
  <si>
    <t>https://sdsos.gov/elections-voting/election-resources/election-history/2018_Election_History.aspx</t>
  </si>
  <si>
    <t>SD</t>
  </si>
  <si>
    <t>Tennessee</t>
  </si>
  <si>
    <t>https://sos.tn.gov/products/elections/election-results#2018</t>
  </si>
  <si>
    <t>TN</t>
  </si>
  <si>
    <t>Texas</t>
  </si>
  <si>
    <t>https://elections.sos.state.tx.us/elchist331_state.htm</t>
  </si>
  <si>
    <t>TX</t>
  </si>
  <si>
    <t>Utah</t>
  </si>
  <si>
    <t>https://elections.utah.gov/Media/Default/2018%20Election/2018%20General%20Election%20Canvass.pdf</t>
  </si>
  <si>
    <t>UT</t>
  </si>
  <si>
    <t>Vermont</t>
  </si>
  <si>
    <t>https://vtelectionresults.sec.state.vt.us/Index.html#/</t>
  </si>
  <si>
    <t>VT</t>
  </si>
  <si>
    <t>Virginia</t>
  </si>
  <si>
    <t>https://results.elections.virginia.gov/vaelections/2018%20November%20General/Site/Congress.html</t>
  </si>
  <si>
    <t>VA</t>
  </si>
  <si>
    <t>Washington</t>
  </si>
  <si>
    <t>https://results.vote.wa.gov/results/current/</t>
  </si>
  <si>
    <t>WA</t>
  </si>
  <si>
    <t>West Virginia</t>
  </si>
  <si>
    <t>https://results.enr.clarityelections.com/WV/92360/Web02-state.216038/#/</t>
  </si>
  <si>
    <t>WV</t>
  </si>
  <si>
    <t>Wisconsin</t>
  </si>
  <si>
    <t>https://elections.wi.gov/node/6300</t>
  </si>
  <si>
    <t>WI</t>
  </si>
  <si>
    <t>Wyoming</t>
  </si>
  <si>
    <t>https://soswy.state.wy.us/Elections/Docs/2018/2018GeneralResults.aspx</t>
  </si>
  <si>
    <t>WY</t>
  </si>
  <si>
    <t>Notes:</t>
  </si>
  <si>
    <t>The "Highest Office" is Constitional Amendment 1: Prohibit felons from public office</t>
  </si>
  <si>
    <t>The "Highest Office" is Photo Voter ID Referrendum</t>
  </si>
  <si>
    <t>The "Highest Office" is Proposition 2 (Medical Marijuana)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</si>
</sst>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2" x14ac:knownFonts="1">
    <font>
      <sz val="10"/>
      <color rgb="FF000000"/>
      <name val="Arial"/>
    </font>
    <font>
      <b/>
      <sz val="10"/>
      <name val="Arial"/>
    </font>
    <font>
      <b/>
      <u/>
      <sz val="10"/>
      <name val="Arial"/>
    </font>
    <font>
      <b/>
      <u/>
      <sz val="10"/>
      <name val="Arial"/>
    </font>
    <font>
      <sz val="10"/>
      <name val="Arial"/>
    </font>
    <font>
      <b/>
      <u/>
      <sz val="10"/>
      <name val="Arial"/>
    </font>
    <font>
      <b/>
      <u/>
      <sz val="10"/>
      <name val="Arial"/>
    </font>
    <font>
      <b/>
      <sz val="10"/>
      <name val="Arial"/>
    </font>
    <font>
      <b/>
      <sz val="10"/>
      <color rgb="FF000000"/>
      <name val="Arial"/>
    </font>
    <font>
      <sz val="10"/>
      <name val="Arial"/>
    </font>
    <font>
      <u/>
      <sz val="10"/>
      <color rgb="FF000000"/>
      <name val="Arial"/>
    </font>
    <font>
      <u/>
      <sz val="10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F9CB9C"/>
        <bgColor rgb="FFF9CB9C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51">
    <xf numFmtId="0" fontId="0" fillId="0" borderId="0" xfId="0" applyFont="1" applyAlignment="1"/>
    <xf numFmtId="3" fontId="2" fillId="0" borderId="0" xfId="0" applyNumberFormat="1" applyFont="1" applyAlignment="1">
      <alignment horizontal="center" wrapText="1"/>
    </xf>
    <xf numFmtId="164" fontId="6" fillId="0" borderId="0" xfId="0" applyNumberFormat="1" applyFont="1" applyAlignment="1">
      <alignment horizontal="center" wrapText="1"/>
    </xf>
    <xf numFmtId="3" fontId="1" fillId="0" borderId="1" xfId="0" applyNumberFormat="1" applyFont="1" applyBorder="1" applyAlignment="1">
      <alignment horizontal="right" wrapText="1"/>
    </xf>
    <xf numFmtId="3" fontId="1" fillId="0" borderId="1" xfId="0" applyNumberFormat="1" applyFont="1" applyBorder="1" applyAlignment="1">
      <alignment horizontal="right" wrapText="1"/>
    </xf>
    <xf numFmtId="3" fontId="1" fillId="0" borderId="4" xfId="0" applyNumberFormat="1" applyFont="1" applyBorder="1" applyAlignment="1">
      <alignment horizontal="right" wrapText="1"/>
    </xf>
    <xf numFmtId="164" fontId="1" fillId="0" borderId="0" xfId="0" applyNumberFormat="1" applyFont="1" applyAlignment="1">
      <alignment horizontal="right" wrapText="1"/>
    </xf>
    <xf numFmtId="3" fontId="1" fillId="0" borderId="0" xfId="0" applyNumberFormat="1" applyFont="1" applyAlignment="1">
      <alignment horizontal="right" wrapText="1"/>
    </xf>
    <xf numFmtId="3" fontId="7" fillId="0" borderId="5" xfId="0" applyNumberFormat="1" applyFont="1" applyBorder="1" applyAlignment="1">
      <alignment horizontal="right"/>
    </xf>
    <xf numFmtId="3" fontId="7" fillId="0" borderId="0" xfId="0" applyNumberFormat="1" applyFont="1" applyAlignment="1">
      <alignment horizontal="right"/>
    </xf>
    <xf numFmtId="0" fontId="8" fillId="2" borderId="6" xfId="0" applyFont="1" applyFill="1" applyBorder="1" applyAlignment="1"/>
    <xf numFmtId="164" fontId="0" fillId="2" borderId="6" xfId="0" applyNumberFormat="1" applyFont="1" applyFill="1" applyBorder="1" applyAlignment="1"/>
    <xf numFmtId="3" fontId="0" fillId="2" borderId="6" xfId="0" applyNumberFormat="1" applyFont="1" applyFill="1" applyBorder="1" applyAlignment="1">
      <alignment horizontal="center"/>
    </xf>
    <xf numFmtId="3" fontId="0" fillId="2" borderId="6" xfId="0" applyNumberFormat="1" applyFont="1" applyFill="1" applyBorder="1" applyAlignment="1"/>
    <xf numFmtId="3" fontId="9" fillId="2" borderId="6" xfId="0" applyNumberFormat="1" applyFont="1" applyFill="1" applyBorder="1" applyAlignment="1"/>
    <xf numFmtId="164" fontId="9" fillId="2" borderId="6" xfId="0" applyNumberFormat="1" applyFont="1" applyFill="1" applyBorder="1" applyAlignment="1"/>
    <xf numFmtId="3" fontId="4" fillId="2" borderId="7" xfId="0" applyNumberFormat="1" applyFont="1" applyFill="1" applyBorder="1" applyAlignment="1"/>
    <xf numFmtId="3" fontId="4" fillId="2" borderId="0" xfId="0" applyNumberFormat="1" applyFont="1" applyFill="1" applyAlignment="1"/>
    <xf numFmtId="0" fontId="0" fillId="0" borderId="6" xfId="0" applyFont="1" applyBorder="1" applyAlignment="1"/>
    <xf numFmtId="164" fontId="0" fillId="0" borderId="6" xfId="0" applyNumberFormat="1" applyFont="1" applyBorder="1" applyAlignment="1"/>
    <xf numFmtId="3" fontId="0" fillId="0" borderId="6" xfId="0" applyNumberFormat="1" applyFont="1" applyBorder="1" applyAlignment="1">
      <alignment horizontal="center"/>
    </xf>
    <xf numFmtId="3" fontId="10" fillId="0" borderId="6" xfId="0" applyNumberFormat="1" applyFont="1" applyBorder="1" applyAlignment="1"/>
    <xf numFmtId="3" fontId="0" fillId="0" borderId="6" xfId="0" applyNumberFormat="1" applyFont="1" applyBorder="1" applyAlignment="1"/>
    <xf numFmtId="3" fontId="9" fillId="0" borderId="6" xfId="0" applyNumberFormat="1" applyFont="1" applyBorder="1" applyAlignment="1"/>
    <xf numFmtId="164" fontId="9" fillId="0" borderId="6" xfId="0" applyNumberFormat="1" applyFont="1" applyBorder="1" applyAlignment="1"/>
    <xf numFmtId="3" fontId="0" fillId="0" borderId="6" xfId="0" applyNumberFormat="1" applyFont="1" applyBorder="1" applyAlignment="1"/>
    <xf numFmtId="3" fontId="4" fillId="0" borderId="7" xfId="0" applyNumberFormat="1" applyFont="1" applyBorder="1" applyAlignment="1"/>
    <xf numFmtId="3" fontId="4" fillId="0" borderId="0" xfId="0" applyNumberFormat="1" applyFont="1" applyAlignment="1"/>
    <xf numFmtId="0" fontId="0" fillId="2" borderId="6" xfId="0" applyFont="1" applyFill="1" applyBorder="1" applyAlignment="1"/>
    <xf numFmtId="3" fontId="11" fillId="2" borderId="6" xfId="0" applyNumberFormat="1" applyFont="1" applyFill="1" applyBorder="1" applyAlignment="1"/>
    <xf numFmtId="3" fontId="0" fillId="2" borderId="6" xfId="0" applyNumberFormat="1" applyFont="1" applyFill="1" applyBorder="1" applyAlignment="1"/>
    <xf numFmtId="3" fontId="4" fillId="2" borderId="7" xfId="0" applyNumberFormat="1" applyFont="1" applyFill="1" applyBorder="1" applyAlignment="1"/>
    <xf numFmtId="3" fontId="4" fillId="2" borderId="0" xfId="0" applyNumberFormat="1" applyFont="1" applyFill="1" applyAlignment="1"/>
    <xf numFmtId="0" fontId="0" fillId="2" borderId="6" xfId="0" applyFont="1" applyFill="1" applyBorder="1" applyAlignment="1"/>
    <xf numFmtId="3" fontId="0" fillId="0" borderId="0" xfId="0" applyNumberFormat="1" applyFont="1" applyAlignment="1">
      <alignment horizontal="right"/>
    </xf>
    <xf numFmtId="0" fontId="0" fillId="0" borderId="6" xfId="0" applyFont="1" applyBorder="1" applyAlignment="1"/>
    <xf numFmtId="0" fontId="0" fillId="0" borderId="0" xfId="0" applyFont="1" applyAlignment="1"/>
    <xf numFmtId="164" fontId="0" fillId="0" borderId="0" xfId="0" applyNumberFormat="1" applyFont="1" applyAlignment="1"/>
    <xf numFmtId="3" fontId="0" fillId="0" borderId="0" xfId="0" applyNumberFormat="1" applyFont="1" applyAlignment="1">
      <alignment horizontal="center"/>
    </xf>
    <xf numFmtId="3" fontId="0" fillId="0" borderId="0" xfId="0" applyNumberFormat="1" applyFont="1" applyAlignment="1"/>
    <xf numFmtId="3" fontId="9" fillId="0" borderId="0" xfId="0" applyNumberFormat="1" applyFont="1" applyAlignment="1"/>
    <xf numFmtId="164" fontId="9" fillId="0" borderId="0" xfId="0" applyNumberFormat="1" applyFont="1" applyAlignment="1"/>
    <xf numFmtId="0" fontId="0" fillId="0" borderId="0" xfId="0" applyFont="1" applyAlignment="1"/>
    <xf numFmtId="3" fontId="0" fillId="0" borderId="0" xfId="0" applyNumberFormat="1" applyFont="1" applyAlignment="1"/>
    <xf numFmtId="0" fontId="8" fillId="0" borderId="0" xfId="0" applyFont="1" applyAlignment="1"/>
    <xf numFmtId="0" fontId="1" fillId="0" borderId="1" xfId="0" applyFont="1" applyBorder="1" applyAlignment="1"/>
    <xf numFmtId="0" fontId="4" fillId="0" borderId="1" xfId="0" applyFont="1" applyBorder="1"/>
    <xf numFmtId="3" fontId="3" fillId="0" borderId="2" xfId="0" applyNumberFormat="1" applyFont="1" applyBorder="1" applyAlignment="1">
      <alignment horizontal="center" wrapText="1"/>
    </xf>
    <xf numFmtId="0" fontId="4" fillId="0" borderId="3" xfId="0" applyFont="1" applyBorder="1"/>
    <xf numFmtId="164" fontId="5" fillId="0" borderId="2" xfId="0" applyNumberFormat="1" applyFont="1" applyBorder="1" applyAlignment="1">
      <alignment horizontal="center" wrapText="1"/>
    </xf>
    <xf numFmtId="0" fontId="4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sos.idaho.gov/elect/results/2018/General/statewide_totals.html" TargetMode="External"/><Relationship Id="rId18" Type="http://schemas.openxmlformats.org/officeDocument/2006/relationships/hyperlink" Target="https://elect.ky.gov/results/2010-2019/Documents/2018GeneralElectionCertified.pdf" TargetMode="External"/><Relationship Id="rId26" Type="http://schemas.openxmlformats.org/officeDocument/2006/relationships/hyperlink" Target="https://enr.sos.mo.gov/" TargetMode="External"/><Relationship Id="rId39" Type="http://schemas.openxmlformats.org/officeDocument/2006/relationships/hyperlink" Target="https://www.electionreturns.pa.gov/" TargetMode="External"/><Relationship Id="rId21" Type="http://schemas.openxmlformats.org/officeDocument/2006/relationships/hyperlink" Target="https://elections.maryland.gov/press_room/index.html" TargetMode="External"/><Relationship Id="rId34" Type="http://schemas.openxmlformats.org/officeDocument/2006/relationships/hyperlink" Target="https://er.ncsbe.gov/?election_dt=11/06/2018&amp;county_id=0&amp;office=FED&amp;contest=0" TargetMode="External"/><Relationship Id="rId42" Type="http://schemas.openxmlformats.org/officeDocument/2006/relationships/hyperlink" Target="https://sdsos.gov/elections-voting/election-resources/election-history/2018_Election_History.aspx" TargetMode="External"/><Relationship Id="rId47" Type="http://schemas.openxmlformats.org/officeDocument/2006/relationships/hyperlink" Target="https://results.elections.virginia.gov/vaelections/2018%20November%20General/Site/Congress.html" TargetMode="External"/><Relationship Id="rId50" Type="http://schemas.openxmlformats.org/officeDocument/2006/relationships/hyperlink" Target="https://elections.wi.gov/node/6300" TargetMode="External"/><Relationship Id="rId7" Type="http://schemas.openxmlformats.org/officeDocument/2006/relationships/hyperlink" Target="https://ctemspublic.pcctg.net/" TargetMode="External"/><Relationship Id="rId2" Type="http://schemas.openxmlformats.org/officeDocument/2006/relationships/hyperlink" Target="http://www.elections.alaska.gov/results/18GENR/" TargetMode="External"/><Relationship Id="rId16" Type="http://schemas.openxmlformats.org/officeDocument/2006/relationships/hyperlink" Target="https://results.enr.clarityelections.com/IA/91323/Web02-state.220747/" TargetMode="External"/><Relationship Id="rId29" Type="http://schemas.openxmlformats.org/officeDocument/2006/relationships/hyperlink" Target="http://www.silverstateelection.com/" TargetMode="External"/><Relationship Id="rId11" Type="http://schemas.openxmlformats.org/officeDocument/2006/relationships/hyperlink" Target="https://results.enr.clarityelections.com/GA/91639/Web02-state.220747/" TargetMode="External"/><Relationship Id="rId24" Type="http://schemas.openxmlformats.org/officeDocument/2006/relationships/hyperlink" Target="https://electionresults.sos.state.mn.us/20181106" TargetMode="External"/><Relationship Id="rId32" Type="http://schemas.openxmlformats.org/officeDocument/2006/relationships/hyperlink" Target="http://electionresults.sos.state.nm.us/" TargetMode="External"/><Relationship Id="rId37" Type="http://schemas.openxmlformats.org/officeDocument/2006/relationships/hyperlink" Target="https://www.ok.gov/elections/support/20181106_seb.html" TargetMode="External"/><Relationship Id="rId40" Type="http://schemas.openxmlformats.org/officeDocument/2006/relationships/hyperlink" Target="https://www.ri.gov/election/results/2018/general_election/" TargetMode="External"/><Relationship Id="rId45" Type="http://schemas.openxmlformats.org/officeDocument/2006/relationships/hyperlink" Target="https://elections.utah.gov/Media/Default/2018%20Election/2018%20General%20Election%20Canvass.pdf" TargetMode="External"/><Relationship Id="rId5" Type="http://schemas.openxmlformats.org/officeDocument/2006/relationships/hyperlink" Target="https://www.sos.ca.gov/elections/prior-elections/statewide-election-results/general-election-november-6-2018/statement-vote/" TargetMode="External"/><Relationship Id="rId15" Type="http://schemas.openxmlformats.org/officeDocument/2006/relationships/hyperlink" Target="https://indianaenr.blob.core.usgovcloudapi.net/site/index.html" TargetMode="External"/><Relationship Id="rId23" Type="http://schemas.openxmlformats.org/officeDocument/2006/relationships/hyperlink" Target="https://mielections.us/election/results/2018GEN_CENR.html" TargetMode="External"/><Relationship Id="rId28" Type="http://schemas.openxmlformats.org/officeDocument/2006/relationships/hyperlink" Target="https://electionresults.sos.ne.gov/" TargetMode="External"/><Relationship Id="rId36" Type="http://schemas.openxmlformats.org/officeDocument/2006/relationships/hyperlink" Target="https://www.sos.state.oh.us/elections/election-results-and-data/2018-official-elections-results/" TargetMode="External"/><Relationship Id="rId49" Type="http://schemas.openxmlformats.org/officeDocument/2006/relationships/hyperlink" Target="https://results.enr.clarityelections.com/WV/92360/Web02-state.216038/" TargetMode="External"/><Relationship Id="rId10" Type="http://schemas.openxmlformats.org/officeDocument/2006/relationships/hyperlink" Target="https://floridaelectionwatch.gov/Home" TargetMode="External"/><Relationship Id="rId19" Type="http://schemas.openxmlformats.org/officeDocument/2006/relationships/hyperlink" Target="https://voterportal.sos.la.gov/Graphical" TargetMode="External"/><Relationship Id="rId31" Type="http://schemas.openxmlformats.org/officeDocument/2006/relationships/hyperlink" Target="https://www.njelections.org/election-information-archive-2018.html" TargetMode="External"/><Relationship Id="rId44" Type="http://schemas.openxmlformats.org/officeDocument/2006/relationships/hyperlink" Target="https://elections.sos.state.tx.us/elchist331_state.htm" TargetMode="External"/><Relationship Id="rId4" Type="http://schemas.openxmlformats.org/officeDocument/2006/relationships/hyperlink" Target="https://results.enr.clarityelections.com/AR/92174/Web02-state.220747/" TargetMode="External"/><Relationship Id="rId9" Type="http://schemas.openxmlformats.org/officeDocument/2006/relationships/hyperlink" Target="https://electionresults.dcboe.org/election_results/2018-General-Election" TargetMode="External"/><Relationship Id="rId14" Type="http://schemas.openxmlformats.org/officeDocument/2006/relationships/hyperlink" Target="https://www.elections.il.gov/Downloads/ElectionInformation/VoteTotals/2018GEOfficialVote.pdf" TargetMode="External"/><Relationship Id="rId22" Type="http://schemas.openxmlformats.org/officeDocument/2006/relationships/hyperlink" Target="http://www.sec.state.ma.us/ele/elepdf/2018_Return_of_Votes.pdf" TargetMode="External"/><Relationship Id="rId27" Type="http://schemas.openxmlformats.org/officeDocument/2006/relationships/hyperlink" Target="https://sosmt.gov/wp-content/uploads/2018GeneralReportStateCanvass.pdf" TargetMode="External"/><Relationship Id="rId30" Type="http://schemas.openxmlformats.org/officeDocument/2006/relationships/hyperlink" Target="http://sos.nh.gov/18GenResults.aspx" TargetMode="External"/><Relationship Id="rId35" Type="http://schemas.openxmlformats.org/officeDocument/2006/relationships/hyperlink" Target="https://results.sos.nd.gov/Default.aspx?map=Cty" TargetMode="External"/><Relationship Id="rId43" Type="http://schemas.openxmlformats.org/officeDocument/2006/relationships/hyperlink" Target="https://sos.tn.gov/products/elections/election-results" TargetMode="External"/><Relationship Id="rId48" Type="http://schemas.openxmlformats.org/officeDocument/2006/relationships/hyperlink" Target="https://results.vote.wa.gov/results/current/" TargetMode="External"/><Relationship Id="rId8" Type="http://schemas.openxmlformats.org/officeDocument/2006/relationships/hyperlink" Target="https://elections.delaware.gov/results/html/election.shtml" TargetMode="External"/><Relationship Id="rId51" Type="http://schemas.openxmlformats.org/officeDocument/2006/relationships/hyperlink" Target="https://soswy.state.wy.us/Elections/Docs/2018/2018GeneralResults.aspx" TargetMode="External"/><Relationship Id="rId3" Type="http://schemas.openxmlformats.org/officeDocument/2006/relationships/hyperlink" Target="https://azsos.gov/sites/default/files/2018%201203%20Signed%20Official%20Statewide%20Canvass.pdf" TargetMode="External"/><Relationship Id="rId12" Type="http://schemas.openxmlformats.org/officeDocument/2006/relationships/hyperlink" Target="https://elections.hawaii.gov/election-results/" TargetMode="External"/><Relationship Id="rId17" Type="http://schemas.openxmlformats.org/officeDocument/2006/relationships/hyperlink" Target="https://www.kssos.org/elections/18elec/2018_General_Election_Official_Votes_Cast.pdf" TargetMode="External"/><Relationship Id="rId25" Type="http://schemas.openxmlformats.org/officeDocument/2006/relationships/hyperlink" Target="http://www.sos.ms.gov/Elections-Voting/Pages/2018-General-Election.aspx" TargetMode="External"/><Relationship Id="rId33" Type="http://schemas.openxmlformats.org/officeDocument/2006/relationships/hyperlink" Target="https://www.elections.ny.gov/2018ElectionResults.html" TargetMode="External"/><Relationship Id="rId38" Type="http://schemas.openxmlformats.org/officeDocument/2006/relationships/hyperlink" Target="https://sos.oregon.gov/voting/Pages/current-election.aspx" TargetMode="External"/><Relationship Id="rId46" Type="http://schemas.openxmlformats.org/officeDocument/2006/relationships/hyperlink" Target="https://vtelectionresults.sec.state.vt.us/Index.html" TargetMode="External"/><Relationship Id="rId20" Type="http://schemas.openxmlformats.org/officeDocument/2006/relationships/hyperlink" Target="https://www.maine.gov/sos/cec/elec/results/index.html" TargetMode="External"/><Relationship Id="rId41" Type="http://schemas.openxmlformats.org/officeDocument/2006/relationships/hyperlink" Target="https://www.enr-scvotes.org/SC/92124/Web02-state.220747/" TargetMode="External"/><Relationship Id="rId1" Type="http://schemas.openxmlformats.org/officeDocument/2006/relationships/hyperlink" Target="https://www.sos.alabama.gov/sites/default/files/voter-pdfs/2018/2018-Official-General-Election-Results-Certified-2018-11-27.pdf" TargetMode="External"/><Relationship Id="rId6" Type="http://schemas.openxmlformats.org/officeDocument/2006/relationships/hyperlink" Target="https://results.enr.clarityelections.com/CO/91808/Web02-state.220747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59"/>
  <sheetViews>
    <sheetView tabSelected="1" workbookViewId="0">
      <selection sqref="A1:A2"/>
    </sheetView>
  </sheetViews>
  <sheetFormatPr defaultColWidth="15.109375" defaultRowHeight="15.75" customHeight="1" x14ac:dyDescent="0.25"/>
  <cols>
    <col min="1" max="1" width="16.109375" customWidth="1"/>
    <col min="2" max="8" width="13.109375" customWidth="1"/>
    <col min="9" max="9" width="12" customWidth="1"/>
    <col min="10" max="10" width="11.109375" customWidth="1"/>
    <col min="11" max="11" width="7.6640625" customWidth="1"/>
    <col min="12" max="12" width="9.6640625" customWidth="1"/>
    <col min="13" max="13" width="7.6640625" customWidth="1"/>
    <col min="14" max="14" width="9.21875" customWidth="1"/>
    <col min="15" max="25" width="9" customWidth="1"/>
  </cols>
  <sheetData>
    <row r="1" spans="1:25" ht="33" customHeight="1" x14ac:dyDescent="0.25">
      <c r="A1" s="45" t="s">
        <v>0</v>
      </c>
      <c r="B1" s="1"/>
      <c r="C1" s="1"/>
      <c r="D1" s="1"/>
      <c r="E1" s="1"/>
      <c r="F1" s="1"/>
      <c r="G1" s="1"/>
      <c r="H1" s="47" t="s">
        <v>1</v>
      </c>
      <c r="I1" s="48"/>
      <c r="J1" s="49" t="s">
        <v>2</v>
      </c>
      <c r="K1" s="50"/>
      <c r="L1" s="50"/>
      <c r="M1" s="50"/>
      <c r="N1" s="50"/>
      <c r="O1" s="48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57.75" customHeight="1" x14ac:dyDescent="0.25">
      <c r="A2" s="46"/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4" t="s">
        <v>9</v>
      </c>
      <c r="I2" s="5" t="s">
        <v>10</v>
      </c>
      <c r="J2" s="6" t="s">
        <v>11</v>
      </c>
      <c r="K2" s="7" t="s">
        <v>12</v>
      </c>
      <c r="L2" s="7" t="s">
        <v>13</v>
      </c>
      <c r="M2" s="7" t="s">
        <v>14</v>
      </c>
      <c r="N2" s="7" t="s">
        <v>15</v>
      </c>
      <c r="O2" s="5" t="s">
        <v>16</v>
      </c>
      <c r="P2" s="8" t="s">
        <v>17</v>
      </c>
      <c r="Q2" s="9"/>
      <c r="R2" s="9"/>
      <c r="S2" s="9"/>
      <c r="T2" s="9"/>
      <c r="U2" s="9"/>
      <c r="V2" s="9"/>
      <c r="W2" s="9"/>
      <c r="X2" s="9"/>
      <c r="Y2" s="9"/>
    </row>
    <row r="3" spans="1:25" ht="15" customHeight="1" x14ac:dyDescent="0.25">
      <c r="A3" s="10" t="s">
        <v>18</v>
      </c>
      <c r="B3" s="11">
        <f t="shared" ref="B3:B54" si="0">F3/H3</f>
        <v>0.50015641813420453</v>
      </c>
      <c r="C3" s="11">
        <f t="shared" ref="C3:C54" si="1">G3/H3</f>
        <v>0.49377608537308981</v>
      </c>
      <c r="D3" s="12"/>
      <c r="E3" s="13"/>
      <c r="F3" s="13">
        <f t="shared" ref="F3:G3" si="2">SUM(F4:F54)</f>
        <v>118581921</v>
      </c>
      <c r="G3" s="13">
        <f t="shared" si="2"/>
        <v>117069210</v>
      </c>
      <c r="H3" s="13">
        <f t="shared" ref="H3:H54" si="3">(1-J3)*I3-N3+O3</f>
        <v>237089671.75181085</v>
      </c>
      <c r="I3" s="14">
        <v>255801551.69999999</v>
      </c>
      <c r="J3" s="15">
        <v>7.9128174999999995E-2</v>
      </c>
      <c r="K3" s="13">
        <v>1416810</v>
      </c>
      <c r="L3" s="13">
        <v>2126035</v>
      </c>
      <c r="M3" s="13">
        <v>494442</v>
      </c>
      <c r="N3" s="13">
        <v>3264172</v>
      </c>
      <c r="O3" s="13">
        <v>4793402</v>
      </c>
      <c r="P3" s="16"/>
      <c r="Q3" s="17"/>
      <c r="R3" s="17"/>
      <c r="S3" s="17"/>
      <c r="T3" s="17"/>
      <c r="U3" s="17"/>
      <c r="V3" s="17"/>
      <c r="W3" s="17"/>
      <c r="X3" s="17"/>
      <c r="Y3" s="17"/>
    </row>
    <row r="4" spans="1:25" ht="15" customHeight="1" x14ac:dyDescent="0.25">
      <c r="A4" s="18" t="s">
        <v>19</v>
      </c>
      <c r="B4" s="19">
        <f t="shared" si="0"/>
        <v>0.4696306508429362</v>
      </c>
      <c r="C4" s="19">
        <f t="shared" si="1"/>
        <v>0.46899871494283302</v>
      </c>
      <c r="D4" s="20" t="s">
        <v>20</v>
      </c>
      <c r="E4" s="21" t="s">
        <v>21</v>
      </c>
      <c r="F4" s="22">
        <v>1721906</v>
      </c>
      <c r="G4" s="22">
        <v>1719589</v>
      </c>
      <c r="H4" s="22">
        <f t="shared" si="3"/>
        <v>3666511.1123163812</v>
      </c>
      <c r="I4" s="23">
        <v>3820544.2119999998</v>
      </c>
      <c r="J4" s="24">
        <v>2.2784767000000001E-2</v>
      </c>
      <c r="K4" s="22">
        <v>28680</v>
      </c>
      <c r="L4" s="22">
        <v>52177</v>
      </c>
      <c r="M4" s="22">
        <v>8562</v>
      </c>
      <c r="N4" s="22">
        <f t="shared" ref="N4:N54" si="4">K4+L4*0.57+M4</f>
        <v>66982.89</v>
      </c>
      <c r="O4" s="25"/>
      <c r="P4" s="26" t="s">
        <v>22</v>
      </c>
      <c r="Q4" s="27"/>
      <c r="R4" s="27"/>
      <c r="S4" s="27"/>
      <c r="T4" s="27"/>
      <c r="U4" s="27"/>
      <c r="V4" s="27"/>
      <c r="W4" s="27"/>
      <c r="X4" s="27"/>
      <c r="Y4" s="27"/>
    </row>
    <row r="5" spans="1:25" ht="15" customHeight="1" x14ac:dyDescent="0.25">
      <c r="A5" s="28" t="s">
        <v>23</v>
      </c>
      <c r="B5" s="11">
        <f t="shared" si="0"/>
        <v>0.54818612294958258</v>
      </c>
      <c r="C5" s="11">
        <f t="shared" si="1"/>
        <v>0.5445797491840858</v>
      </c>
      <c r="D5" s="12" t="s">
        <v>24</v>
      </c>
      <c r="E5" s="29" t="s">
        <v>25</v>
      </c>
      <c r="F5" s="13">
        <v>285009</v>
      </c>
      <c r="G5" s="13">
        <v>283134</v>
      </c>
      <c r="H5" s="13">
        <f t="shared" si="3"/>
        <v>519912.83264609869</v>
      </c>
      <c r="I5" s="14">
        <v>551450.64809999999</v>
      </c>
      <c r="J5" s="15">
        <v>3.9232604999999997E-2</v>
      </c>
      <c r="K5" s="13">
        <v>4317</v>
      </c>
      <c r="L5" s="13">
        <v>6621</v>
      </c>
      <c r="M5" s="13">
        <v>1812</v>
      </c>
      <c r="N5" s="13">
        <f t="shared" si="4"/>
        <v>9902.9699999999993</v>
      </c>
      <c r="O5" s="30"/>
      <c r="P5" s="31" t="s">
        <v>26</v>
      </c>
      <c r="Q5" s="32"/>
      <c r="R5" s="32"/>
      <c r="S5" s="32"/>
      <c r="T5" s="32"/>
      <c r="U5" s="32"/>
      <c r="V5" s="32"/>
      <c r="W5" s="32"/>
      <c r="X5" s="32"/>
      <c r="Y5" s="32"/>
    </row>
    <row r="6" spans="1:25" ht="15" customHeight="1" x14ac:dyDescent="0.25">
      <c r="A6" s="18" t="s">
        <v>27</v>
      </c>
      <c r="B6" s="19">
        <f t="shared" si="0"/>
        <v>0.47419332252247848</v>
      </c>
      <c r="C6" s="19">
        <f t="shared" si="1"/>
        <v>0.46915566657548435</v>
      </c>
      <c r="D6" s="20" t="s">
        <v>20</v>
      </c>
      <c r="E6" s="21" t="s">
        <v>28</v>
      </c>
      <c r="F6" s="22">
        <v>2409910</v>
      </c>
      <c r="G6" s="22">
        <v>2384308</v>
      </c>
      <c r="H6" s="22">
        <f t="shared" si="3"/>
        <v>5082125.5499348827</v>
      </c>
      <c r="I6" s="23">
        <v>5678478.966</v>
      </c>
      <c r="J6" s="24">
        <v>8.9314199999999996E-2</v>
      </c>
      <c r="K6" s="22">
        <v>37582</v>
      </c>
      <c r="L6" s="22">
        <v>77373</v>
      </c>
      <c r="M6" s="22">
        <v>7500</v>
      </c>
      <c r="N6" s="22">
        <f t="shared" si="4"/>
        <v>89184.609999999986</v>
      </c>
      <c r="O6" s="25"/>
      <c r="P6" s="26" t="s">
        <v>29</v>
      </c>
      <c r="Q6" s="27"/>
      <c r="R6" s="27"/>
      <c r="S6" s="27"/>
      <c r="T6" s="27"/>
      <c r="U6" s="27"/>
      <c r="V6" s="27"/>
      <c r="W6" s="27"/>
      <c r="X6" s="27"/>
      <c r="Y6" s="27"/>
    </row>
    <row r="7" spans="1:25" ht="15" customHeight="1" x14ac:dyDescent="0.25">
      <c r="A7" s="28" t="s">
        <v>30</v>
      </c>
      <c r="B7" s="11">
        <f t="shared" si="0"/>
        <v>0.4130054012391724</v>
      </c>
      <c r="C7" s="11">
        <f t="shared" si="1"/>
        <v>0.40965832205339087</v>
      </c>
      <c r="D7" s="12" t="s">
        <v>24</v>
      </c>
      <c r="E7" s="29" t="s">
        <v>31</v>
      </c>
      <c r="F7" s="13">
        <v>898793</v>
      </c>
      <c r="G7" s="13">
        <v>891509</v>
      </c>
      <c r="H7" s="13">
        <f t="shared" si="3"/>
        <v>2176225.7764747897</v>
      </c>
      <c r="I7" s="14">
        <v>2321029.4210000001</v>
      </c>
      <c r="J7" s="15">
        <v>3.712468E-2</v>
      </c>
      <c r="K7" s="13">
        <v>17242</v>
      </c>
      <c r="L7" s="13">
        <v>30881</v>
      </c>
      <c r="M7" s="13">
        <v>23792</v>
      </c>
      <c r="N7" s="13">
        <f t="shared" si="4"/>
        <v>58636.17</v>
      </c>
      <c r="O7" s="30"/>
      <c r="P7" s="31" t="s">
        <v>32</v>
      </c>
      <c r="Q7" s="32"/>
      <c r="R7" s="32"/>
      <c r="S7" s="32"/>
      <c r="T7" s="32"/>
      <c r="U7" s="32"/>
      <c r="V7" s="32"/>
      <c r="W7" s="32"/>
      <c r="X7" s="32"/>
      <c r="Y7" s="32"/>
    </row>
    <row r="8" spans="1:25" ht="15" customHeight="1" x14ac:dyDescent="0.25">
      <c r="A8" s="18" t="s">
        <v>33</v>
      </c>
      <c r="B8" s="19">
        <f t="shared" si="0"/>
        <v>0.49307075927507898</v>
      </c>
      <c r="C8" s="19">
        <f t="shared" si="1"/>
        <v>0.48343988285214823</v>
      </c>
      <c r="D8" s="20" t="s">
        <v>20</v>
      </c>
      <c r="E8" s="21" t="s">
        <v>34</v>
      </c>
      <c r="F8" s="22">
        <v>12712542</v>
      </c>
      <c r="G8" s="22">
        <v>12464235</v>
      </c>
      <c r="H8" s="22">
        <f t="shared" si="3"/>
        <v>25782388.756311964</v>
      </c>
      <c r="I8" s="23">
        <v>30659000.300000001</v>
      </c>
      <c r="J8" s="24">
        <v>0.154806794</v>
      </c>
      <c r="K8" s="22">
        <v>130390</v>
      </c>
      <c r="L8" s="22">
        <v>0</v>
      </c>
      <c r="M8" s="22">
        <v>0</v>
      </c>
      <c r="N8" s="22">
        <f t="shared" si="4"/>
        <v>130390</v>
      </c>
      <c r="O8" s="25"/>
      <c r="P8" s="26" t="s">
        <v>35</v>
      </c>
      <c r="Q8" s="27"/>
      <c r="R8" s="27"/>
      <c r="S8" s="27"/>
      <c r="T8" s="27"/>
      <c r="U8" s="27"/>
      <c r="V8" s="27"/>
      <c r="W8" s="27"/>
      <c r="X8" s="27"/>
      <c r="Y8" s="27"/>
    </row>
    <row r="9" spans="1:25" ht="15" customHeight="1" x14ac:dyDescent="0.25">
      <c r="A9" s="28" t="s">
        <v>36</v>
      </c>
      <c r="B9" s="11">
        <f t="shared" si="0"/>
        <v>0.61355807773225246</v>
      </c>
      <c r="C9" s="11">
        <f t="shared" si="1"/>
        <v>0.59966100793269683</v>
      </c>
      <c r="D9" s="12" t="s">
        <v>20</v>
      </c>
      <c r="E9" s="29" t="s">
        <v>37</v>
      </c>
      <c r="F9" s="13">
        <v>2583580</v>
      </c>
      <c r="G9" s="13">
        <v>2525062</v>
      </c>
      <c r="H9" s="13">
        <f t="shared" si="3"/>
        <v>4210815.7218776532</v>
      </c>
      <c r="I9" s="14">
        <v>4523288.63</v>
      </c>
      <c r="J9" s="15">
        <v>6.2722264999999999E-2</v>
      </c>
      <c r="K9" s="13">
        <v>18576</v>
      </c>
      <c r="L9" s="13">
        <v>0</v>
      </c>
      <c r="M9" s="13">
        <v>10186</v>
      </c>
      <c r="N9" s="13">
        <f t="shared" si="4"/>
        <v>28762</v>
      </c>
      <c r="O9" s="30"/>
      <c r="P9" s="31" t="s">
        <v>38</v>
      </c>
      <c r="Q9" s="32"/>
      <c r="R9" s="32"/>
      <c r="S9" s="32"/>
      <c r="T9" s="32"/>
      <c r="U9" s="32"/>
      <c r="V9" s="32"/>
      <c r="W9" s="32"/>
      <c r="X9" s="32"/>
      <c r="Y9" s="32"/>
    </row>
    <row r="10" spans="1:25" ht="15" customHeight="1" x14ac:dyDescent="0.25">
      <c r="A10" s="18" t="s">
        <v>39</v>
      </c>
      <c r="B10" s="19">
        <f t="shared" si="0"/>
        <v>0.54750853680137956</v>
      </c>
      <c r="C10" s="19">
        <f t="shared" si="1"/>
        <v>0.54167518342574705</v>
      </c>
      <c r="D10" s="20" t="s">
        <v>20</v>
      </c>
      <c r="E10" s="21" t="s">
        <v>40</v>
      </c>
      <c r="F10" s="22">
        <v>1421953</v>
      </c>
      <c r="G10" s="22">
        <v>1406803</v>
      </c>
      <c r="H10" s="22">
        <f t="shared" si="3"/>
        <v>2597133.9338510511</v>
      </c>
      <c r="I10" s="23">
        <v>2838275.1260000002</v>
      </c>
      <c r="J10" s="24">
        <v>7.8670031000000001E-2</v>
      </c>
      <c r="K10" s="22">
        <v>14475</v>
      </c>
      <c r="L10" s="22">
        <v>0</v>
      </c>
      <c r="M10" s="22">
        <v>3379</v>
      </c>
      <c r="N10" s="22">
        <f t="shared" si="4"/>
        <v>17854</v>
      </c>
      <c r="O10" s="25"/>
      <c r="P10" s="26" t="s">
        <v>41</v>
      </c>
      <c r="Q10" s="27"/>
      <c r="R10" s="27"/>
      <c r="S10" s="27"/>
      <c r="T10" s="27"/>
      <c r="U10" s="27"/>
      <c r="V10" s="27"/>
      <c r="W10" s="27"/>
      <c r="X10" s="27"/>
      <c r="Y10" s="27"/>
    </row>
    <row r="11" spans="1:25" ht="15" customHeight="1" x14ac:dyDescent="0.25">
      <c r="A11" s="28" t="s">
        <v>42</v>
      </c>
      <c r="B11" s="11">
        <f t="shared" si="0"/>
        <v>0.5120157463478302</v>
      </c>
      <c r="C11" s="11">
        <f t="shared" si="1"/>
        <v>0.50798789904355912</v>
      </c>
      <c r="D11" s="12" t="s">
        <v>20</v>
      </c>
      <c r="E11" s="29" t="s">
        <v>43</v>
      </c>
      <c r="F11" s="13">
        <v>365467</v>
      </c>
      <c r="G11" s="13">
        <v>362592</v>
      </c>
      <c r="H11" s="13">
        <f t="shared" si="3"/>
        <v>713780.78234282567</v>
      </c>
      <c r="I11" s="14">
        <v>772849.59589999996</v>
      </c>
      <c r="J11" s="15">
        <v>5.6482741000000003E-2</v>
      </c>
      <c r="K11" s="13">
        <v>6254</v>
      </c>
      <c r="L11" s="13">
        <v>15395</v>
      </c>
      <c r="M11" s="33">
        <v>387</v>
      </c>
      <c r="N11" s="13">
        <f t="shared" si="4"/>
        <v>15416.15</v>
      </c>
      <c r="O11" s="30"/>
      <c r="P11" s="31" t="s">
        <v>44</v>
      </c>
      <c r="Q11" s="32"/>
      <c r="R11" s="32"/>
      <c r="S11" s="32"/>
      <c r="T11" s="32"/>
      <c r="U11" s="32"/>
      <c r="V11" s="32"/>
      <c r="W11" s="32"/>
      <c r="X11" s="32"/>
      <c r="Y11" s="32"/>
    </row>
    <row r="12" spans="1:25" ht="15" customHeight="1" x14ac:dyDescent="0.25">
      <c r="A12" s="18" t="s">
        <v>45</v>
      </c>
      <c r="B12" s="19">
        <f t="shared" si="0"/>
        <v>0.43712125029259691</v>
      </c>
      <c r="C12" s="19">
        <f t="shared" si="1"/>
        <v>0.42423508457778242</v>
      </c>
      <c r="D12" s="20" t="s">
        <v>20</v>
      </c>
      <c r="E12" s="21" t="s">
        <v>46</v>
      </c>
      <c r="F12" s="22">
        <v>231482</v>
      </c>
      <c r="G12" s="22">
        <v>224658</v>
      </c>
      <c r="H12" s="22">
        <f t="shared" si="3"/>
        <v>529560.1617287019</v>
      </c>
      <c r="I12" s="23">
        <v>578702.06669999997</v>
      </c>
      <c r="J12" s="24">
        <v>8.4917452000000004E-2</v>
      </c>
      <c r="K12" s="22">
        <v>0</v>
      </c>
      <c r="L12" s="22">
        <v>0</v>
      </c>
      <c r="M12" s="22">
        <v>0</v>
      </c>
      <c r="N12" s="22">
        <f t="shared" si="4"/>
        <v>0</v>
      </c>
      <c r="O12" s="25"/>
      <c r="P12" s="26" t="s">
        <v>47</v>
      </c>
      <c r="Q12" s="27"/>
      <c r="R12" s="27"/>
      <c r="S12" s="27"/>
      <c r="T12" s="27"/>
      <c r="U12" s="27"/>
      <c r="V12" s="27"/>
      <c r="W12" s="27"/>
      <c r="X12" s="27"/>
      <c r="Y12" s="27"/>
    </row>
    <row r="13" spans="1:25" ht="15" customHeight="1" x14ac:dyDescent="0.25">
      <c r="A13" s="28" t="s">
        <v>48</v>
      </c>
      <c r="B13" s="11">
        <f t="shared" si="0"/>
        <v>0.54254143573811864</v>
      </c>
      <c r="C13" s="11">
        <f t="shared" si="1"/>
        <v>0.53613286776024882</v>
      </c>
      <c r="D13" s="12" t="s">
        <v>24</v>
      </c>
      <c r="E13" s="29" t="s">
        <v>49</v>
      </c>
      <c r="F13" s="13">
        <v>8318824</v>
      </c>
      <c r="G13" s="13">
        <v>8220561</v>
      </c>
      <c r="H13" s="13">
        <f t="shared" si="3"/>
        <v>15333066.660028238</v>
      </c>
      <c r="I13" s="14">
        <v>17321691.300000001</v>
      </c>
      <c r="J13" s="15">
        <v>0.102137487</v>
      </c>
      <c r="K13" s="13">
        <v>92847</v>
      </c>
      <c r="L13" s="13">
        <v>214066</v>
      </c>
      <c r="M13" s="13">
        <v>4566</v>
      </c>
      <c r="N13" s="13">
        <f t="shared" si="4"/>
        <v>219430.62</v>
      </c>
      <c r="O13" s="30"/>
      <c r="P13" s="31" t="s">
        <v>50</v>
      </c>
      <c r="Q13" s="32"/>
      <c r="R13" s="32"/>
      <c r="S13" s="32"/>
      <c r="T13" s="32"/>
      <c r="U13" s="32"/>
      <c r="V13" s="32"/>
      <c r="W13" s="32"/>
      <c r="X13" s="32"/>
      <c r="Y13" s="32"/>
    </row>
    <row r="14" spans="1:25" ht="15" customHeight="1" x14ac:dyDescent="0.25">
      <c r="A14" s="18" t="s">
        <v>51</v>
      </c>
      <c r="B14" s="19">
        <f t="shared" si="0"/>
        <v>0.54085644390733734</v>
      </c>
      <c r="C14" s="19">
        <f t="shared" si="1"/>
        <v>0.53940814613632571</v>
      </c>
      <c r="D14" s="20" t="s">
        <v>24</v>
      </c>
      <c r="E14" s="21" t="s">
        <v>52</v>
      </c>
      <c r="F14" s="22">
        <v>3949905</v>
      </c>
      <c r="G14" s="22">
        <v>3939328</v>
      </c>
      <c r="H14" s="22">
        <f t="shared" si="3"/>
        <v>7303056.1889297199</v>
      </c>
      <c r="I14" s="23">
        <v>8148933.483</v>
      </c>
      <c r="J14" s="24">
        <v>6.6039293999999998E-2</v>
      </c>
      <c r="K14" s="22">
        <v>51092</v>
      </c>
      <c r="L14" s="22">
        <v>410964</v>
      </c>
      <c r="M14" s="22">
        <v>22386</v>
      </c>
      <c r="N14" s="22">
        <f t="shared" si="4"/>
        <v>307727.48</v>
      </c>
      <c r="O14" s="25"/>
      <c r="P14" s="26" t="s">
        <v>53</v>
      </c>
      <c r="Q14" s="27"/>
      <c r="R14" s="27"/>
      <c r="S14" s="27"/>
      <c r="T14" s="27"/>
      <c r="U14" s="27"/>
      <c r="V14" s="27"/>
      <c r="W14" s="27"/>
      <c r="X14" s="27"/>
      <c r="Y14" s="27"/>
    </row>
    <row r="15" spans="1:25" ht="15" customHeight="1" x14ac:dyDescent="0.25">
      <c r="A15" s="28" t="s">
        <v>54</v>
      </c>
      <c r="B15" s="11">
        <f t="shared" si="0"/>
        <v>0.39488140815350414</v>
      </c>
      <c r="C15" s="11">
        <f t="shared" si="1"/>
        <v>0.38714141281086256</v>
      </c>
      <c r="D15" s="12" t="s">
        <v>55</v>
      </c>
      <c r="E15" s="29" t="s">
        <v>56</v>
      </c>
      <c r="F15" s="13">
        <v>398657</v>
      </c>
      <c r="G15" s="13">
        <v>390843</v>
      </c>
      <c r="H15" s="13">
        <f t="shared" si="3"/>
        <v>1009561.3309934008</v>
      </c>
      <c r="I15" s="14">
        <v>1115619.5959999999</v>
      </c>
      <c r="J15" s="15">
        <v>9.0160002000000003E-2</v>
      </c>
      <c r="K15" s="13">
        <v>5474</v>
      </c>
      <c r="L15" s="13">
        <v>0</v>
      </c>
      <c r="M15" s="13">
        <v>0</v>
      </c>
      <c r="N15" s="13">
        <f t="shared" si="4"/>
        <v>5474</v>
      </c>
      <c r="O15" s="30"/>
      <c r="P15" s="31" t="s">
        <v>57</v>
      </c>
      <c r="Q15" s="32"/>
      <c r="R15" s="32"/>
      <c r="S15" s="32"/>
      <c r="T15" s="32"/>
      <c r="U15" s="32"/>
      <c r="V15" s="32"/>
      <c r="W15" s="32"/>
      <c r="X15" s="32"/>
      <c r="Y15" s="32"/>
    </row>
    <row r="16" spans="1:25" ht="15" customHeight="1" x14ac:dyDescent="0.25">
      <c r="A16" s="18" t="s">
        <v>58</v>
      </c>
      <c r="B16" s="19">
        <f t="shared" si="0"/>
        <v>0.48589657011857906</v>
      </c>
      <c r="C16" s="19">
        <f t="shared" si="1"/>
        <v>0.48002252499840969</v>
      </c>
      <c r="D16" s="20" t="s">
        <v>20</v>
      </c>
      <c r="E16" s="21" t="s">
        <v>59</v>
      </c>
      <c r="F16" s="22">
        <v>612536</v>
      </c>
      <c r="G16" s="22">
        <v>605131</v>
      </c>
      <c r="H16" s="22">
        <f t="shared" si="3"/>
        <v>1260630.425628474</v>
      </c>
      <c r="I16" s="23">
        <v>1350318.7919999999</v>
      </c>
      <c r="J16" s="24">
        <v>4.3109994999999998E-2</v>
      </c>
      <c r="K16" s="22">
        <v>7949</v>
      </c>
      <c r="L16" s="22">
        <v>32409</v>
      </c>
      <c r="M16" s="22">
        <v>5054</v>
      </c>
      <c r="N16" s="22">
        <f t="shared" si="4"/>
        <v>31476.129999999997</v>
      </c>
      <c r="O16" s="25"/>
      <c r="P16" s="26" t="s">
        <v>60</v>
      </c>
      <c r="Q16" s="27"/>
      <c r="R16" s="27"/>
      <c r="S16" s="27"/>
      <c r="T16" s="27"/>
      <c r="U16" s="27"/>
      <c r="V16" s="27"/>
      <c r="W16" s="27"/>
      <c r="X16" s="27"/>
      <c r="Y16" s="27"/>
    </row>
    <row r="17" spans="1:25" ht="15" customHeight="1" x14ac:dyDescent="0.25">
      <c r="A17" s="28" t="s">
        <v>61</v>
      </c>
      <c r="B17" s="11">
        <f t="shared" si="0"/>
        <v>0.51511040613572778</v>
      </c>
      <c r="C17" s="11">
        <f t="shared" si="1"/>
        <v>0.50792092638210773</v>
      </c>
      <c r="D17" s="12" t="s">
        <v>24</v>
      </c>
      <c r="E17" s="29" t="s">
        <v>62</v>
      </c>
      <c r="F17" s="13">
        <v>4635541</v>
      </c>
      <c r="G17" s="13">
        <v>4570842</v>
      </c>
      <c r="H17" s="13">
        <f t="shared" si="3"/>
        <v>8999121.2462102138</v>
      </c>
      <c r="I17" s="14">
        <v>9848646.7899999991</v>
      </c>
      <c r="J17" s="15">
        <v>8.1991827000000003E-2</v>
      </c>
      <c r="K17" s="13">
        <v>42017</v>
      </c>
      <c r="L17" s="13">
        <v>0</v>
      </c>
      <c r="M17" s="13">
        <v>0</v>
      </c>
      <c r="N17" s="13">
        <f t="shared" si="4"/>
        <v>42017</v>
      </c>
      <c r="O17" s="30"/>
      <c r="P17" s="31" t="s">
        <v>63</v>
      </c>
      <c r="Q17" s="32"/>
      <c r="R17" s="32"/>
      <c r="S17" s="32"/>
      <c r="T17" s="32"/>
      <c r="U17" s="32"/>
      <c r="V17" s="32"/>
      <c r="W17" s="32"/>
      <c r="X17" s="32"/>
      <c r="Y17" s="32"/>
    </row>
    <row r="18" spans="1:25" ht="15" customHeight="1" x14ac:dyDescent="0.25">
      <c r="A18" s="18" t="s">
        <v>64</v>
      </c>
      <c r="B18" s="19">
        <f t="shared" si="0"/>
        <v>0.46534578028103535</v>
      </c>
      <c r="C18" s="19">
        <f t="shared" si="1"/>
        <v>0.46016606071209604</v>
      </c>
      <c r="D18" s="20" t="s">
        <v>24</v>
      </c>
      <c r="E18" s="21" t="s">
        <v>65</v>
      </c>
      <c r="F18" s="22">
        <v>2308258</v>
      </c>
      <c r="G18" s="22">
        <v>2282565</v>
      </c>
      <c r="H18" s="22">
        <f t="shared" si="3"/>
        <v>4960307.1475279704</v>
      </c>
      <c r="I18" s="23">
        <v>5176820.3509999998</v>
      </c>
      <c r="J18" s="24">
        <v>3.7004413999999999E-2</v>
      </c>
      <c r="K18" s="22">
        <v>24948</v>
      </c>
      <c r="L18" s="22">
        <v>0</v>
      </c>
      <c r="M18" s="22">
        <v>0</v>
      </c>
      <c r="N18" s="22">
        <f t="shared" si="4"/>
        <v>24948</v>
      </c>
      <c r="O18" s="25"/>
      <c r="P18" s="26" t="s">
        <v>66</v>
      </c>
      <c r="Q18" s="27"/>
      <c r="R18" s="27"/>
      <c r="S18" s="27"/>
      <c r="T18" s="27"/>
      <c r="U18" s="27"/>
      <c r="V18" s="27"/>
      <c r="W18" s="27"/>
      <c r="X18" s="27"/>
      <c r="Y18" s="27"/>
    </row>
    <row r="19" spans="1:25" ht="15" customHeight="1" x14ac:dyDescent="0.25">
      <c r="A19" s="28" t="s">
        <v>67</v>
      </c>
      <c r="B19" s="11">
        <f t="shared" si="0"/>
        <v>0.57920784262052161</v>
      </c>
      <c r="C19" s="11">
        <f t="shared" si="1"/>
        <v>0.57632499781606694</v>
      </c>
      <c r="D19" s="12" t="s">
        <v>20</v>
      </c>
      <c r="E19" s="29" t="s">
        <v>68</v>
      </c>
      <c r="F19" s="13">
        <v>1334279</v>
      </c>
      <c r="G19" s="13">
        <v>1327638</v>
      </c>
      <c r="H19" s="13">
        <f t="shared" si="3"/>
        <v>2303627.3023571209</v>
      </c>
      <c r="I19" s="14">
        <v>2431107.4049999998</v>
      </c>
      <c r="J19" s="15">
        <v>3.9433190999999999E-2</v>
      </c>
      <c r="K19" s="13">
        <v>8888</v>
      </c>
      <c r="L19" s="13">
        <v>29254</v>
      </c>
      <c r="M19" s="13">
        <v>6051</v>
      </c>
      <c r="N19" s="13">
        <f t="shared" si="4"/>
        <v>31613.78</v>
      </c>
      <c r="O19" s="30"/>
      <c r="P19" s="31" t="s">
        <v>69</v>
      </c>
      <c r="Q19" s="32"/>
      <c r="R19" s="32"/>
      <c r="S19" s="32"/>
      <c r="T19" s="32"/>
      <c r="U19" s="32"/>
      <c r="V19" s="32"/>
      <c r="W19" s="32"/>
      <c r="X19" s="32"/>
      <c r="Y19" s="32"/>
    </row>
    <row r="20" spans="1:25" ht="15" customHeight="1" x14ac:dyDescent="0.25">
      <c r="A20" s="18" t="s">
        <v>70</v>
      </c>
      <c r="B20" s="19">
        <f t="shared" si="0"/>
        <v>0.51051237677481565</v>
      </c>
      <c r="C20" s="19">
        <f t="shared" si="1"/>
        <v>0.50837689387045759</v>
      </c>
      <c r="D20" s="20" t="s">
        <v>24</v>
      </c>
      <c r="E20" s="21" t="s">
        <v>71</v>
      </c>
      <c r="F20" s="22">
        <v>1060000</v>
      </c>
      <c r="G20" s="22">
        <v>1055566</v>
      </c>
      <c r="H20" s="22">
        <f t="shared" si="3"/>
        <v>2076345.3507172472</v>
      </c>
      <c r="I20" s="23">
        <v>2215607.5329999998</v>
      </c>
      <c r="J20" s="24">
        <v>5.2051818999999999E-2</v>
      </c>
      <c r="K20" s="22">
        <v>9613</v>
      </c>
      <c r="L20" s="22">
        <v>16654</v>
      </c>
      <c r="M20" s="22">
        <v>4830</v>
      </c>
      <c r="N20" s="22">
        <f t="shared" si="4"/>
        <v>23935.78</v>
      </c>
      <c r="O20" s="25"/>
      <c r="P20" s="26" t="s">
        <v>72</v>
      </c>
      <c r="Q20" s="27"/>
      <c r="R20" s="27"/>
      <c r="S20" s="27"/>
      <c r="T20" s="27"/>
      <c r="U20" s="27"/>
      <c r="V20" s="27"/>
      <c r="W20" s="27"/>
      <c r="X20" s="27"/>
      <c r="Y20" s="27"/>
    </row>
    <row r="21" spans="1:25" ht="15" customHeight="1" x14ac:dyDescent="0.25">
      <c r="A21" s="28" t="s">
        <v>73</v>
      </c>
      <c r="B21" s="11">
        <f t="shared" si="0"/>
        <v>0.48702216674733984</v>
      </c>
      <c r="C21" s="11">
        <f t="shared" si="1"/>
        <v>0.47416814017503645</v>
      </c>
      <c r="D21" s="12" t="s">
        <v>20</v>
      </c>
      <c r="E21" s="29" t="s">
        <v>74</v>
      </c>
      <c r="F21" s="13">
        <v>1612353</v>
      </c>
      <c r="G21" s="13">
        <v>1569798</v>
      </c>
      <c r="H21" s="13">
        <f t="shared" si="3"/>
        <v>3310635.7576460494</v>
      </c>
      <c r="I21" s="14">
        <v>3468415.7990000001</v>
      </c>
      <c r="J21" s="15">
        <v>2.6498712000000001E-2</v>
      </c>
      <c r="K21" s="13">
        <v>22868</v>
      </c>
      <c r="L21" s="13">
        <v>48457</v>
      </c>
      <c r="M21" s="13">
        <v>15383</v>
      </c>
      <c r="N21" s="13">
        <f t="shared" si="4"/>
        <v>65871.489999999991</v>
      </c>
      <c r="O21" s="30"/>
      <c r="P21" s="31" t="s">
        <v>75</v>
      </c>
      <c r="Q21" s="32"/>
      <c r="R21" s="32"/>
      <c r="S21" s="32"/>
      <c r="T21" s="32"/>
      <c r="U21" s="32"/>
      <c r="V21" s="32"/>
      <c r="W21" s="32"/>
      <c r="X21" s="32"/>
      <c r="Y21" s="32"/>
    </row>
    <row r="22" spans="1:25" ht="15" customHeight="1" x14ac:dyDescent="0.25">
      <c r="A22" s="18" t="s">
        <v>76</v>
      </c>
      <c r="B22" s="19">
        <f t="shared" si="0"/>
        <v>0.45117398763233524</v>
      </c>
      <c r="C22" s="19">
        <f t="shared" si="1"/>
        <v>0.43370790455867547</v>
      </c>
      <c r="D22" s="20" t="s">
        <v>24</v>
      </c>
      <c r="E22" s="21" t="s">
        <v>77</v>
      </c>
      <c r="F22" s="22">
        <v>1519405</v>
      </c>
      <c r="G22" s="22">
        <v>1460585</v>
      </c>
      <c r="H22" s="22">
        <f t="shared" si="3"/>
        <v>3367669.7718623211</v>
      </c>
      <c r="I22" s="23">
        <v>3560271.423</v>
      </c>
      <c r="J22" s="24">
        <v>2.9001292000000001E-2</v>
      </c>
      <c r="K22" s="22">
        <v>35543</v>
      </c>
      <c r="L22" s="22">
        <v>40174</v>
      </c>
      <c r="M22" s="22">
        <v>30907</v>
      </c>
      <c r="N22" s="22">
        <f t="shared" si="4"/>
        <v>89349.18</v>
      </c>
      <c r="O22" s="25"/>
      <c r="P22" s="26" t="s">
        <v>78</v>
      </c>
      <c r="Q22" s="27"/>
      <c r="R22" s="27"/>
      <c r="S22" s="27"/>
      <c r="T22" s="27"/>
      <c r="U22" s="27"/>
      <c r="V22" s="27"/>
      <c r="W22" s="27"/>
      <c r="X22" s="27"/>
      <c r="Y22" s="27"/>
    </row>
    <row r="23" spans="1:25" ht="15" customHeight="1" x14ac:dyDescent="0.25">
      <c r="A23" s="28" t="s">
        <v>79</v>
      </c>
      <c r="B23" s="11">
        <f t="shared" si="0"/>
        <v>0.59909131994554377</v>
      </c>
      <c r="C23" s="11">
        <f t="shared" si="1"/>
        <v>0.58833015000523592</v>
      </c>
      <c r="D23" s="12" t="s">
        <v>20</v>
      </c>
      <c r="E23" s="29" t="s">
        <v>80</v>
      </c>
      <c r="F23" s="13">
        <v>646013</v>
      </c>
      <c r="G23" s="13">
        <v>634409</v>
      </c>
      <c r="H23" s="13">
        <f t="shared" si="3"/>
        <v>1078321.4152705823</v>
      </c>
      <c r="I23" s="14">
        <v>1097649.7239999999</v>
      </c>
      <c r="J23" s="15">
        <v>1.7608813000000001E-2</v>
      </c>
      <c r="K23" s="13">
        <v>0</v>
      </c>
      <c r="L23" s="13">
        <v>0</v>
      </c>
      <c r="M23" s="13">
        <v>0</v>
      </c>
      <c r="N23" s="13">
        <f t="shared" si="4"/>
        <v>0</v>
      </c>
      <c r="O23" s="30"/>
      <c r="P23" s="31" t="s">
        <v>81</v>
      </c>
      <c r="Q23" s="32"/>
      <c r="R23" s="32"/>
      <c r="S23" s="32"/>
      <c r="T23" s="32"/>
      <c r="U23" s="32"/>
      <c r="V23" s="32"/>
      <c r="W23" s="32"/>
      <c r="X23" s="32"/>
      <c r="Y23" s="32"/>
    </row>
    <row r="24" spans="1:25" ht="15" customHeight="1" x14ac:dyDescent="0.25">
      <c r="A24" s="18" t="s">
        <v>82</v>
      </c>
      <c r="B24" s="19">
        <f t="shared" si="0"/>
        <v>0.54165700779342607</v>
      </c>
      <c r="C24" s="19">
        <f t="shared" si="1"/>
        <v>0.53455531103393217</v>
      </c>
      <c r="D24" s="20" t="s">
        <v>20</v>
      </c>
      <c r="E24" s="21" t="s">
        <v>83</v>
      </c>
      <c r="F24" s="22">
        <v>2335128</v>
      </c>
      <c r="G24" s="22">
        <v>2304512</v>
      </c>
      <c r="H24" s="22">
        <f t="shared" si="3"/>
        <v>4311082.4126742529</v>
      </c>
      <c r="I24" s="23">
        <v>4715594.7249999996</v>
      </c>
      <c r="J24" s="24">
        <v>8.1671630999999995E-2</v>
      </c>
      <c r="K24" s="22">
        <v>19382</v>
      </c>
      <c r="L24" s="22">
        <v>0</v>
      </c>
      <c r="M24" s="22">
        <v>0</v>
      </c>
      <c r="N24" s="22">
        <f t="shared" si="4"/>
        <v>19382</v>
      </c>
      <c r="O24" s="25"/>
      <c r="P24" s="26" t="s">
        <v>84</v>
      </c>
      <c r="Q24" s="27"/>
      <c r="R24" s="27"/>
      <c r="S24" s="27"/>
      <c r="T24" s="27"/>
      <c r="U24" s="27"/>
      <c r="V24" s="27"/>
      <c r="W24" s="27"/>
      <c r="X24" s="27"/>
      <c r="Y24" s="27"/>
    </row>
    <row r="25" spans="1:25" ht="15" customHeight="1" x14ac:dyDescent="0.25">
      <c r="A25" s="28" t="s">
        <v>85</v>
      </c>
      <c r="B25" s="11">
        <f t="shared" si="0"/>
        <v>0.54644928062110409</v>
      </c>
      <c r="C25" s="11">
        <f t="shared" si="1"/>
        <v>0.53740189346563594</v>
      </c>
      <c r="D25" s="12" t="s">
        <v>20</v>
      </c>
      <c r="E25" s="29" t="s">
        <v>86</v>
      </c>
      <c r="F25" s="13">
        <v>2752665</v>
      </c>
      <c r="G25" s="13">
        <v>2707090</v>
      </c>
      <c r="H25" s="13">
        <f t="shared" si="3"/>
        <v>5037365.9507269757</v>
      </c>
      <c r="I25" s="14">
        <v>5546390.1900000004</v>
      </c>
      <c r="J25" s="15">
        <v>9.0192759999999997E-2</v>
      </c>
      <c r="K25" s="13">
        <v>8780</v>
      </c>
      <c r="L25" s="13">
        <v>0</v>
      </c>
      <c r="M25" s="13">
        <v>0</v>
      </c>
      <c r="N25" s="13">
        <f t="shared" si="4"/>
        <v>8780</v>
      </c>
      <c r="O25" s="30"/>
      <c r="P25" s="31" t="s">
        <v>87</v>
      </c>
      <c r="Q25" s="32"/>
      <c r="R25" s="32"/>
      <c r="S25" s="32"/>
      <c r="T25" s="32"/>
      <c r="U25" s="32"/>
      <c r="V25" s="32"/>
      <c r="W25" s="32"/>
      <c r="X25" s="32"/>
      <c r="Y25" s="32"/>
    </row>
    <row r="26" spans="1:25" ht="15" customHeight="1" x14ac:dyDescent="0.25">
      <c r="A26" s="18" t="s">
        <v>88</v>
      </c>
      <c r="B26" s="19">
        <f t="shared" si="0"/>
        <v>0.57730877934271541</v>
      </c>
      <c r="C26" s="19">
        <f t="shared" si="1"/>
        <v>0.56524023408497281</v>
      </c>
      <c r="D26" s="20" t="s">
        <v>24</v>
      </c>
      <c r="E26" s="21" t="s">
        <v>89</v>
      </c>
      <c r="F26" s="22">
        <v>4341340</v>
      </c>
      <c r="G26" s="22">
        <v>4250585</v>
      </c>
      <c r="H26" s="22">
        <f t="shared" si="3"/>
        <v>7519961.8563617812</v>
      </c>
      <c r="I26" s="23">
        <v>7849909.1119999997</v>
      </c>
      <c r="J26" s="24">
        <v>3.6872434000000003E-2</v>
      </c>
      <c r="K26" s="22">
        <v>40502</v>
      </c>
      <c r="L26" s="22">
        <v>0</v>
      </c>
      <c r="M26" s="22">
        <v>0</v>
      </c>
      <c r="N26" s="22">
        <f t="shared" si="4"/>
        <v>40502</v>
      </c>
      <c r="O26" s="25"/>
      <c r="P26" s="26" t="s">
        <v>90</v>
      </c>
      <c r="Q26" s="27"/>
      <c r="R26" s="27"/>
      <c r="S26" s="27"/>
      <c r="T26" s="27"/>
      <c r="U26" s="27"/>
      <c r="V26" s="27"/>
      <c r="W26" s="27"/>
      <c r="X26" s="27"/>
      <c r="Y26" s="27"/>
    </row>
    <row r="27" spans="1:25" ht="15" customHeight="1" x14ac:dyDescent="0.25">
      <c r="A27" s="28" t="s">
        <v>91</v>
      </c>
      <c r="B27" s="11">
        <f t="shared" si="0"/>
        <v>0.64151767627517431</v>
      </c>
      <c r="C27" s="11">
        <f t="shared" si="1"/>
        <v>0.63795899142701173</v>
      </c>
      <c r="D27" s="12" t="s">
        <v>20</v>
      </c>
      <c r="E27" s="29" t="s">
        <v>92</v>
      </c>
      <c r="F27" s="13">
        <v>2611365</v>
      </c>
      <c r="G27" s="13">
        <v>2596879</v>
      </c>
      <c r="H27" s="13">
        <f t="shared" si="3"/>
        <v>4070604.9054833432</v>
      </c>
      <c r="I27" s="14">
        <v>4347040.5060000001</v>
      </c>
      <c r="J27" s="15">
        <v>4.6927780000000002E-2</v>
      </c>
      <c r="K27" s="13">
        <v>10158</v>
      </c>
      <c r="L27" s="13">
        <v>96852</v>
      </c>
      <c r="M27" s="13">
        <v>7075</v>
      </c>
      <c r="N27" s="13">
        <f t="shared" si="4"/>
        <v>72438.639999999985</v>
      </c>
      <c r="O27" s="30"/>
      <c r="P27" s="31" t="s">
        <v>93</v>
      </c>
      <c r="Q27" s="32"/>
      <c r="R27" s="32"/>
      <c r="S27" s="32"/>
      <c r="T27" s="32"/>
      <c r="U27" s="32"/>
      <c r="V27" s="32"/>
      <c r="W27" s="32"/>
      <c r="X27" s="32"/>
      <c r="Y27" s="32"/>
    </row>
    <row r="28" spans="1:25" ht="15" customHeight="1" x14ac:dyDescent="0.25">
      <c r="A28" s="18" t="s">
        <v>94</v>
      </c>
      <c r="B28" s="19">
        <f t="shared" si="0"/>
        <v>0.43811138780911624</v>
      </c>
      <c r="C28" s="19">
        <f t="shared" si="1"/>
        <v>0.42680102280139615</v>
      </c>
      <c r="D28" s="20" t="s">
        <v>20</v>
      </c>
      <c r="E28" s="21" t="s">
        <v>95</v>
      </c>
      <c r="F28" s="22">
        <v>961025</v>
      </c>
      <c r="G28" s="22">
        <v>936215</v>
      </c>
      <c r="H28" s="22">
        <f t="shared" si="3"/>
        <v>2193563.1593733318</v>
      </c>
      <c r="I28" s="23">
        <v>2278027.4019999998</v>
      </c>
      <c r="J28" s="24">
        <v>1.7603410999999999E-2</v>
      </c>
      <c r="K28" s="22">
        <v>19150</v>
      </c>
      <c r="L28" s="22">
        <v>29067</v>
      </c>
      <c r="M28" s="22">
        <v>8645</v>
      </c>
      <c r="N28" s="22">
        <f t="shared" si="4"/>
        <v>44363.19</v>
      </c>
      <c r="O28" s="25"/>
      <c r="P28" s="26" t="s">
        <v>96</v>
      </c>
      <c r="Q28" s="27"/>
      <c r="R28" s="27"/>
      <c r="S28" s="27"/>
      <c r="T28" s="27"/>
      <c r="U28" s="27"/>
      <c r="V28" s="27"/>
      <c r="W28" s="27"/>
      <c r="X28" s="27"/>
      <c r="Y28" s="27"/>
    </row>
    <row r="29" spans="1:25" ht="15" customHeight="1" x14ac:dyDescent="0.25">
      <c r="A29" s="28" t="s">
        <v>97</v>
      </c>
      <c r="B29" s="11">
        <f t="shared" si="0"/>
        <v>0.53288785071440958</v>
      </c>
      <c r="C29" s="11">
        <f t="shared" si="1"/>
        <v>0.53288414147672103</v>
      </c>
      <c r="D29" s="12" t="s">
        <v>24</v>
      </c>
      <c r="E29" s="29" t="s">
        <v>98</v>
      </c>
      <c r="F29" s="13">
        <v>2442306</v>
      </c>
      <c r="G29" s="13">
        <v>2442289</v>
      </c>
      <c r="H29" s="13">
        <f t="shared" si="3"/>
        <v>4583151.9647628525</v>
      </c>
      <c r="I29" s="14">
        <v>4773831.2510000002</v>
      </c>
      <c r="J29" s="15">
        <v>2.4291989E-2</v>
      </c>
      <c r="K29" s="13">
        <v>31956</v>
      </c>
      <c r="L29" s="13">
        <v>43799</v>
      </c>
      <c r="M29" s="13">
        <v>17792</v>
      </c>
      <c r="N29" s="13">
        <f t="shared" si="4"/>
        <v>74713.429999999993</v>
      </c>
      <c r="O29" s="30"/>
      <c r="P29" s="31" t="s">
        <v>99</v>
      </c>
      <c r="Q29" s="32"/>
      <c r="R29" s="32"/>
      <c r="S29" s="32"/>
      <c r="T29" s="32"/>
      <c r="U29" s="32"/>
      <c r="V29" s="32"/>
      <c r="W29" s="32"/>
      <c r="X29" s="32"/>
      <c r="Y29" s="32"/>
    </row>
    <row r="30" spans="1:25" ht="15" customHeight="1" x14ac:dyDescent="0.25">
      <c r="A30" s="18" t="s">
        <v>100</v>
      </c>
      <c r="B30" s="19">
        <f t="shared" si="0"/>
        <v>0.61315534253067927</v>
      </c>
      <c r="C30" s="19">
        <f t="shared" si="1"/>
        <v>0.60734063012333572</v>
      </c>
      <c r="D30" s="20" t="s">
        <v>24</v>
      </c>
      <c r="E30" s="21" t="s">
        <v>101</v>
      </c>
      <c r="F30" s="22">
        <v>509213</v>
      </c>
      <c r="G30" s="22">
        <v>504384</v>
      </c>
      <c r="H30" s="22">
        <f t="shared" si="3"/>
        <v>830479.59412425978</v>
      </c>
      <c r="I30" s="23">
        <v>843058.26560000004</v>
      </c>
      <c r="J30" s="24">
        <v>1.0418818999999999E-2</v>
      </c>
      <c r="K30" s="22">
        <v>3795</v>
      </c>
      <c r="L30" s="22">
        <v>0</v>
      </c>
      <c r="M30" s="22">
        <v>0</v>
      </c>
      <c r="N30" s="22">
        <f t="shared" si="4"/>
        <v>3795</v>
      </c>
      <c r="O30" s="25"/>
      <c r="P30" s="26" t="s">
        <v>102</v>
      </c>
      <c r="Q30" s="27"/>
      <c r="R30" s="27"/>
      <c r="S30" s="27"/>
      <c r="T30" s="27"/>
      <c r="U30" s="27"/>
      <c r="V30" s="27"/>
      <c r="W30" s="27"/>
      <c r="X30" s="27"/>
      <c r="Y30" s="27"/>
    </row>
    <row r="31" spans="1:25" ht="15" customHeight="1" x14ac:dyDescent="0.25">
      <c r="A31" s="28" t="s">
        <v>103</v>
      </c>
      <c r="B31" s="11">
        <f t="shared" si="0"/>
        <v>0.51471718661035992</v>
      </c>
      <c r="C31" s="11">
        <f t="shared" si="1"/>
        <v>0.50871890735588066</v>
      </c>
      <c r="D31" s="12" t="s">
        <v>24</v>
      </c>
      <c r="E31" s="29" t="s">
        <v>104</v>
      </c>
      <c r="F31" s="13">
        <v>706652</v>
      </c>
      <c r="G31" s="13">
        <v>698417</v>
      </c>
      <c r="H31" s="13">
        <f t="shared" si="3"/>
        <v>1372893.7334570379</v>
      </c>
      <c r="I31" s="14">
        <v>1461219.9569999999</v>
      </c>
      <c r="J31" s="15">
        <v>5.0964601999999998E-2</v>
      </c>
      <c r="K31" s="13">
        <v>5079</v>
      </c>
      <c r="L31" s="13">
        <v>13489</v>
      </c>
      <c r="M31" s="13">
        <v>1088</v>
      </c>
      <c r="N31" s="13">
        <f t="shared" si="4"/>
        <v>13855.73</v>
      </c>
      <c r="O31" s="30"/>
      <c r="P31" s="31" t="s">
        <v>105</v>
      </c>
      <c r="Q31" s="32"/>
      <c r="R31" s="32"/>
      <c r="S31" s="32"/>
      <c r="T31" s="32"/>
      <c r="U31" s="32"/>
      <c r="V31" s="32"/>
      <c r="W31" s="32"/>
      <c r="X31" s="32"/>
      <c r="Y31" s="32"/>
    </row>
    <row r="32" spans="1:25" ht="15" customHeight="1" x14ac:dyDescent="0.25">
      <c r="A32" s="18" t="s">
        <v>106</v>
      </c>
      <c r="B32" s="19">
        <f t="shared" si="0"/>
        <v>0.46478742707568593</v>
      </c>
      <c r="C32" s="19">
        <f t="shared" si="1"/>
        <v>0.46295490794682342</v>
      </c>
      <c r="D32" s="20" t="s">
        <v>24</v>
      </c>
      <c r="E32" s="21" t="s">
        <v>107</v>
      </c>
      <c r="F32" s="22">
        <v>975980</v>
      </c>
      <c r="G32" s="22">
        <v>972132</v>
      </c>
      <c r="H32" s="22">
        <f t="shared" si="3"/>
        <v>2099841.6547981868</v>
      </c>
      <c r="I32" s="23">
        <v>2403374.327</v>
      </c>
      <c r="J32" s="24">
        <v>0.115132707</v>
      </c>
      <c r="K32" s="22">
        <v>13742</v>
      </c>
      <c r="L32" s="22">
        <v>13724</v>
      </c>
      <c r="M32" s="22">
        <v>5261</v>
      </c>
      <c r="N32" s="22">
        <f t="shared" si="4"/>
        <v>26825.68</v>
      </c>
      <c r="O32" s="25"/>
      <c r="P32" s="26" t="s">
        <v>108</v>
      </c>
      <c r="Q32" s="27"/>
      <c r="R32" s="27"/>
      <c r="S32" s="27"/>
      <c r="T32" s="27"/>
      <c r="U32" s="27"/>
      <c r="V32" s="27"/>
      <c r="W32" s="27"/>
      <c r="X32" s="27"/>
      <c r="Y32" s="27"/>
    </row>
    <row r="33" spans="1:25" ht="15" customHeight="1" x14ac:dyDescent="0.25">
      <c r="A33" s="28" t="s">
        <v>109</v>
      </c>
      <c r="B33" s="11">
        <f t="shared" si="0"/>
        <v>0.53968524366083714</v>
      </c>
      <c r="C33" s="11">
        <f t="shared" si="1"/>
        <v>0.53321535676407505</v>
      </c>
      <c r="D33" s="12" t="s">
        <v>55</v>
      </c>
      <c r="E33" s="29" t="s">
        <v>110</v>
      </c>
      <c r="F33" s="13">
        <v>580568</v>
      </c>
      <c r="G33" s="13">
        <v>573608</v>
      </c>
      <c r="H33" s="13">
        <f t="shared" si="3"/>
        <v>1075752.9630824137</v>
      </c>
      <c r="I33" s="14">
        <v>1107322.4509999999</v>
      </c>
      <c r="J33" s="15">
        <v>2.5964873999999999E-2</v>
      </c>
      <c r="K33" s="13">
        <v>2818</v>
      </c>
      <c r="L33" s="13">
        <v>0</v>
      </c>
      <c r="M33" s="13">
        <v>0</v>
      </c>
      <c r="N33" s="13">
        <f t="shared" si="4"/>
        <v>2818</v>
      </c>
      <c r="O33" s="30"/>
      <c r="P33" s="31" t="s">
        <v>111</v>
      </c>
      <c r="Q33" s="32"/>
      <c r="R33" s="32"/>
      <c r="S33" s="32"/>
      <c r="T33" s="32"/>
      <c r="U33" s="32"/>
      <c r="V33" s="32"/>
      <c r="W33" s="32"/>
      <c r="X33" s="32"/>
      <c r="Y33" s="32"/>
    </row>
    <row r="34" spans="1:25" ht="15" customHeight="1" x14ac:dyDescent="0.25">
      <c r="A34" s="18" t="s">
        <v>112</v>
      </c>
      <c r="B34" s="19">
        <f t="shared" si="0"/>
        <v>0.53483950163148264</v>
      </c>
      <c r="C34" s="19">
        <f t="shared" si="1"/>
        <v>0.521778694271537</v>
      </c>
      <c r="D34" s="20" t="s">
        <v>24</v>
      </c>
      <c r="E34" s="21" t="s">
        <v>113</v>
      </c>
      <c r="F34" s="22">
        <v>3248642</v>
      </c>
      <c r="G34" s="22">
        <v>3169310</v>
      </c>
      <c r="H34" s="22">
        <f t="shared" si="3"/>
        <v>6074050.2339305384</v>
      </c>
      <c r="I34" s="23">
        <v>6945710.9450000003</v>
      </c>
      <c r="J34" s="24">
        <v>0.109116689</v>
      </c>
      <c r="K34" s="22">
        <v>18504</v>
      </c>
      <c r="L34" s="22">
        <v>140589</v>
      </c>
      <c r="M34" s="22">
        <v>15128</v>
      </c>
      <c r="N34" s="22">
        <f t="shared" si="4"/>
        <v>113767.73</v>
      </c>
      <c r="O34" s="25"/>
      <c r="P34" s="26" t="s">
        <v>114</v>
      </c>
      <c r="Q34" s="27"/>
      <c r="R34" s="27"/>
      <c r="S34" s="27"/>
      <c r="T34" s="27"/>
      <c r="U34" s="27"/>
      <c r="V34" s="27"/>
      <c r="W34" s="27"/>
      <c r="X34" s="27"/>
      <c r="Y34" s="27"/>
    </row>
    <row r="35" spans="1:25" ht="15" customHeight="1" x14ac:dyDescent="0.25">
      <c r="A35" s="28" t="s">
        <v>115</v>
      </c>
      <c r="B35" s="11">
        <f t="shared" si="0"/>
        <v>0.46811268636215964</v>
      </c>
      <c r="C35" s="11">
        <f t="shared" si="1"/>
        <v>0.46464681086561654</v>
      </c>
      <c r="D35" s="12" t="s">
        <v>24</v>
      </c>
      <c r="E35" s="29" t="s">
        <v>116</v>
      </c>
      <c r="F35" s="13">
        <v>701654</v>
      </c>
      <c r="G35" s="13">
        <v>696459</v>
      </c>
      <c r="H35" s="13">
        <f t="shared" si="3"/>
        <v>1498899.7744384117</v>
      </c>
      <c r="I35" s="14">
        <v>1624252.5759999999</v>
      </c>
      <c r="J35" s="15">
        <v>6.6745666999999995E-2</v>
      </c>
      <c r="K35" s="13">
        <v>6914</v>
      </c>
      <c r="L35" s="13">
        <v>12714</v>
      </c>
      <c r="M35" s="13">
        <v>2780</v>
      </c>
      <c r="N35" s="13">
        <f t="shared" si="4"/>
        <v>16940.98</v>
      </c>
      <c r="O35" s="30"/>
      <c r="P35" s="31" t="s">
        <v>117</v>
      </c>
      <c r="Q35" s="32"/>
      <c r="R35" s="32"/>
      <c r="S35" s="32"/>
      <c r="T35" s="32"/>
      <c r="U35" s="32"/>
      <c r="V35" s="32"/>
      <c r="W35" s="32"/>
      <c r="X35" s="32"/>
      <c r="Y35" s="32"/>
    </row>
    <row r="36" spans="1:25" ht="15" customHeight="1" x14ac:dyDescent="0.25">
      <c r="A36" s="18" t="s">
        <v>118</v>
      </c>
      <c r="B36" s="19">
        <f t="shared" si="0"/>
        <v>0.45745273599220043</v>
      </c>
      <c r="C36" s="19">
        <f t="shared" si="1"/>
        <v>0.44816692028489669</v>
      </c>
      <c r="D36" s="20" t="s">
        <v>20</v>
      </c>
      <c r="E36" s="21" t="s">
        <v>119</v>
      </c>
      <c r="F36" s="22">
        <v>6230959</v>
      </c>
      <c r="G36" s="22">
        <v>6104477</v>
      </c>
      <c r="H36" s="22">
        <f t="shared" si="3"/>
        <v>13620989.688662039</v>
      </c>
      <c r="I36" s="23">
        <v>15412110.17</v>
      </c>
      <c r="J36" s="24">
        <v>0.11032094000000001</v>
      </c>
      <c r="K36" s="22">
        <v>46416</v>
      </c>
      <c r="L36" s="22">
        <v>0</v>
      </c>
      <c r="M36" s="22">
        <v>44426</v>
      </c>
      <c r="N36" s="22">
        <f t="shared" si="4"/>
        <v>90842</v>
      </c>
      <c r="O36" s="25"/>
      <c r="P36" s="26" t="s">
        <v>120</v>
      </c>
      <c r="Q36" s="27"/>
      <c r="R36" s="27"/>
      <c r="S36" s="27"/>
      <c r="T36" s="27"/>
      <c r="U36" s="27"/>
      <c r="V36" s="27"/>
      <c r="W36" s="27"/>
      <c r="X36" s="27"/>
      <c r="Y36" s="27"/>
    </row>
    <row r="37" spans="1:25" ht="15" customHeight="1" x14ac:dyDescent="0.25">
      <c r="A37" s="28" t="s">
        <v>121</v>
      </c>
      <c r="B37" s="11">
        <f t="shared" si="0"/>
        <v>0.49006386575952149</v>
      </c>
      <c r="C37" s="11">
        <f t="shared" si="1"/>
        <v>0.48188599616163463</v>
      </c>
      <c r="D37" s="12" t="s">
        <v>122</v>
      </c>
      <c r="E37" s="29" t="s">
        <v>123</v>
      </c>
      <c r="F37" s="13">
        <v>3755778</v>
      </c>
      <c r="G37" s="13">
        <v>3693104</v>
      </c>
      <c r="H37" s="13">
        <f t="shared" si="3"/>
        <v>7663854.1676178025</v>
      </c>
      <c r="I37" s="14">
        <v>8222687.2539999997</v>
      </c>
      <c r="J37" s="15">
        <v>5.6519778999999999E-2</v>
      </c>
      <c r="K37" s="13">
        <v>34357</v>
      </c>
      <c r="L37" s="13">
        <v>82466</v>
      </c>
      <c r="M37" s="13">
        <v>12726</v>
      </c>
      <c r="N37" s="13">
        <f t="shared" si="4"/>
        <v>94088.62</v>
      </c>
      <c r="O37" s="30"/>
      <c r="P37" s="31" t="s">
        <v>124</v>
      </c>
      <c r="Q37" s="32"/>
      <c r="R37" s="32"/>
      <c r="S37" s="32"/>
      <c r="T37" s="32"/>
      <c r="U37" s="32"/>
      <c r="V37" s="32"/>
      <c r="W37" s="32"/>
      <c r="X37" s="32"/>
      <c r="Y37" s="32"/>
    </row>
    <row r="38" spans="1:25" ht="15" customHeight="1" x14ac:dyDescent="0.25">
      <c r="A38" s="18" t="s">
        <v>125</v>
      </c>
      <c r="B38" s="19">
        <f t="shared" si="0"/>
        <v>0.58736039487874958</v>
      </c>
      <c r="C38" s="19">
        <f t="shared" si="1"/>
        <v>0.57943648922548119</v>
      </c>
      <c r="D38" s="20" t="s">
        <v>24</v>
      </c>
      <c r="E38" s="21" t="s">
        <v>126</v>
      </c>
      <c r="F38" s="22">
        <v>330598</v>
      </c>
      <c r="G38" s="22">
        <v>326138</v>
      </c>
      <c r="H38" s="22">
        <f t="shared" si="3"/>
        <v>562853.74853755033</v>
      </c>
      <c r="I38" s="23">
        <v>582570.83169999998</v>
      </c>
      <c r="J38" s="24">
        <v>3.077065E-2</v>
      </c>
      <c r="K38" s="22">
        <v>1791</v>
      </c>
      <c r="L38" s="22">
        <v>0</v>
      </c>
      <c r="M38" s="22">
        <v>0</v>
      </c>
      <c r="N38" s="22">
        <f t="shared" si="4"/>
        <v>1791</v>
      </c>
      <c r="O38" s="25"/>
      <c r="P38" s="26" t="s">
        <v>127</v>
      </c>
      <c r="Q38" s="27"/>
      <c r="R38" s="27"/>
      <c r="S38" s="27"/>
      <c r="T38" s="27"/>
      <c r="U38" s="27"/>
      <c r="V38" s="27"/>
      <c r="W38" s="27"/>
      <c r="X38" s="27"/>
      <c r="Y38" s="27"/>
    </row>
    <row r="39" spans="1:25" ht="15" customHeight="1" x14ac:dyDescent="0.25">
      <c r="A39" s="28" t="s">
        <v>128</v>
      </c>
      <c r="B39" s="11">
        <f t="shared" si="0"/>
        <v>0.50914164771514148</v>
      </c>
      <c r="C39" s="11">
        <f t="shared" si="1"/>
        <v>0.50152722519206439</v>
      </c>
      <c r="D39" s="12" t="s">
        <v>24</v>
      </c>
      <c r="E39" s="29" t="s">
        <v>129</v>
      </c>
      <c r="F39" s="13">
        <v>4496834</v>
      </c>
      <c r="G39" s="13">
        <v>4429582</v>
      </c>
      <c r="H39" s="13">
        <f t="shared" si="3"/>
        <v>8832186.5244776122</v>
      </c>
      <c r="I39" s="14">
        <v>9119467.1730000004</v>
      </c>
      <c r="J39" s="15">
        <v>2.5836449000000001E-2</v>
      </c>
      <c r="K39" s="13">
        <v>51666</v>
      </c>
      <c r="L39" s="13">
        <v>0</v>
      </c>
      <c r="M39" s="13">
        <v>0</v>
      </c>
      <c r="N39" s="13">
        <f t="shared" si="4"/>
        <v>51666</v>
      </c>
      <c r="O39" s="30"/>
      <c r="P39" s="31" t="s">
        <v>130</v>
      </c>
      <c r="Q39" s="32"/>
      <c r="R39" s="32"/>
      <c r="S39" s="32"/>
      <c r="T39" s="32"/>
      <c r="U39" s="32"/>
      <c r="V39" s="32"/>
      <c r="W39" s="32"/>
      <c r="X39" s="32"/>
      <c r="Y39" s="32"/>
    </row>
    <row r="40" spans="1:25" ht="15" customHeight="1" x14ac:dyDescent="0.25">
      <c r="A40" s="18" t="s">
        <v>131</v>
      </c>
      <c r="B40" s="19">
        <f t="shared" si="0"/>
        <v>0.42070628768364715</v>
      </c>
      <c r="C40" s="19">
        <f t="shared" si="1"/>
        <v>0.41942825975929726</v>
      </c>
      <c r="D40" s="20" t="s">
        <v>24</v>
      </c>
      <c r="E40" s="21" t="s">
        <v>132</v>
      </c>
      <c r="F40" s="22">
        <v>1190000</v>
      </c>
      <c r="G40" s="22">
        <v>1186385</v>
      </c>
      <c r="H40" s="22">
        <f t="shared" si="3"/>
        <v>2828576.6931413878</v>
      </c>
      <c r="I40" s="23">
        <v>3011497.7069999999</v>
      </c>
      <c r="J40" s="24">
        <v>4.4896156999999999E-2</v>
      </c>
      <c r="K40" s="22">
        <v>26691</v>
      </c>
      <c r="L40" s="22">
        <v>33562</v>
      </c>
      <c r="M40" s="22">
        <v>1895</v>
      </c>
      <c r="N40" s="22">
        <f t="shared" si="4"/>
        <v>47716.34</v>
      </c>
      <c r="O40" s="25"/>
      <c r="P40" s="26" t="s">
        <v>133</v>
      </c>
      <c r="Q40" s="27"/>
      <c r="R40" s="27"/>
      <c r="S40" s="27"/>
      <c r="T40" s="27"/>
      <c r="U40" s="27"/>
      <c r="V40" s="27"/>
      <c r="W40" s="27"/>
      <c r="X40" s="27"/>
      <c r="Y40" s="27"/>
    </row>
    <row r="41" spans="1:25" ht="15" customHeight="1" x14ac:dyDescent="0.25">
      <c r="A41" s="28" t="s">
        <v>134</v>
      </c>
      <c r="B41" s="11">
        <f t="shared" si="0"/>
        <v>0.61245593098030715</v>
      </c>
      <c r="C41" s="11">
        <f t="shared" si="1"/>
        <v>0.59712760553423849</v>
      </c>
      <c r="D41" s="12" t="s">
        <v>24</v>
      </c>
      <c r="E41" s="29" t="s">
        <v>135</v>
      </c>
      <c r="F41" s="13">
        <v>1914923</v>
      </c>
      <c r="G41" s="13">
        <v>1866997</v>
      </c>
      <c r="H41" s="13">
        <f t="shared" si="3"/>
        <v>3126629.8571636695</v>
      </c>
      <c r="I41" s="14">
        <v>3364846.9950000001</v>
      </c>
      <c r="J41" s="15">
        <v>6.6288641999999995E-2</v>
      </c>
      <c r="K41" s="13">
        <v>15166</v>
      </c>
      <c r="L41" s="13">
        <v>0</v>
      </c>
      <c r="M41" s="13">
        <v>0</v>
      </c>
      <c r="N41" s="13">
        <f t="shared" si="4"/>
        <v>15166</v>
      </c>
      <c r="O41" s="30"/>
      <c r="P41" s="31" t="s">
        <v>136</v>
      </c>
      <c r="Q41" s="32"/>
      <c r="R41" s="32"/>
      <c r="S41" s="32"/>
      <c r="T41" s="32"/>
      <c r="U41" s="32"/>
      <c r="V41" s="32"/>
      <c r="W41" s="32"/>
      <c r="X41" s="32"/>
      <c r="Y41" s="32"/>
    </row>
    <row r="42" spans="1:25" ht="15" customHeight="1" x14ac:dyDescent="0.25">
      <c r="A42" s="18" t="s">
        <v>137</v>
      </c>
      <c r="B42" s="19">
        <f t="shared" si="0"/>
        <v>0.51748451274035001</v>
      </c>
      <c r="C42" s="19">
        <f t="shared" si="1"/>
        <v>0.51435745893176599</v>
      </c>
      <c r="D42" s="20" t="s">
        <v>24</v>
      </c>
      <c r="E42" s="21" t="s">
        <v>138</v>
      </c>
      <c r="F42" s="22">
        <v>5043029</v>
      </c>
      <c r="G42" s="34">
        <v>5012555</v>
      </c>
      <c r="H42" s="22">
        <f t="shared" si="3"/>
        <v>9745275.2224303968</v>
      </c>
      <c r="I42" s="23">
        <v>10172074.49</v>
      </c>
      <c r="J42" s="24">
        <v>3.7229501999999998E-2</v>
      </c>
      <c r="K42" s="22">
        <v>48098</v>
      </c>
      <c r="L42" s="22">
        <v>0</v>
      </c>
      <c r="M42" s="22">
        <v>0</v>
      </c>
      <c r="N42" s="22">
        <f t="shared" si="4"/>
        <v>48098</v>
      </c>
      <c r="O42" s="25"/>
      <c r="P42" s="26" t="s">
        <v>139</v>
      </c>
      <c r="Q42" s="27"/>
      <c r="R42" s="27"/>
      <c r="S42" s="27"/>
      <c r="T42" s="27"/>
      <c r="U42" s="27"/>
      <c r="V42" s="27"/>
      <c r="W42" s="27"/>
      <c r="X42" s="27"/>
      <c r="Y42" s="27"/>
    </row>
    <row r="43" spans="1:25" ht="15" customHeight="1" x14ac:dyDescent="0.25">
      <c r="A43" s="28" t="s">
        <v>140</v>
      </c>
      <c r="B43" s="11">
        <f t="shared" si="0"/>
        <v>0.47537556161905176</v>
      </c>
      <c r="C43" s="11">
        <f t="shared" si="1"/>
        <v>0.46972866346481157</v>
      </c>
      <c r="D43" s="12" t="s">
        <v>24</v>
      </c>
      <c r="E43" s="29" t="s">
        <v>141</v>
      </c>
      <c r="F43" s="13">
        <v>381267</v>
      </c>
      <c r="G43" s="13">
        <v>376738</v>
      </c>
      <c r="H43" s="13">
        <f t="shared" si="3"/>
        <v>802033.23599864217</v>
      </c>
      <c r="I43" s="14">
        <v>855526.21810000006</v>
      </c>
      <c r="J43" s="15">
        <v>5.8975378000000002E-2</v>
      </c>
      <c r="K43" s="13">
        <v>3038</v>
      </c>
      <c r="L43" s="13">
        <v>0</v>
      </c>
      <c r="M43" s="13">
        <v>0</v>
      </c>
      <c r="N43" s="13">
        <f t="shared" si="4"/>
        <v>3038</v>
      </c>
      <c r="O43" s="30"/>
      <c r="P43" s="31" t="s">
        <v>142</v>
      </c>
      <c r="Q43" s="32"/>
      <c r="R43" s="32"/>
      <c r="S43" s="32"/>
      <c r="T43" s="32"/>
      <c r="U43" s="32"/>
      <c r="V43" s="32"/>
      <c r="W43" s="32"/>
      <c r="X43" s="32"/>
      <c r="Y43" s="32"/>
    </row>
    <row r="44" spans="1:25" ht="15" customHeight="1" x14ac:dyDescent="0.25">
      <c r="A44" s="18" t="s">
        <v>143</v>
      </c>
      <c r="B44" s="19">
        <f t="shared" si="0"/>
        <v>0.4447703118749684</v>
      </c>
      <c r="C44" s="19">
        <f t="shared" si="1"/>
        <v>0.43988654488347301</v>
      </c>
      <c r="D44" s="20" t="s">
        <v>24</v>
      </c>
      <c r="E44" s="21" t="s">
        <v>144</v>
      </c>
      <c r="F44" s="22">
        <v>1726527</v>
      </c>
      <c r="G44" s="22">
        <v>1707569</v>
      </c>
      <c r="H44" s="22">
        <f t="shared" si="3"/>
        <v>3881839.5785493716</v>
      </c>
      <c r="I44" s="23">
        <v>4057306.4360000002</v>
      </c>
      <c r="J44" s="24">
        <v>3.2575423999999999E-2</v>
      </c>
      <c r="K44" s="22">
        <v>20350</v>
      </c>
      <c r="L44" s="22">
        <v>32634</v>
      </c>
      <c r="M44" s="22">
        <v>4347</v>
      </c>
      <c r="N44" s="22">
        <f t="shared" si="4"/>
        <v>43298.38</v>
      </c>
      <c r="O44" s="25"/>
      <c r="P44" s="26" t="s">
        <v>145</v>
      </c>
      <c r="Q44" s="27"/>
      <c r="R44" s="27"/>
      <c r="S44" s="27"/>
      <c r="T44" s="27"/>
      <c r="U44" s="27"/>
      <c r="V44" s="27"/>
      <c r="W44" s="27"/>
      <c r="X44" s="27"/>
      <c r="Y44" s="27"/>
    </row>
    <row r="45" spans="1:25" ht="15" customHeight="1" x14ac:dyDescent="0.25">
      <c r="A45" s="28" t="s">
        <v>146</v>
      </c>
      <c r="B45" s="11">
        <f t="shared" si="0"/>
        <v>0.53101450654942861</v>
      </c>
      <c r="C45" s="11">
        <f t="shared" si="1"/>
        <v>0.52815895365068222</v>
      </c>
      <c r="D45" s="12" t="s">
        <v>24</v>
      </c>
      <c r="E45" s="29" t="s">
        <v>147</v>
      </c>
      <c r="F45" s="13">
        <v>341048</v>
      </c>
      <c r="G45" s="13">
        <v>339214</v>
      </c>
      <c r="H45" s="13">
        <f t="shared" si="3"/>
        <v>642257.40689487942</v>
      </c>
      <c r="I45" s="14">
        <v>669422.52930000005</v>
      </c>
      <c r="J45" s="15">
        <v>3.0973146999999999E-2</v>
      </c>
      <c r="K45" s="13">
        <v>3744</v>
      </c>
      <c r="L45" s="13">
        <v>0</v>
      </c>
      <c r="M45" s="13">
        <v>2687</v>
      </c>
      <c r="N45" s="13">
        <f t="shared" si="4"/>
        <v>6431</v>
      </c>
      <c r="O45" s="30"/>
      <c r="P45" s="31" t="s">
        <v>148</v>
      </c>
      <c r="Q45" s="32"/>
      <c r="R45" s="32"/>
      <c r="S45" s="32"/>
      <c r="T45" s="32"/>
      <c r="U45" s="32"/>
      <c r="V45" s="32"/>
      <c r="W45" s="32"/>
      <c r="X45" s="32"/>
      <c r="Y45" s="32"/>
    </row>
    <row r="46" spans="1:25" ht="15" customHeight="1" x14ac:dyDescent="0.25">
      <c r="A46" s="18" t="s">
        <v>149</v>
      </c>
      <c r="B46" s="19">
        <f t="shared" si="0"/>
        <v>0.44693394432558453</v>
      </c>
      <c r="C46" s="19">
        <f t="shared" si="1"/>
        <v>0.4422647899916059</v>
      </c>
      <c r="D46" s="20" t="s">
        <v>24</v>
      </c>
      <c r="E46" s="21" t="s">
        <v>150</v>
      </c>
      <c r="F46" s="22">
        <v>2267428</v>
      </c>
      <c r="G46" s="22">
        <v>2243740</v>
      </c>
      <c r="H46" s="22">
        <f t="shared" si="3"/>
        <v>5073295.5703812316</v>
      </c>
      <c r="I46" s="23">
        <v>5337147.216</v>
      </c>
      <c r="J46" s="24">
        <v>3.5256009999999997E-2</v>
      </c>
      <c r="K46" s="22">
        <v>27906</v>
      </c>
      <c r="L46" s="22">
        <v>62609</v>
      </c>
      <c r="M46" s="22">
        <v>12092</v>
      </c>
      <c r="N46" s="22">
        <f t="shared" si="4"/>
        <v>75685.13</v>
      </c>
      <c r="O46" s="25"/>
      <c r="P46" s="26" t="s">
        <v>151</v>
      </c>
      <c r="Q46" s="27"/>
      <c r="R46" s="27"/>
      <c r="S46" s="27"/>
      <c r="T46" s="27"/>
      <c r="U46" s="27"/>
      <c r="V46" s="27"/>
      <c r="W46" s="27"/>
      <c r="X46" s="27"/>
      <c r="Y46" s="27"/>
    </row>
    <row r="47" spans="1:25" ht="15" customHeight="1" x14ac:dyDescent="0.25">
      <c r="A47" s="28" t="s">
        <v>152</v>
      </c>
      <c r="B47" s="11">
        <f t="shared" si="0"/>
        <v>0.4557118512044383</v>
      </c>
      <c r="C47" s="11">
        <f t="shared" si="1"/>
        <v>0.45552983853073331</v>
      </c>
      <c r="D47" s="12" t="s">
        <v>24</v>
      </c>
      <c r="E47" s="29" t="s">
        <v>153</v>
      </c>
      <c r="F47" s="13">
        <v>8375000</v>
      </c>
      <c r="G47" s="13">
        <v>8371655</v>
      </c>
      <c r="H47" s="13">
        <f t="shared" si="3"/>
        <v>18377841.124528635</v>
      </c>
      <c r="I47" s="14">
        <v>21711618.199999999</v>
      </c>
      <c r="J47" s="15">
        <v>0.13144209700000001</v>
      </c>
      <c r="K47" s="13">
        <v>155327</v>
      </c>
      <c r="L47" s="13">
        <v>374285</v>
      </c>
      <c r="M47" s="13">
        <v>111287</v>
      </c>
      <c r="N47" s="13">
        <f t="shared" si="4"/>
        <v>479956.44999999995</v>
      </c>
      <c r="O47" s="30"/>
      <c r="P47" s="31" t="s">
        <v>154</v>
      </c>
      <c r="Q47" s="32"/>
      <c r="R47" s="32"/>
      <c r="S47" s="32"/>
      <c r="T47" s="32"/>
      <c r="U47" s="32"/>
      <c r="V47" s="32"/>
      <c r="W47" s="32"/>
      <c r="X47" s="32"/>
      <c r="Y47" s="32"/>
    </row>
    <row r="48" spans="1:25" ht="15" customHeight="1" x14ac:dyDescent="0.25">
      <c r="A48" s="18" t="s">
        <v>155</v>
      </c>
      <c r="B48" s="19">
        <f t="shared" si="0"/>
        <v>0.50602419632136686</v>
      </c>
      <c r="C48" s="19">
        <f t="shared" si="1"/>
        <v>0.49792105827845795</v>
      </c>
      <c r="D48" s="20" t="s">
        <v>20</v>
      </c>
      <c r="E48" s="21" t="s">
        <v>156</v>
      </c>
      <c r="F48" s="22">
        <v>1082972</v>
      </c>
      <c r="G48" s="22">
        <v>1065630</v>
      </c>
      <c r="H48" s="22">
        <f t="shared" si="3"/>
        <v>2140158.5297162826</v>
      </c>
      <c r="I48" s="23">
        <v>2291926.4759999998</v>
      </c>
      <c r="J48" s="24">
        <v>6.3667813000000004E-2</v>
      </c>
      <c r="K48" s="22">
        <v>5846</v>
      </c>
      <c r="L48" s="22">
        <v>0</v>
      </c>
      <c r="M48" s="22">
        <v>0</v>
      </c>
      <c r="N48" s="22">
        <f t="shared" si="4"/>
        <v>5846</v>
      </c>
      <c r="O48" s="25"/>
      <c r="P48" s="26" t="s">
        <v>157</v>
      </c>
      <c r="Q48" s="27"/>
      <c r="R48" s="27"/>
      <c r="S48" s="27"/>
      <c r="T48" s="27"/>
      <c r="U48" s="27"/>
      <c r="V48" s="27"/>
      <c r="W48" s="27"/>
      <c r="X48" s="27"/>
      <c r="Y48" s="27"/>
    </row>
    <row r="49" spans="1:25" ht="15" customHeight="1" x14ac:dyDescent="0.25">
      <c r="A49" s="28" t="s">
        <v>158</v>
      </c>
      <c r="B49" s="11">
        <f t="shared" si="0"/>
        <v>0.55656363529281327</v>
      </c>
      <c r="C49" s="11">
        <f t="shared" si="1"/>
        <v>0.54827609210545702</v>
      </c>
      <c r="D49" s="12" t="s">
        <v>24</v>
      </c>
      <c r="E49" s="29" t="s">
        <v>159</v>
      </c>
      <c r="F49" s="13">
        <v>278230</v>
      </c>
      <c r="G49" s="13">
        <v>274087</v>
      </c>
      <c r="H49" s="13">
        <f t="shared" si="3"/>
        <v>499906.89717559546</v>
      </c>
      <c r="I49" s="14">
        <v>510397.19380000001</v>
      </c>
      <c r="J49" s="15">
        <v>2.0553202E-2</v>
      </c>
      <c r="K49" s="13">
        <v>0</v>
      </c>
      <c r="L49" s="13">
        <v>0</v>
      </c>
      <c r="M49" s="13">
        <v>0</v>
      </c>
      <c r="N49" s="13">
        <f t="shared" si="4"/>
        <v>0</v>
      </c>
      <c r="O49" s="30"/>
      <c r="P49" s="31" t="s">
        <v>160</v>
      </c>
      <c r="Q49" s="32"/>
      <c r="R49" s="32"/>
      <c r="S49" s="32"/>
      <c r="T49" s="32"/>
      <c r="U49" s="32"/>
      <c r="V49" s="32"/>
      <c r="W49" s="32"/>
      <c r="X49" s="32"/>
      <c r="Y49" s="32"/>
    </row>
    <row r="50" spans="1:25" ht="15" customHeight="1" x14ac:dyDescent="0.25">
      <c r="A50" s="18" t="s">
        <v>161</v>
      </c>
      <c r="B50" s="19">
        <f t="shared" si="0"/>
        <v>0.54446564144165044</v>
      </c>
      <c r="C50" s="19">
        <f t="shared" si="1"/>
        <v>0.54250178018323991</v>
      </c>
      <c r="D50" s="20" t="s">
        <v>24</v>
      </c>
      <c r="E50" s="21" t="s">
        <v>162</v>
      </c>
      <c r="F50" s="22">
        <v>3363505</v>
      </c>
      <c r="G50" s="22">
        <v>3351373</v>
      </c>
      <c r="H50" s="22">
        <f t="shared" si="3"/>
        <v>6177625.8114176374</v>
      </c>
      <c r="I50" s="23">
        <v>6687863.3700000001</v>
      </c>
      <c r="J50" s="24">
        <v>6.5336351000000001E-2</v>
      </c>
      <c r="K50" s="22">
        <v>36959</v>
      </c>
      <c r="L50" s="22">
        <v>60821</v>
      </c>
      <c r="M50" s="22">
        <v>1650</v>
      </c>
      <c r="N50" s="22">
        <f t="shared" si="4"/>
        <v>73276.97</v>
      </c>
      <c r="O50" s="25"/>
      <c r="P50" s="26" t="s">
        <v>163</v>
      </c>
      <c r="Q50" s="27"/>
      <c r="R50" s="27"/>
      <c r="S50" s="27"/>
      <c r="T50" s="27"/>
      <c r="U50" s="27"/>
      <c r="V50" s="27"/>
      <c r="W50" s="27"/>
      <c r="X50" s="27"/>
      <c r="Y50" s="27"/>
    </row>
    <row r="51" spans="1:25" ht="15" customHeight="1" x14ac:dyDescent="0.25">
      <c r="A51" s="28" t="s">
        <v>164</v>
      </c>
      <c r="B51" s="11">
        <f t="shared" si="0"/>
        <v>0.583162174014213</v>
      </c>
      <c r="C51" s="11">
        <f t="shared" si="1"/>
        <v>0.57436295105363022</v>
      </c>
      <c r="D51" s="12" t="s">
        <v>55</v>
      </c>
      <c r="E51" s="29" t="s">
        <v>165</v>
      </c>
      <c r="F51" s="13">
        <v>3133448</v>
      </c>
      <c r="G51" s="13">
        <v>3086168</v>
      </c>
      <c r="H51" s="13">
        <f t="shared" si="3"/>
        <v>5373201.7260838849</v>
      </c>
      <c r="I51" s="14">
        <v>5981385.5580000002</v>
      </c>
      <c r="J51" s="15">
        <v>8.8209685999999995E-2</v>
      </c>
      <c r="K51" s="13">
        <v>18335</v>
      </c>
      <c r="L51" s="13">
        <v>89317</v>
      </c>
      <c r="M51" s="13">
        <v>11322</v>
      </c>
      <c r="N51" s="13">
        <f t="shared" si="4"/>
        <v>80567.69</v>
      </c>
      <c r="O51" s="30"/>
      <c r="P51" s="31" t="s">
        <v>166</v>
      </c>
      <c r="Q51" s="32"/>
      <c r="R51" s="32"/>
      <c r="S51" s="32"/>
      <c r="T51" s="32"/>
      <c r="U51" s="32"/>
      <c r="V51" s="32"/>
      <c r="W51" s="32"/>
      <c r="X51" s="32"/>
      <c r="Y51" s="32"/>
    </row>
    <row r="52" spans="1:25" ht="15" customHeight="1" x14ac:dyDescent="0.25">
      <c r="A52" s="18" t="s">
        <v>167</v>
      </c>
      <c r="B52" s="19">
        <f t="shared" si="0"/>
        <v>0.4252575018857303</v>
      </c>
      <c r="C52" s="19">
        <f t="shared" si="1"/>
        <v>0.41734199481218598</v>
      </c>
      <c r="D52" s="20" t="s">
        <v>24</v>
      </c>
      <c r="E52" s="21" t="s">
        <v>168</v>
      </c>
      <c r="F52" s="22">
        <v>597149</v>
      </c>
      <c r="G52" s="22">
        <v>586034</v>
      </c>
      <c r="H52" s="22">
        <f t="shared" si="3"/>
        <v>1404205.6809157906</v>
      </c>
      <c r="I52" s="23">
        <v>1429959.415</v>
      </c>
      <c r="J52" s="24">
        <v>7.9363260000000005E-3</v>
      </c>
      <c r="K52" s="22">
        <v>7137</v>
      </c>
      <c r="L52" s="22">
        <v>6523</v>
      </c>
      <c r="M52" s="22">
        <v>3550</v>
      </c>
      <c r="N52" s="22">
        <f t="shared" si="4"/>
        <v>14405.11</v>
      </c>
      <c r="O52" s="25"/>
      <c r="P52" s="26" t="s">
        <v>169</v>
      </c>
      <c r="Q52" s="27"/>
      <c r="R52" s="27"/>
      <c r="S52" s="27"/>
      <c r="T52" s="27"/>
      <c r="U52" s="27"/>
      <c r="V52" s="27"/>
      <c r="W52" s="27"/>
      <c r="X52" s="27"/>
      <c r="Y52" s="27"/>
    </row>
    <row r="53" spans="1:25" ht="15" customHeight="1" x14ac:dyDescent="0.25">
      <c r="A53" s="28" t="s">
        <v>170</v>
      </c>
      <c r="B53" s="11">
        <f t="shared" si="0"/>
        <v>0.61430329859026189</v>
      </c>
      <c r="C53" s="11">
        <f t="shared" si="1"/>
        <v>0.61391473740102276</v>
      </c>
      <c r="D53" s="12" t="s">
        <v>20</v>
      </c>
      <c r="E53" s="29" t="s">
        <v>171</v>
      </c>
      <c r="F53" s="13">
        <v>2675000</v>
      </c>
      <c r="G53" s="13">
        <v>2673308</v>
      </c>
      <c r="H53" s="13">
        <f t="shared" si="3"/>
        <v>4354526.5118040908</v>
      </c>
      <c r="I53" s="14">
        <v>4563564.1380000003</v>
      </c>
      <c r="J53" s="15">
        <v>3.0762993999999998E-2</v>
      </c>
      <c r="K53" s="13">
        <v>22889</v>
      </c>
      <c r="L53" s="13">
        <v>44489</v>
      </c>
      <c r="M53" s="13">
        <v>20401</v>
      </c>
      <c r="N53" s="13">
        <f t="shared" si="4"/>
        <v>68648.73</v>
      </c>
      <c r="O53" s="30"/>
      <c r="P53" s="31" t="s">
        <v>172</v>
      </c>
      <c r="Q53" s="32"/>
      <c r="R53" s="32"/>
      <c r="S53" s="32"/>
      <c r="T53" s="32"/>
      <c r="U53" s="32"/>
      <c r="V53" s="32"/>
      <c r="W53" s="32"/>
      <c r="X53" s="32"/>
      <c r="Y53" s="32"/>
    </row>
    <row r="54" spans="1:25" ht="15" customHeight="1" x14ac:dyDescent="0.25">
      <c r="A54" s="18" t="s">
        <v>173</v>
      </c>
      <c r="B54" s="19">
        <f t="shared" si="0"/>
        <v>0.47860980770632278</v>
      </c>
      <c r="C54" s="19">
        <f t="shared" si="1"/>
        <v>0.47428477449090334</v>
      </c>
      <c r="D54" s="20" t="s">
        <v>24</v>
      </c>
      <c r="E54" s="21" t="s">
        <v>174</v>
      </c>
      <c r="F54" s="22">
        <v>205275</v>
      </c>
      <c r="G54" s="22">
        <v>203420</v>
      </c>
      <c r="H54" s="22">
        <f t="shared" si="3"/>
        <v>428898.44022159633</v>
      </c>
      <c r="I54" s="23">
        <v>445747.42460000003</v>
      </c>
      <c r="J54" s="24">
        <v>2.4732311999999999E-2</v>
      </c>
      <c r="K54" s="22">
        <v>2323</v>
      </c>
      <c r="L54" s="22">
        <v>4666</v>
      </c>
      <c r="M54" s="35">
        <v>842</v>
      </c>
      <c r="N54" s="22">
        <f t="shared" si="4"/>
        <v>5824.62</v>
      </c>
      <c r="O54" s="25"/>
      <c r="P54" s="26" t="s">
        <v>175</v>
      </c>
      <c r="Q54" s="27"/>
      <c r="R54" s="27"/>
      <c r="S54" s="27"/>
      <c r="T54" s="27"/>
      <c r="U54" s="27"/>
      <c r="V54" s="27"/>
      <c r="W54" s="27"/>
      <c r="X54" s="27"/>
      <c r="Y54" s="27"/>
    </row>
    <row r="55" spans="1:25" ht="15" customHeight="1" x14ac:dyDescent="0.25">
      <c r="A55" s="36"/>
      <c r="B55" s="37"/>
      <c r="C55" s="37"/>
      <c r="D55" s="38"/>
      <c r="E55" s="39"/>
      <c r="F55" s="39"/>
      <c r="G55" s="39"/>
      <c r="H55" s="39"/>
      <c r="I55" s="40"/>
      <c r="J55" s="41"/>
      <c r="K55" s="39"/>
      <c r="L55" s="39"/>
      <c r="M55" s="42"/>
      <c r="N55" s="39"/>
      <c r="O55" s="43"/>
      <c r="P55" s="27"/>
      <c r="Q55" s="27"/>
      <c r="R55" s="27"/>
      <c r="S55" s="27"/>
      <c r="T55" s="27"/>
      <c r="U55" s="27"/>
      <c r="V55" s="27"/>
      <c r="W55" s="27"/>
      <c r="X55" s="27"/>
      <c r="Y55" s="27"/>
    </row>
    <row r="56" spans="1:25" ht="15" customHeight="1" x14ac:dyDescent="0.25">
      <c r="A56" s="44" t="s">
        <v>176</v>
      </c>
      <c r="B56" s="37"/>
      <c r="C56" s="37"/>
      <c r="D56" s="38"/>
      <c r="E56" s="39"/>
      <c r="F56" s="39"/>
      <c r="G56" s="39"/>
      <c r="H56" s="39"/>
      <c r="I56" s="40"/>
      <c r="J56" s="41"/>
      <c r="K56" s="39"/>
      <c r="L56" s="39"/>
      <c r="M56" s="42"/>
      <c r="N56" s="39"/>
      <c r="O56" s="43"/>
      <c r="P56" s="27"/>
      <c r="Q56" s="27"/>
      <c r="R56" s="27"/>
      <c r="S56" s="27"/>
      <c r="T56" s="27"/>
      <c r="U56" s="27"/>
      <c r="V56" s="27"/>
      <c r="W56" s="27"/>
      <c r="X56" s="27"/>
      <c r="Y56" s="27"/>
    </row>
    <row r="57" spans="1:25" ht="15" customHeight="1" x14ac:dyDescent="0.25">
      <c r="A57" s="42" t="s">
        <v>76</v>
      </c>
      <c r="B57" s="42" t="s">
        <v>177</v>
      </c>
      <c r="D57" s="38"/>
      <c r="E57" s="39"/>
      <c r="F57" s="39"/>
      <c r="G57" s="39"/>
      <c r="H57" s="39"/>
      <c r="I57" s="40"/>
      <c r="J57" s="41"/>
      <c r="K57" s="39"/>
      <c r="L57" s="39"/>
      <c r="M57" s="42"/>
      <c r="N57" s="39"/>
      <c r="O57" s="43"/>
      <c r="P57" s="27"/>
      <c r="Q57" s="27"/>
      <c r="R57" s="27"/>
      <c r="S57" s="27"/>
      <c r="T57" s="27"/>
      <c r="U57" s="27"/>
      <c r="V57" s="27"/>
      <c r="W57" s="27"/>
      <c r="X57" s="27"/>
      <c r="Y57" s="27"/>
    </row>
    <row r="58" spans="1:25" ht="15" customHeight="1" x14ac:dyDescent="0.25">
      <c r="A58" s="42" t="s">
        <v>121</v>
      </c>
      <c r="B58" s="42" t="s">
        <v>178</v>
      </c>
      <c r="D58" s="38"/>
      <c r="E58" s="39"/>
      <c r="F58" s="39"/>
      <c r="G58" s="39"/>
      <c r="H58" s="39"/>
      <c r="I58" s="40"/>
      <c r="J58" s="41"/>
      <c r="K58" s="39"/>
      <c r="L58" s="39"/>
      <c r="M58" s="42"/>
      <c r="N58" s="39"/>
      <c r="O58" s="43"/>
      <c r="P58" s="27"/>
      <c r="Q58" s="27"/>
      <c r="R58" s="27"/>
      <c r="S58" s="27"/>
      <c r="T58" s="27"/>
      <c r="U58" s="27"/>
      <c r="V58" s="27"/>
      <c r="W58" s="27"/>
      <c r="X58" s="27"/>
      <c r="Y58" s="27"/>
    </row>
    <row r="59" spans="1:25" ht="15" customHeight="1" x14ac:dyDescent="0.25">
      <c r="A59" s="42" t="s">
        <v>155</v>
      </c>
      <c r="B59" s="42" t="s">
        <v>179</v>
      </c>
      <c r="D59" s="38"/>
      <c r="E59" s="39"/>
      <c r="F59" s="39"/>
      <c r="G59" s="39"/>
      <c r="H59" s="39"/>
      <c r="I59" s="40"/>
      <c r="J59" s="41"/>
      <c r="K59" s="39"/>
      <c r="L59" s="39"/>
      <c r="M59" s="42"/>
      <c r="N59" s="39"/>
      <c r="O59" s="43"/>
      <c r="P59" s="27"/>
      <c r="Q59" s="27"/>
      <c r="R59" s="27"/>
      <c r="S59" s="27"/>
      <c r="T59" s="27"/>
      <c r="U59" s="27"/>
      <c r="V59" s="27"/>
      <c r="W59" s="27"/>
      <c r="X59" s="27"/>
      <c r="Y59" s="27"/>
    </row>
  </sheetData>
  <mergeCells count="3">
    <mergeCell ref="A1:A2"/>
    <mergeCell ref="H1:I1"/>
    <mergeCell ref="J1:O1"/>
  </mergeCells>
  <hyperlinks>
    <hyperlink ref="E4" r:id="rId1" xr:uid="{00000000-0004-0000-0000-000000000000}"/>
    <hyperlink ref="E5" r:id="rId2" xr:uid="{00000000-0004-0000-0000-000001000000}"/>
    <hyperlink ref="E6" r:id="rId3" xr:uid="{00000000-0004-0000-0000-000002000000}"/>
    <hyperlink ref="E7" r:id="rId4" location="/" xr:uid="{00000000-0004-0000-0000-000003000000}"/>
    <hyperlink ref="E8" r:id="rId5" xr:uid="{00000000-0004-0000-0000-000004000000}"/>
    <hyperlink ref="E9" r:id="rId6" location="/" xr:uid="{00000000-0004-0000-0000-000005000000}"/>
    <hyperlink ref="E10" r:id="rId7" location="/home" xr:uid="{00000000-0004-0000-0000-000006000000}"/>
    <hyperlink ref="E11" r:id="rId8" xr:uid="{00000000-0004-0000-0000-000007000000}"/>
    <hyperlink ref="E12" r:id="rId9" xr:uid="{00000000-0004-0000-0000-000008000000}"/>
    <hyperlink ref="E13" r:id="rId10" xr:uid="{00000000-0004-0000-0000-000009000000}"/>
    <hyperlink ref="E14" r:id="rId11" location="/" xr:uid="{00000000-0004-0000-0000-00000A000000}"/>
    <hyperlink ref="E15" r:id="rId12" xr:uid="{00000000-0004-0000-0000-00000B000000}"/>
    <hyperlink ref="E16" r:id="rId13" xr:uid="{00000000-0004-0000-0000-00000C000000}"/>
    <hyperlink ref="E17" r:id="rId14" xr:uid="{00000000-0004-0000-0000-00000D000000}"/>
    <hyperlink ref="E18" r:id="rId15" xr:uid="{00000000-0004-0000-0000-00000E000000}"/>
    <hyperlink ref="E19" r:id="rId16" location="/" xr:uid="{00000000-0004-0000-0000-00000F000000}"/>
    <hyperlink ref="E20" r:id="rId17" xr:uid="{00000000-0004-0000-0000-000010000000}"/>
    <hyperlink ref="E21" r:id="rId18" xr:uid="{00000000-0004-0000-0000-000011000000}"/>
    <hyperlink ref="E22" r:id="rId19" xr:uid="{00000000-0004-0000-0000-000012000000}"/>
    <hyperlink ref="E23" r:id="rId20" xr:uid="{00000000-0004-0000-0000-000013000000}"/>
    <hyperlink ref="E24" r:id="rId21" xr:uid="{00000000-0004-0000-0000-000014000000}"/>
    <hyperlink ref="E25" r:id="rId22" xr:uid="{00000000-0004-0000-0000-000015000000}"/>
    <hyperlink ref="E26" r:id="rId23" xr:uid="{00000000-0004-0000-0000-000016000000}"/>
    <hyperlink ref="E27" r:id="rId24" xr:uid="{00000000-0004-0000-0000-000017000000}"/>
    <hyperlink ref="E28" r:id="rId25" xr:uid="{00000000-0004-0000-0000-000018000000}"/>
    <hyperlink ref="E29" r:id="rId26" xr:uid="{00000000-0004-0000-0000-000019000000}"/>
    <hyperlink ref="E30" r:id="rId27" xr:uid="{00000000-0004-0000-0000-00001A000000}"/>
    <hyperlink ref="E31" r:id="rId28" xr:uid="{00000000-0004-0000-0000-00001B000000}"/>
    <hyperlink ref="E32" r:id="rId29" xr:uid="{00000000-0004-0000-0000-00001C000000}"/>
    <hyperlink ref="E33" r:id="rId30" xr:uid="{00000000-0004-0000-0000-00001D000000}"/>
    <hyperlink ref="E34" r:id="rId31" xr:uid="{00000000-0004-0000-0000-00001E000000}"/>
    <hyperlink ref="E35" r:id="rId32" xr:uid="{00000000-0004-0000-0000-00001F000000}"/>
    <hyperlink ref="E36" r:id="rId33" xr:uid="{00000000-0004-0000-0000-000020000000}"/>
    <hyperlink ref="E37" r:id="rId34" xr:uid="{00000000-0004-0000-0000-000021000000}"/>
    <hyperlink ref="E38" r:id="rId35" xr:uid="{00000000-0004-0000-0000-000022000000}"/>
    <hyperlink ref="E39" r:id="rId36" xr:uid="{00000000-0004-0000-0000-000023000000}"/>
    <hyperlink ref="E40" r:id="rId37" xr:uid="{00000000-0004-0000-0000-000024000000}"/>
    <hyperlink ref="E41" r:id="rId38" xr:uid="{00000000-0004-0000-0000-000025000000}"/>
    <hyperlink ref="E42" r:id="rId39" xr:uid="{00000000-0004-0000-0000-000026000000}"/>
    <hyperlink ref="E43" r:id="rId40" xr:uid="{00000000-0004-0000-0000-000027000000}"/>
    <hyperlink ref="E44" r:id="rId41" location="/" xr:uid="{00000000-0004-0000-0000-000028000000}"/>
    <hyperlink ref="E45" r:id="rId42" xr:uid="{00000000-0004-0000-0000-000029000000}"/>
    <hyperlink ref="E46" r:id="rId43" location="2018" xr:uid="{00000000-0004-0000-0000-00002A000000}"/>
    <hyperlink ref="E47" r:id="rId44" xr:uid="{00000000-0004-0000-0000-00002B000000}"/>
    <hyperlink ref="E48" r:id="rId45" xr:uid="{00000000-0004-0000-0000-00002C000000}"/>
    <hyperlink ref="E49" r:id="rId46" location="/" xr:uid="{00000000-0004-0000-0000-00002D000000}"/>
    <hyperlink ref="E50" r:id="rId47" xr:uid="{00000000-0004-0000-0000-00002E000000}"/>
    <hyperlink ref="E51" r:id="rId48" xr:uid="{00000000-0004-0000-0000-00002F000000}"/>
    <hyperlink ref="E52" r:id="rId49" location="/" xr:uid="{00000000-0004-0000-0000-000030000000}"/>
    <hyperlink ref="E53" r:id="rId50" xr:uid="{00000000-0004-0000-0000-000031000000}"/>
    <hyperlink ref="E54" r:id="rId51" xr:uid="{00000000-0004-0000-0000-000032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Turnout Rates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Abby Feinberg</dc:creator>
  <cp:lastModifiedBy>Abby Feinberg</cp:lastModifiedBy>
  <dcterms:created xsi:type="dcterms:W3CDTF">2022-11-29T00:22:47Z</dcterms:created>
  <dcterms:modified xsi:type="dcterms:W3CDTF">2022-11-29T00:22:47Z</dcterms:modified>
</cp:coreProperties>
</file>