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955" windowHeight="9720"/>
  </bookViews>
  <sheets>
    <sheet name="ТАРИФЫ для онлайн" sheetId="1" r:id="rId1"/>
    <sheet name="Примеры" sheetId="2" r:id="rId2"/>
  </sheets>
  <calcPr calcId="145621"/>
</workbook>
</file>

<file path=xl/calcChain.xml><?xml version="1.0" encoding="utf-8"?>
<calcChain xmlns="http://schemas.openxmlformats.org/spreadsheetml/2006/main">
  <c r="G45" i="2" l="1"/>
  <c r="G44" i="2"/>
  <c r="G43" i="2"/>
  <c r="G42" i="2"/>
  <c r="G41" i="2"/>
  <c r="G40" i="2"/>
  <c r="G39" i="2"/>
  <c r="G38" i="2"/>
  <c r="G46" i="2" s="1"/>
  <c r="G22" i="2"/>
  <c r="G21" i="2"/>
  <c r="G20" i="2"/>
  <c r="G19" i="2"/>
  <c r="G18" i="2"/>
  <c r="G17" i="2"/>
  <c r="G16" i="2"/>
  <c r="G15" i="2"/>
  <c r="G14" i="2"/>
  <c r="G13" i="2"/>
  <c r="G12" i="2"/>
  <c r="G31" i="1"/>
  <c r="G30" i="1"/>
  <c r="G29" i="1"/>
  <c r="E28" i="1"/>
  <c r="G28" i="1" s="1"/>
  <c r="G32" i="1" s="1"/>
  <c r="G27" i="1"/>
  <c r="G26" i="1"/>
  <c r="G25" i="1"/>
  <c r="G24" i="1"/>
  <c r="H13" i="1"/>
</calcChain>
</file>

<file path=xl/sharedStrings.xml><?xml version="1.0" encoding="utf-8"?>
<sst xmlns="http://schemas.openxmlformats.org/spreadsheetml/2006/main" count="112" uniqueCount="64">
  <si>
    <t>Информация о тарифах, установленных РСТ и РЭК для коммунальных предприятий города Лангепаса</t>
  </si>
  <si>
    <t>№ п/п</t>
  </si>
  <si>
    <t>Наименование предприятия</t>
  </si>
  <si>
    <t>Наименование тарифа</t>
  </si>
  <si>
    <t>Размер тарифа для населения, с НДС</t>
  </si>
  <si>
    <t>Примечания:</t>
  </si>
  <si>
    <t>с 01.01.2023</t>
  </si>
  <si>
    <t>с 01.01.2024</t>
  </si>
  <si>
    <t>с 01.07.2024</t>
  </si>
  <si>
    <t>с 01.01.2025</t>
  </si>
  <si>
    <t>с 01.07.2025</t>
  </si>
  <si>
    <t>1.</t>
  </si>
  <si>
    <t>Тарифы меняются каждый год с 01 июля, исключение 2023 год - тариф не менялся.</t>
  </si>
  <si>
    <t>АО "Газпром энергосбыт Тюмень"</t>
  </si>
  <si>
    <t>одноставочный, дифференцированный по двум зонам суток (ночная зона)</t>
  </si>
  <si>
    <t>2.</t>
  </si>
  <si>
    <t>Базовый период - это декабрь прошлого года.</t>
  </si>
  <si>
    <t>одноставочный, дифференцированный по двум зонам суток (дневная зона)</t>
  </si>
  <si>
    <t>3.</t>
  </si>
  <si>
    <t xml:space="preserve">При выбора текущего периода все тарифы должны подгрузиться автоматически, человек ничего  не вводит, так как каждую из коммунальных услуг предоставляет только одна организация, тариф одинаковый для всех.  </t>
  </si>
  <si>
    <t>электроэнергия (одноставочный)</t>
  </si>
  <si>
    <t>4.</t>
  </si>
  <si>
    <t>ООО "Промышленные информационные Технологии"</t>
  </si>
  <si>
    <t>холодное водоснабжение</t>
  </si>
  <si>
    <t>Индекс роста рассчитывается по формуле = итоговая сумма платы в текущем периоде/итоговую сумму в базовом периоде</t>
  </si>
  <si>
    <t>водоотведение</t>
  </si>
  <si>
    <t xml:space="preserve">Предельный индекс - для каждого периода (с 01.07 по 30.06)величина постоянная, как и тариф </t>
  </si>
  <si>
    <t>ООО "Лангепасские коммунальные системы"</t>
  </si>
  <si>
    <t xml:space="preserve">горячее водоснабжение </t>
  </si>
  <si>
    <t>Расчет платы в текущем периоде происходит исходя из введенных объемов и действующих тарифов, а расчет платы базового периода предполагает эти же объемы, но с учетом тарифов, действовавших в базовом периоде.</t>
  </si>
  <si>
    <t>теплоснабжение</t>
  </si>
  <si>
    <t xml:space="preserve">Расчет электроэнергии  - два варианта, зависит от типа тарифа одноставочный или дифференцированный по зонам суток. </t>
  </si>
  <si>
    <t>АО "Югра-Экология"</t>
  </si>
  <si>
    <t>обращение с твердыми коммунальными отходами</t>
  </si>
  <si>
    <t>При выборе метода расчета - "прибор учета" расчет производится по формуле объем*тариф. Объем вводит человек. При выборе метода "норматив" - расчет производится по формуле норматив*количество человек зарегистрированных*тариф.</t>
  </si>
  <si>
    <t>Постановление Губернатора Ханты-Мансийского автономного округа-Югры от 14  декабря 2018 года №127 «О предельных (максимальных) индексах изменения размера вносимой гражданами платы за коммунальные услуги в муниципальных образованиях Ханты-Мансийского автономного округа - Югры на 2019 - 2023 годы» (ред. от 08.12.2021)</t>
  </si>
  <si>
    <t xml:space="preserve">Распоряжения Правительства ХМАО - Югры от 03.12.2021 N 666-рп
"Об одобрении предельных (максимальных) индексов изменения размера вносимой гражданами платы за коммунальные услуги в муниципальных образованиях Ханты-Мансийского автономного округа - Югры на 2022 - 2023 годы и утверждении плана мероприятий по недопущению необоснованного роста платежей граждан за коммунальные услуги и услуги, касающиеся обслуживания жилищного фонда, в Ханты-Мансийском автономном округе - Югре на 2022 год"
</t>
  </si>
  <si>
    <t>Пример расчета для МКД</t>
  </si>
  <si>
    <t>метод - прибор учета</t>
  </si>
  <si>
    <t>Объем</t>
  </si>
  <si>
    <t>Тариф</t>
  </si>
  <si>
    <t>Плата</t>
  </si>
  <si>
    <t>одноставочный, диф-ный по двум зонам суток (ночная зона)</t>
  </si>
  <si>
    <t>в данном расчете выбран тип тарифа - дифференцированный по зонам суток</t>
  </si>
  <si>
    <t>одноставочный, диф-ный по двум зонам суток (дневная зона)</t>
  </si>
  <si>
    <t>рассчитано исходя из предположения, что в квартире МКД проживает 5 человек, норматив накопления = 0,1552</t>
  </si>
  <si>
    <t>Итого</t>
  </si>
  <si>
    <t>Кол-во проживающих</t>
  </si>
  <si>
    <t>Пример расчета для МКД и частного дома</t>
  </si>
  <si>
    <t>метод - норматив</t>
  </si>
  <si>
    <t>Объем/норматив</t>
  </si>
  <si>
    <t>в данном расчете выбран тип тарифа - одноставочный, объем по прибору учета</t>
  </si>
  <si>
    <t>обращение с твердыми коммунальными отходами в многоквартирном доме</t>
  </si>
  <si>
    <t>обращение с твердыми коммунальными отходами в частном доме</t>
  </si>
  <si>
    <t>Итого МКД</t>
  </si>
  <si>
    <t>Итого частный дом</t>
  </si>
  <si>
    <t>НОРМАТИВЫ</t>
  </si>
  <si>
    <t>Нормативы для МКД</t>
  </si>
  <si>
    <t>Нормативы для частного дома</t>
  </si>
  <si>
    <t>Нормативы для общежития</t>
  </si>
  <si>
    <t xml:space="preserve">обращение с ТКО </t>
  </si>
  <si>
    <t>Пример расчета для общежития</t>
  </si>
  <si>
    <t>ООО "Проминформ Технологии"</t>
  </si>
  <si>
    <t xml:space="preserve">Расчет ТКО всегда по нормативу. Значение имеет только тип дома. В МКД и частном доме норматив разный.  Формула = норматив*количество зарегистрированных*тариф.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</si>
</sst>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0" xfId="0" applyFont="1"/>
    <xf numFmtId="0" fontId="4" fillId="0" borderId="0" xfId="0" applyFont="1"/>
    <xf numFmtId="0" fontId="6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2" fontId="7" fillId="3" borderId="6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6" xfId="0" applyBorder="1"/>
    <xf numFmtId="0" fontId="4" fillId="0" borderId="6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0" borderId="6" xfId="0" applyBorder="1" applyAlignment="1">
      <alignment horizontal="center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 wrapText="1"/>
    </xf>
    <xf numFmtId="2" fontId="9" fillId="0" borderId="6" xfId="0" applyNumberFormat="1" applyFont="1" applyBorder="1"/>
    <xf numFmtId="2" fontId="9" fillId="0" borderId="0" xfId="0" applyNumberFormat="1" applyFont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 vertical="center"/>
    </xf>
    <xf numFmtId="0" fontId="4" fillId="3" borderId="0" xfId="0" applyFont="1" applyFill="1"/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6" xfId="0" applyFont="1" applyBorder="1"/>
    <xf numFmtId="0" fontId="4" fillId="3" borderId="6" xfId="0" applyFont="1" applyFill="1" applyBorder="1"/>
    <xf numFmtId="0" fontId="0" fillId="3" borderId="6" xfId="0" applyFill="1" applyBorder="1"/>
    <xf numFmtId="2" fontId="4" fillId="0" borderId="6" xfId="0" applyNumberFormat="1" applyFont="1" applyBorder="1"/>
    <xf numFmtId="0" fontId="0" fillId="3" borderId="0" xfId="0" applyFill="1"/>
    <xf numFmtId="0" fontId="9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 wrapText="1"/>
    </xf>
    <xf numFmtId="164" fontId="11" fillId="3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0" fontId="0" fillId="4" borderId="8" xfId="0" applyFill="1" applyBorder="1" applyAlignment="1">
      <alignment wrapText="1"/>
    </xf>
    <xf numFmtId="0" fontId="0" fillId="4" borderId="9" xfId="0" applyFill="1" applyBorder="1"/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0" fillId="0" borderId="5" xfId="0" applyBorder="1"/>
    <xf numFmtId="0" fontId="1" fillId="0" borderId="6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abSelected="1" workbookViewId="0">
      <selection activeCell="L8" sqref="L8:S8"/>
    </sheetView>
  </sheetViews>
  <sheetFormatPr defaultRowHeight="15" x14ac:dyDescent="0.25"/>
  <cols>
    <col min="1" max="1" width="7" customWidth="1"/>
    <col min="2" max="2" width="22.7109375" customWidth="1"/>
    <col min="3" max="3" width="27.42578125" customWidth="1"/>
    <col min="4" max="4" width="19.7109375" customWidth="1"/>
    <col min="5" max="5" width="11" customWidth="1"/>
    <col min="6" max="6" width="13" customWidth="1"/>
    <col min="7" max="7" width="11" customWidth="1"/>
    <col min="8" max="8" width="29.7109375" customWidth="1"/>
    <col min="9" max="9" width="6.28515625" customWidth="1"/>
    <col min="10" max="10" width="3.85546875" customWidth="1"/>
    <col min="11" max="11" width="4.7109375" customWidth="1"/>
    <col min="12" max="12" width="18.7109375" customWidth="1"/>
    <col min="13" max="13" width="17.140625" customWidth="1"/>
    <col min="14" max="14" width="10.140625" customWidth="1"/>
    <col min="17" max="17" width="18.42578125" customWidth="1"/>
    <col min="18" max="18" width="4" hidden="1" customWidth="1"/>
    <col min="19" max="19" width="0.5703125" hidden="1" customWidth="1"/>
  </cols>
  <sheetData>
    <row r="2" spans="1:19" ht="39.75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</row>
    <row r="3" spans="1:19" x14ac:dyDescent="0.25">
      <c r="A3" s="1"/>
      <c r="B3" s="1"/>
      <c r="C3" s="1"/>
      <c r="D3" s="1"/>
      <c r="E3" s="1"/>
      <c r="F3" s="1"/>
      <c r="G3" s="1"/>
      <c r="H3" s="1"/>
      <c r="I3" s="2"/>
    </row>
    <row r="4" spans="1:19" ht="42" customHeight="1" x14ac:dyDescent="0.25">
      <c r="A4" s="103" t="s">
        <v>1</v>
      </c>
      <c r="B4" s="103" t="s">
        <v>2</v>
      </c>
      <c r="C4" s="103" t="s">
        <v>3</v>
      </c>
      <c r="D4" s="105" t="s">
        <v>4</v>
      </c>
      <c r="E4" s="106"/>
      <c r="F4" s="106"/>
      <c r="G4" s="106"/>
      <c r="H4" s="107"/>
      <c r="L4" s="2" t="s">
        <v>5</v>
      </c>
    </row>
    <row r="5" spans="1:19" ht="48.75" customHeight="1" x14ac:dyDescent="0.25">
      <c r="A5" s="104"/>
      <c r="B5" s="104"/>
      <c r="C5" s="104"/>
      <c r="D5" s="3" t="s">
        <v>6</v>
      </c>
      <c r="E5" s="3" t="s">
        <v>7</v>
      </c>
      <c r="F5" s="3" t="s">
        <v>8</v>
      </c>
      <c r="G5" s="3" t="s">
        <v>9</v>
      </c>
      <c r="H5" s="4" t="s">
        <v>10</v>
      </c>
      <c r="K5" s="5" t="s">
        <v>11</v>
      </c>
      <c r="L5" s="96" t="s">
        <v>12</v>
      </c>
      <c r="M5" s="97"/>
      <c r="N5" s="97"/>
      <c r="O5" s="97"/>
      <c r="P5" s="97"/>
      <c r="Q5" s="97"/>
      <c r="R5" s="98"/>
      <c r="S5" s="99"/>
    </row>
    <row r="6" spans="1:19" ht="54.75" customHeight="1" x14ac:dyDescent="0.25">
      <c r="A6" s="74">
        <v>1</v>
      </c>
      <c r="B6" s="89" t="s">
        <v>13</v>
      </c>
      <c r="C6" s="7" t="s">
        <v>14</v>
      </c>
      <c r="D6" s="8">
        <v>1.19</v>
      </c>
      <c r="E6" s="8">
        <v>1.19</v>
      </c>
      <c r="F6" s="9">
        <v>1.3</v>
      </c>
      <c r="G6" s="9">
        <v>1.3</v>
      </c>
      <c r="H6" s="9">
        <v>1.77</v>
      </c>
      <c r="K6" s="10" t="s">
        <v>15</v>
      </c>
      <c r="L6" s="80" t="s">
        <v>16</v>
      </c>
      <c r="M6" s="81"/>
      <c r="N6" s="81"/>
      <c r="O6" s="81"/>
      <c r="P6" s="81"/>
      <c r="Q6" s="81"/>
      <c r="R6" s="98"/>
      <c r="S6" s="99"/>
    </row>
    <row r="7" spans="1:19" ht="60.75" customHeight="1" x14ac:dyDescent="0.25">
      <c r="A7" s="87"/>
      <c r="B7" s="90"/>
      <c r="C7" s="7" t="s">
        <v>17</v>
      </c>
      <c r="D7" s="8">
        <v>2.4500000000000002</v>
      </c>
      <c r="E7" s="8">
        <v>2.4500000000000002</v>
      </c>
      <c r="F7" s="8">
        <v>2.67</v>
      </c>
      <c r="G7" s="8">
        <v>2.67</v>
      </c>
      <c r="H7" s="8">
        <v>2.67</v>
      </c>
      <c r="K7" s="10" t="s">
        <v>18</v>
      </c>
      <c r="L7" s="95" t="s">
        <v>19</v>
      </c>
      <c r="M7" s="95"/>
      <c r="N7" s="95"/>
      <c r="O7" s="95"/>
      <c r="P7" s="95"/>
      <c r="Q7" s="95"/>
      <c r="R7" s="100"/>
      <c r="S7" s="100"/>
    </row>
    <row r="8" spans="1:19" ht="30" customHeight="1" x14ac:dyDescent="0.25">
      <c r="A8" s="88"/>
      <c r="B8" s="91"/>
      <c r="C8" s="7" t="s">
        <v>20</v>
      </c>
      <c r="D8" s="14">
        <v>2.4300000000000002</v>
      </c>
      <c r="E8" s="14">
        <v>2.4300000000000002</v>
      </c>
      <c r="F8" s="14">
        <v>2.63</v>
      </c>
      <c r="G8" s="14">
        <v>2.63</v>
      </c>
      <c r="H8" s="14">
        <v>2.95</v>
      </c>
      <c r="I8" s="2"/>
      <c r="K8" s="10" t="s">
        <v>21</v>
      </c>
      <c r="L8" s="111" t="s">
        <v>63</v>
      </c>
      <c r="M8" s="101"/>
      <c r="N8" s="101"/>
      <c r="O8" s="101"/>
      <c r="P8" s="101"/>
      <c r="Q8" s="101"/>
      <c r="R8" s="101"/>
      <c r="S8" s="101"/>
    </row>
    <row r="9" spans="1:19" ht="57" customHeight="1" x14ac:dyDescent="0.25">
      <c r="A9" s="70">
        <v>2</v>
      </c>
      <c r="B9" s="93" t="s">
        <v>22</v>
      </c>
      <c r="C9" s="17" t="s">
        <v>23</v>
      </c>
      <c r="D9" s="18">
        <v>63.32</v>
      </c>
      <c r="E9" s="14">
        <v>63.32</v>
      </c>
      <c r="F9" s="14">
        <v>69.400000000000006</v>
      </c>
      <c r="G9" s="14">
        <v>69.400000000000006</v>
      </c>
      <c r="H9" s="14">
        <v>75.64</v>
      </c>
      <c r="K9" s="10">
        <v>5</v>
      </c>
      <c r="L9" s="95" t="s">
        <v>24</v>
      </c>
      <c r="M9" s="95"/>
      <c r="N9" s="95"/>
      <c r="O9" s="95"/>
      <c r="P9" s="95"/>
      <c r="Q9" s="95"/>
      <c r="R9" s="95"/>
      <c r="S9" s="95"/>
    </row>
    <row r="10" spans="1:19" ht="48" customHeight="1" x14ac:dyDescent="0.25">
      <c r="A10" s="71"/>
      <c r="B10" s="94"/>
      <c r="C10" s="17" t="s">
        <v>25</v>
      </c>
      <c r="D10" s="18">
        <v>64.790000000000006</v>
      </c>
      <c r="E10" s="14">
        <v>64.790000000000006</v>
      </c>
      <c r="F10" s="14">
        <v>71</v>
      </c>
      <c r="G10" s="14">
        <v>71</v>
      </c>
      <c r="H10" s="14">
        <v>77.400000000000006</v>
      </c>
      <c r="K10" s="10">
        <v>6</v>
      </c>
      <c r="L10" s="80" t="s">
        <v>26</v>
      </c>
      <c r="M10" s="81"/>
      <c r="N10" s="81"/>
      <c r="O10" s="81"/>
      <c r="P10" s="81"/>
      <c r="Q10" s="81"/>
      <c r="R10" s="81"/>
      <c r="S10" s="82"/>
    </row>
    <row r="11" spans="1:19" ht="62.25" customHeight="1" x14ac:dyDescent="0.25">
      <c r="A11" s="74">
        <v>3</v>
      </c>
      <c r="B11" s="76" t="s">
        <v>27</v>
      </c>
      <c r="C11" s="7" t="s">
        <v>28</v>
      </c>
      <c r="D11" s="14">
        <v>208.39</v>
      </c>
      <c r="E11" s="14">
        <v>208.39</v>
      </c>
      <c r="F11" s="14">
        <v>230.92</v>
      </c>
      <c r="G11" s="14">
        <v>230.92</v>
      </c>
      <c r="H11" s="14">
        <v>251.69</v>
      </c>
      <c r="K11" s="10">
        <v>7</v>
      </c>
      <c r="L11" s="80" t="s">
        <v>29</v>
      </c>
      <c r="M11" s="81"/>
      <c r="N11" s="81"/>
      <c r="O11" s="81"/>
      <c r="P11" s="81"/>
      <c r="Q11" s="81"/>
      <c r="R11" s="81"/>
      <c r="S11" s="82"/>
    </row>
    <row r="12" spans="1:19" ht="42" customHeight="1" x14ac:dyDescent="0.25">
      <c r="A12" s="75"/>
      <c r="B12" s="77"/>
      <c r="C12" s="7" t="s">
        <v>30</v>
      </c>
      <c r="D12" s="14">
        <v>2231.8000000000002</v>
      </c>
      <c r="E12" s="14">
        <v>2231.8000000000002</v>
      </c>
      <c r="F12" s="14">
        <v>2446.04</v>
      </c>
      <c r="G12" s="14">
        <v>2446.04</v>
      </c>
      <c r="H12" s="14">
        <v>2666.18</v>
      </c>
      <c r="K12" s="10">
        <v>8</v>
      </c>
      <c r="L12" s="80" t="s">
        <v>31</v>
      </c>
      <c r="M12" s="81"/>
      <c r="N12" s="81"/>
      <c r="O12" s="81"/>
      <c r="P12" s="81"/>
      <c r="Q12" s="81"/>
      <c r="R12" s="81"/>
      <c r="S12" s="82"/>
    </row>
    <row r="13" spans="1:19" ht="68.25" customHeight="1" x14ac:dyDescent="0.25">
      <c r="A13" s="8">
        <v>4</v>
      </c>
      <c r="B13" s="22" t="s">
        <v>32</v>
      </c>
      <c r="C13" s="17" t="s">
        <v>33</v>
      </c>
      <c r="D13" s="14">
        <v>821.57</v>
      </c>
      <c r="E13" s="14">
        <v>821.57</v>
      </c>
      <c r="F13" s="14">
        <v>900.44</v>
      </c>
      <c r="G13" s="14">
        <v>900.44</v>
      </c>
      <c r="H13" s="14">
        <f>G13*1.09</f>
        <v>981.47960000000012</v>
      </c>
      <c r="K13" s="23">
        <v>9</v>
      </c>
      <c r="L13" s="80" t="s">
        <v>34</v>
      </c>
      <c r="M13" s="81"/>
      <c r="N13" s="81"/>
      <c r="O13" s="81"/>
      <c r="P13" s="81"/>
      <c r="Q13" s="81"/>
      <c r="R13" s="81"/>
      <c r="S13" s="82"/>
    </row>
    <row r="14" spans="1:19" x14ac:dyDescent="0.25">
      <c r="A14" s="1"/>
      <c r="B14" s="1"/>
      <c r="C14" s="1"/>
      <c r="D14" s="1"/>
      <c r="E14" s="1"/>
      <c r="F14" s="1"/>
      <c r="G14" s="1"/>
      <c r="H14" s="1"/>
    </row>
    <row r="15" spans="1:19" ht="17.25" hidden="1" customHeight="1" x14ac:dyDescent="0.25">
      <c r="A15" s="1"/>
      <c r="B15" s="1"/>
      <c r="C15" s="1"/>
      <c r="D15" s="1"/>
      <c r="E15" s="1"/>
      <c r="F15" s="1"/>
      <c r="G15" s="1"/>
      <c r="H15" s="1"/>
    </row>
    <row r="16" spans="1:19" hidden="1" x14ac:dyDescent="0.25">
      <c r="J16" s="24"/>
    </row>
    <row r="17" spans="1:17" ht="78" hidden="1" customHeight="1" x14ac:dyDescent="0.25">
      <c r="A17" s="83" t="s">
        <v>35</v>
      </c>
      <c r="B17" s="84"/>
      <c r="C17" s="84"/>
      <c r="D17" s="84"/>
      <c r="E17" s="84"/>
      <c r="F17" s="84"/>
      <c r="G17" s="84"/>
      <c r="H17" s="84"/>
    </row>
    <row r="18" spans="1:17" ht="93" hidden="1" customHeight="1" x14ac:dyDescent="0.25">
      <c r="A18" s="85" t="s">
        <v>36</v>
      </c>
      <c r="B18" s="86"/>
      <c r="C18" s="86"/>
      <c r="D18" s="86"/>
      <c r="E18" s="86"/>
      <c r="F18" s="86"/>
      <c r="G18" s="86"/>
      <c r="H18" s="86"/>
    </row>
    <row r="19" spans="1:17" hidden="1" x14ac:dyDescent="0.25"/>
    <row r="20" spans="1:17" hidden="1" x14ac:dyDescent="0.25"/>
    <row r="21" spans="1:17" hidden="1" x14ac:dyDescent="0.25"/>
    <row r="22" spans="1:17" ht="18.75" x14ac:dyDescent="0.3">
      <c r="C22" s="25" t="s">
        <v>37</v>
      </c>
      <c r="D22" s="26"/>
      <c r="E22" s="27" t="s">
        <v>38</v>
      </c>
      <c r="F22" s="27"/>
      <c r="G22" s="27"/>
    </row>
    <row r="23" spans="1:17" x14ac:dyDescent="0.25">
      <c r="B23" s="28"/>
      <c r="C23" s="28"/>
      <c r="D23" s="28"/>
      <c r="E23" s="29" t="s">
        <v>39</v>
      </c>
      <c r="F23" s="29" t="s">
        <v>40</v>
      </c>
      <c r="G23" s="29" t="s">
        <v>41</v>
      </c>
      <c r="H23" s="28"/>
    </row>
    <row r="24" spans="1:17" ht="58.5" customHeight="1" x14ac:dyDescent="0.25">
      <c r="B24" s="74">
        <v>1</v>
      </c>
      <c r="C24" s="89" t="s">
        <v>13</v>
      </c>
      <c r="D24" s="7" t="s">
        <v>42</v>
      </c>
      <c r="E24" s="7">
        <v>100</v>
      </c>
      <c r="F24" s="8">
        <v>1.19</v>
      </c>
      <c r="G24" s="14">
        <f t="shared" ref="G24:G30" si="0">F24*E24</f>
        <v>119</v>
      </c>
      <c r="H24" s="92" t="s">
        <v>43</v>
      </c>
      <c r="I24" s="30"/>
      <c r="K24" s="31"/>
      <c r="L24" s="32"/>
      <c r="M24" s="33"/>
      <c r="N24" s="33"/>
      <c r="O24" s="34"/>
      <c r="P24" s="35"/>
      <c r="Q24" s="30"/>
    </row>
    <row r="25" spans="1:17" ht="46.5" customHeight="1" x14ac:dyDescent="0.25">
      <c r="B25" s="87"/>
      <c r="C25" s="90"/>
      <c r="D25" s="7" t="s">
        <v>44</v>
      </c>
      <c r="E25" s="7">
        <v>150</v>
      </c>
      <c r="F25" s="8">
        <v>2.4500000000000002</v>
      </c>
      <c r="G25" s="14">
        <f t="shared" si="0"/>
        <v>367.5</v>
      </c>
      <c r="H25" s="88"/>
      <c r="I25" s="34"/>
      <c r="K25" s="36"/>
      <c r="L25" s="37"/>
      <c r="M25" s="33"/>
      <c r="N25" s="33"/>
      <c r="O25" s="34"/>
      <c r="P25" s="35"/>
      <c r="Q25" s="36"/>
    </row>
    <row r="26" spans="1:17" ht="30" x14ac:dyDescent="0.25">
      <c r="B26" s="88"/>
      <c r="C26" s="91"/>
      <c r="D26" s="7" t="s">
        <v>20</v>
      </c>
      <c r="E26" s="7"/>
      <c r="F26" s="14">
        <v>2.4300000000000002</v>
      </c>
      <c r="G26" s="14">
        <f t="shared" si="0"/>
        <v>0</v>
      </c>
      <c r="H26" s="14"/>
      <c r="I26" s="35"/>
      <c r="K26" s="36"/>
      <c r="L26" s="38"/>
      <c r="M26" s="33"/>
      <c r="N26" s="33"/>
      <c r="O26" s="35"/>
      <c r="P26" s="35"/>
      <c r="Q26" s="35"/>
    </row>
    <row r="27" spans="1:17" ht="45" customHeight="1" x14ac:dyDescent="0.25">
      <c r="B27" s="70">
        <v>2</v>
      </c>
      <c r="C27" s="72" t="s">
        <v>22</v>
      </c>
      <c r="D27" s="17" t="s">
        <v>23</v>
      </c>
      <c r="E27" s="40">
        <v>10</v>
      </c>
      <c r="F27" s="18">
        <v>63.32</v>
      </c>
      <c r="G27" s="14">
        <f t="shared" si="0"/>
        <v>633.20000000000005</v>
      </c>
      <c r="H27" s="14"/>
      <c r="I27" s="35"/>
      <c r="K27" s="73"/>
      <c r="L27" s="72"/>
      <c r="M27" s="41"/>
      <c r="N27" s="42"/>
      <c r="O27" s="43"/>
      <c r="P27" s="35"/>
      <c r="Q27" s="35"/>
    </row>
    <row r="28" spans="1:17" ht="15.75" x14ac:dyDescent="0.25">
      <c r="B28" s="71"/>
      <c r="C28" s="72"/>
      <c r="D28" s="17" t="s">
        <v>25</v>
      </c>
      <c r="E28" s="40">
        <f>E27+E29</f>
        <v>15</v>
      </c>
      <c r="F28" s="18">
        <v>64.790000000000006</v>
      </c>
      <c r="G28" s="14">
        <f t="shared" si="0"/>
        <v>971.85000000000014</v>
      </c>
      <c r="H28" s="14"/>
      <c r="I28" s="35"/>
      <c r="K28" s="73"/>
      <c r="L28" s="72"/>
      <c r="M28" s="41"/>
      <c r="N28" s="42"/>
      <c r="O28" s="43"/>
      <c r="P28" s="35"/>
      <c r="Q28" s="35"/>
    </row>
    <row r="29" spans="1:17" ht="28.5" customHeight="1" x14ac:dyDescent="0.25">
      <c r="B29" s="74">
        <v>3</v>
      </c>
      <c r="C29" s="76" t="s">
        <v>27</v>
      </c>
      <c r="D29" s="7" t="s">
        <v>28</v>
      </c>
      <c r="E29" s="40">
        <v>5</v>
      </c>
      <c r="F29" s="14">
        <v>208.39</v>
      </c>
      <c r="G29" s="14">
        <f t="shared" si="0"/>
        <v>1041.9499999999998</v>
      </c>
      <c r="H29" s="14"/>
      <c r="I29" s="35"/>
      <c r="K29" s="78"/>
      <c r="L29" s="79"/>
      <c r="M29" s="33"/>
      <c r="N29" s="42"/>
      <c r="O29" s="35"/>
      <c r="P29" s="35"/>
      <c r="Q29" s="35"/>
    </row>
    <row r="30" spans="1:17" ht="15.75" x14ac:dyDescent="0.25">
      <c r="B30" s="75"/>
      <c r="C30" s="77"/>
      <c r="D30" s="7" t="s">
        <v>30</v>
      </c>
      <c r="E30" s="40">
        <v>1.764173</v>
      </c>
      <c r="F30" s="14">
        <v>2231.8000000000002</v>
      </c>
      <c r="G30" s="14">
        <f t="shared" si="0"/>
        <v>3937.2813014000003</v>
      </c>
      <c r="H30" s="14"/>
      <c r="I30" s="35"/>
      <c r="K30" s="78"/>
      <c r="L30" s="79"/>
      <c r="M30" s="33"/>
      <c r="N30" s="42"/>
      <c r="O30" s="35"/>
      <c r="P30" s="35"/>
      <c r="Q30" s="35"/>
    </row>
    <row r="31" spans="1:17" ht="82.5" customHeight="1" x14ac:dyDescent="0.25">
      <c r="B31" s="15">
        <v>4</v>
      </c>
      <c r="C31" s="16" t="s">
        <v>32</v>
      </c>
      <c r="D31" s="17" t="s">
        <v>33</v>
      </c>
      <c r="E31" s="42"/>
      <c r="F31" s="44">
        <v>821.57</v>
      </c>
      <c r="G31" s="14">
        <f>0.1552*F31*5</f>
        <v>637.53832</v>
      </c>
      <c r="H31" s="14" t="s">
        <v>45</v>
      </c>
      <c r="I31" s="35"/>
      <c r="K31" s="34"/>
      <c r="L31" s="39"/>
      <c r="M31" s="41"/>
      <c r="N31" s="42"/>
      <c r="O31" s="35"/>
      <c r="P31" s="35"/>
      <c r="Q31" s="35"/>
    </row>
    <row r="32" spans="1:17" ht="15.75" x14ac:dyDescent="0.25">
      <c r="B32" s="28"/>
      <c r="C32" s="28" t="s">
        <v>46</v>
      </c>
      <c r="D32" s="28"/>
      <c r="E32" s="28"/>
      <c r="F32" s="28"/>
      <c r="G32" s="45">
        <f>SUM(G24:G31)</f>
        <v>7708.3196214</v>
      </c>
      <c r="H32" s="28"/>
      <c r="K32" s="32"/>
      <c r="L32" s="32"/>
      <c r="M32" s="32"/>
      <c r="N32" s="32"/>
      <c r="O32" s="32"/>
      <c r="P32" s="46"/>
      <c r="Q32" s="32"/>
    </row>
  </sheetData>
  <mergeCells count="33">
    <mergeCell ref="A2:H2"/>
    <mergeCell ref="A4:A5"/>
    <mergeCell ref="B4:B5"/>
    <mergeCell ref="C4:C5"/>
    <mergeCell ref="D4:H4"/>
    <mergeCell ref="L5:S5"/>
    <mergeCell ref="A6:A8"/>
    <mergeCell ref="B6:B8"/>
    <mergeCell ref="L6:S6"/>
    <mergeCell ref="L7:S7"/>
    <mergeCell ref="L8:S8"/>
    <mergeCell ref="A9:A10"/>
    <mergeCell ref="B9:B10"/>
    <mergeCell ref="L9:S9"/>
    <mergeCell ref="L10:S10"/>
    <mergeCell ref="A11:A12"/>
    <mergeCell ref="B11:B12"/>
    <mergeCell ref="L11:S11"/>
    <mergeCell ref="L12:S12"/>
    <mergeCell ref="L13:S13"/>
    <mergeCell ref="A17:H17"/>
    <mergeCell ref="A18:H18"/>
    <mergeCell ref="B24:B26"/>
    <mergeCell ref="C24:C26"/>
    <mergeCell ref="H24:H25"/>
    <mergeCell ref="B27:B28"/>
    <mergeCell ref="C27:C28"/>
    <mergeCell ref="K27:K28"/>
    <mergeCell ref="L27:L28"/>
    <mergeCell ref="B29:B30"/>
    <mergeCell ref="C29:C30"/>
    <mergeCell ref="K29:K30"/>
    <mergeCell ref="L29:L30"/>
  </mergeCells>
  <pageMargins left="0.11811023622047245" right="0" top="0.15748031496062992" bottom="0" header="0.31496062992125984" footer="0.31496062992125984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selection activeCell="C24" sqref="C24:F24"/>
    </sheetView>
  </sheetViews>
  <sheetFormatPr defaultRowHeight="15" x14ac:dyDescent="0.25"/>
  <cols>
    <col min="1" max="1" width="7" customWidth="1"/>
    <col min="2" max="2" width="6.85546875" customWidth="1"/>
    <col min="3" max="3" width="30.28515625" customWidth="1"/>
    <col min="4" max="4" width="22.28515625" customWidth="1"/>
    <col min="5" max="5" width="22" customWidth="1"/>
    <col min="6" max="6" width="18.5703125" customWidth="1"/>
    <col min="7" max="7" width="25.140625" customWidth="1"/>
    <col min="8" max="8" width="38.28515625" customWidth="1"/>
    <col min="9" max="9" width="12.140625" customWidth="1"/>
    <col min="10" max="10" width="3.85546875" customWidth="1"/>
    <col min="11" max="11" width="4.7109375" customWidth="1"/>
    <col min="12" max="12" width="18.7109375" customWidth="1"/>
    <col min="13" max="13" width="17.140625" customWidth="1"/>
    <col min="14" max="14" width="10.140625" customWidth="1"/>
    <col min="17" max="17" width="19.7109375" customWidth="1"/>
  </cols>
  <sheetData>
    <row r="2" spans="1:17" x14ac:dyDescent="0.25">
      <c r="A2" s="1"/>
      <c r="B2" s="1"/>
      <c r="C2" s="1"/>
      <c r="D2" s="1"/>
      <c r="E2" s="1"/>
      <c r="F2" s="1"/>
      <c r="G2" s="47" t="s">
        <v>47</v>
      </c>
      <c r="H2" s="48">
        <v>3</v>
      </c>
    </row>
    <row r="3" spans="1:17" ht="17.25" hidden="1" customHeight="1" x14ac:dyDescent="0.25">
      <c r="A3" s="1"/>
      <c r="B3" s="1"/>
      <c r="C3" s="1"/>
      <c r="D3" s="1"/>
      <c r="E3" s="1"/>
      <c r="F3" s="1"/>
      <c r="G3" s="1"/>
      <c r="H3" s="1"/>
    </row>
    <row r="4" spans="1:17" hidden="1" x14ac:dyDescent="0.25">
      <c r="J4" s="24"/>
    </row>
    <row r="5" spans="1:17" ht="78" hidden="1" customHeight="1" x14ac:dyDescent="0.25">
      <c r="A5" s="83" t="s">
        <v>35</v>
      </c>
      <c r="B5" s="84"/>
      <c r="C5" s="84"/>
      <c r="D5" s="84"/>
      <c r="E5" s="84"/>
      <c r="F5" s="84"/>
      <c r="G5" s="84"/>
      <c r="H5" s="84"/>
    </row>
    <row r="6" spans="1:17" ht="93" hidden="1" customHeight="1" x14ac:dyDescent="0.25">
      <c r="A6" s="85" t="s">
        <v>36</v>
      </c>
      <c r="B6" s="86"/>
      <c r="C6" s="86"/>
      <c r="D6" s="86"/>
      <c r="E6" s="86"/>
      <c r="F6" s="86"/>
      <c r="G6" s="86"/>
      <c r="H6" s="86"/>
    </row>
    <row r="7" spans="1:17" hidden="1" x14ac:dyDescent="0.25"/>
    <row r="8" spans="1:17" hidden="1" x14ac:dyDescent="0.25"/>
    <row r="9" spans="1:17" hidden="1" x14ac:dyDescent="0.25"/>
    <row r="10" spans="1:17" ht="18.75" x14ac:dyDescent="0.3">
      <c r="C10" s="25" t="s">
        <v>48</v>
      </c>
      <c r="D10" s="26"/>
      <c r="E10" s="27" t="s">
        <v>49</v>
      </c>
      <c r="F10" s="49"/>
      <c r="G10" s="49"/>
    </row>
    <row r="11" spans="1:17" x14ac:dyDescent="0.25">
      <c r="B11" s="28"/>
      <c r="C11" s="28"/>
      <c r="D11" s="28"/>
      <c r="E11" s="29" t="s">
        <v>50</v>
      </c>
      <c r="F11" s="29" t="s">
        <v>40</v>
      </c>
      <c r="G11" s="29" t="s">
        <v>41</v>
      </c>
      <c r="H11" s="28"/>
    </row>
    <row r="12" spans="1:17" ht="54" customHeight="1" x14ac:dyDescent="0.25">
      <c r="B12" s="74">
        <v>1</v>
      </c>
      <c r="C12" s="89" t="s">
        <v>13</v>
      </c>
      <c r="D12" s="33" t="s">
        <v>14</v>
      </c>
      <c r="E12" s="7"/>
      <c r="F12" s="8">
        <v>1.19</v>
      </c>
      <c r="G12" s="14">
        <f t="shared" ref="G12:G14" si="0">F12*E12</f>
        <v>0</v>
      </c>
      <c r="H12" s="92"/>
      <c r="I12" s="30"/>
      <c r="K12" s="31"/>
      <c r="L12" s="32"/>
      <c r="M12" s="33"/>
      <c r="N12" s="33"/>
      <c r="O12" s="34"/>
      <c r="P12" s="35"/>
      <c r="Q12" s="30"/>
    </row>
    <row r="13" spans="1:17" ht="50.25" customHeight="1" x14ac:dyDescent="0.25">
      <c r="B13" s="87"/>
      <c r="C13" s="90"/>
      <c r="D13" s="7" t="s">
        <v>17</v>
      </c>
      <c r="E13" s="7"/>
      <c r="F13" s="8">
        <v>2.4500000000000002</v>
      </c>
      <c r="G13" s="14">
        <f t="shared" si="0"/>
        <v>0</v>
      </c>
      <c r="H13" s="88"/>
      <c r="I13" s="34"/>
    </row>
    <row r="14" spans="1:17" ht="48" customHeight="1" x14ac:dyDescent="0.25">
      <c r="B14" s="88"/>
      <c r="C14" s="91"/>
      <c r="D14" s="7" t="s">
        <v>20</v>
      </c>
      <c r="E14" s="50">
        <v>250</v>
      </c>
      <c r="F14" s="14">
        <v>2.4300000000000002</v>
      </c>
      <c r="G14" s="14">
        <f t="shared" si="0"/>
        <v>607.5</v>
      </c>
      <c r="H14" s="14" t="s">
        <v>51</v>
      </c>
      <c r="I14" s="35"/>
    </row>
    <row r="15" spans="1:17" ht="28.5" customHeight="1" x14ac:dyDescent="0.25">
      <c r="B15" s="70">
        <v>2</v>
      </c>
      <c r="C15" s="72" t="s">
        <v>22</v>
      </c>
      <c r="D15" s="17" t="s">
        <v>23</v>
      </c>
      <c r="E15" s="23">
        <v>3.9009999999999998</v>
      </c>
      <c r="F15" s="18">
        <v>63.32</v>
      </c>
      <c r="G15" s="14">
        <f>F15*H2*D27</f>
        <v>741.03395999999998</v>
      </c>
      <c r="H15" s="14"/>
      <c r="I15" s="35"/>
    </row>
    <row r="16" spans="1:17" ht="15.75" x14ac:dyDescent="0.25">
      <c r="B16" s="71"/>
      <c r="C16" s="72"/>
      <c r="D16" s="17" t="s">
        <v>25</v>
      </c>
      <c r="E16" s="23">
        <v>7.319</v>
      </c>
      <c r="F16" s="18">
        <v>64.790000000000006</v>
      </c>
      <c r="G16" s="14">
        <f>D28*H2*F16</f>
        <v>1422.5940300000002</v>
      </c>
      <c r="H16" s="14"/>
      <c r="I16" s="35"/>
    </row>
    <row r="17" spans="2:9" ht="28.5" customHeight="1" x14ac:dyDescent="0.25">
      <c r="B17" s="74">
        <v>3</v>
      </c>
      <c r="C17" s="76" t="s">
        <v>27</v>
      </c>
      <c r="D17" s="7" t="s">
        <v>28</v>
      </c>
      <c r="E17" s="23">
        <v>3.4180000000000001</v>
      </c>
      <c r="F17" s="14">
        <v>208.39</v>
      </c>
      <c r="G17" s="14">
        <f>F17*D29*H2</f>
        <v>2136.83106</v>
      </c>
      <c r="H17" s="14"/>
      <c r="I17" s="35"/>
    </row>
    <row r="18" spans="2:9" ht="15.75" x14ac:dyDescent="0.25">
      <c r="B18" s="75"/>
      <c r="C18" s="77"/>
      <c r="D18" s="51" t="s">
        <v>30</v>
      </c>
      <c r="E18" s="40">
        <v>1.764173</v>
      </c>
      <c r="F18" s="14">
        <v>2231.8000000000002</v>
      </c>
      <c r="G18" s="14">
        <f>F18*E18</f>
        <v>3937.2813014000003</v>
      </c>
      <c r="H18" s="14"/>
      <c r="I18" s="35"/>
    </row>
    <row r="19" spans="2:9" ht="70.5" customHeight="1" x14ac:dyDescent="0.25">
      <c r="B19" s="15">
        <v>4</v>
      </c>
      <c r="C19" s="109" t="s">
        <v>32</v>
      </c>
      <c r="D19" s="52" t="s">
        <v>52</v>
      </c>
      <c r="E19" s="53">
        <v>0.1552</v>
      </c>
      <c r="F19" s="44">
        <v>821.57</v>
      </c>
      <c r="G19" s="14">
        <f>F19*H2*D31</f>
        <v>382.52299200000004</v>
      </c>
      <c r="H19" s="14"/>
      <c r="I19" s="35"/>
    </row>
    <row r="20" spans="2:9" ht="67.5" customHeight="1" x14ac:dyDescent="0.25">
      <c r="B20" s="28"/>
      <c r="C20" s="110"/>
      <c r="D20" s="41" t="s">
        <v>53</v>
      </c>
      <c r="E20" s="23">
        <v>0.25869999999999999</v>
      </c>
      <c r="F20" s="14">
        <v>821.57</v>
      </c>
      <c r="G20" s="54">
        <f>E20*H2*F20</f>
        <v>637.62047700000005</v>
      </c>
      <c r="H20" s="14"/>
      <c r="I20" s="32"/>
    </row>
    <row r="21" spans="2:9" ht="15.75" x14ac:dyDescent="0.25">
      <c r="B21" s="28"/>
      <c r="C21" s="55" t="s">
        <v>54</v>
      </c>
      <c r="D21" s="28"/>
      <c r="E21" s="28"/>
      <c r="F21" s="28"/>
      <c r="G21" s="45">
        <f>SUM(G12:G19)</f>
        <v>9227.7633433999999</v>
      </c>
      <c r="H21" s="28"/>
    </row>
    <row r="22" spans="2:9" x14ac:dyDescent="0.25">
      <c r="B22" s="28"/>
      <c r="C22" s="56" t="s">
        <v>55</v>
      </c>
      <c r="D22" s="57"/>
      <c r="E22" s="28"/>
      <c r="F22" s="28"/>
      <c r="G22" s="58">
        <f>G20+G18+G17+G16+G15+G14</f>
        <v>9482.860828400002</v>
      </c>
      <c r="H22" s="28"/>
    </row>
    <row r="23" spans="2:9" x14ac:dyDescent="0.25">
      <c r="C23" s="49"/>
      <c r="D23" s="59"/>
    </row>
    <row r="24" spans="2:9" ht="63" customHeight="1" x14ac:dyDescent="0.25">
      <c r="C24" s="108" t="s">
        <v>56</v>
      </c>
      <c r="D24" s="108"/>
      <c r="E24" s="108"/>
      <c r="F24" s="108"/>
    </row>
    <row r="25" spans="2:9" ht="33" customHeight="1" x14ac:dyDescent="0.25">
      <c r="B25" s="60"/>
      <c r="C25" s="61"/>
      <c r="D25" s="62" t="s">
        <v>57</v>
      </c>
      <c r="E25" s="63" t="s">
        <v>58</v>
      </c>
      <c r="F25" s="63" t="s">
        <v>59</v>
      </c>
    </row>
    <row r="26" spans="2:9" ht="24" customHeight="1" x14ac:dyDescent="0.25">
      <c r="B26" s="12">
        <v>1</v>
      </c>
      <c r="C26" s="64" t="s">
        <v>20</v>
      </c>
      <c r="D26" s="28"/>
      <c r="E26" s="28"/>
      <c r="F26" s="28"/>
      <c r="G26" s="35"/>
      <c r="H26" s="35"/>
    </row>
    <row r="27" spans="2:9" ht="15.75" x14ac:dyDescent="0.25">
      <c r="B27" s="70">
        <v>2</v>
      </c>
      <c r="C27" s="17" t="s">
        <v>23</v>
      </c>
      <c r="D27" s="40">
        <v>3.9009999999999998</v>
      </c>
      <c r="E27" s="40">
        <v>3.9009999999999998</v>
      </c>
      <c r="F27" s="65">
        <v>1.637</v>
      </c>
      <c r="G27" s="35"/>
      <c r="H27" s="35"/>
    </row>
    <row r="28" spans="2:9" ht="15.75" x14ac:dyDescent="0.25">
      <c r="B28" s="71"/>
      <c r="C28" s="17" t="s">
        <v>25</v>
      </c>
      <c r="D28" s="40">
        <v>7.319</v>
      </c>
      <c r="E28" s="40">
        <v>7.319</v>
      </c>
      <c r="F28" s="65">
        <v>3.927</v>
      </c>
      <c r="G28" s="35"/>
      <c r="H28" s="35"/>
    </row>
    <row r="29" spans="2:9" ht="15.75" x14ac:dyDescent="0.25">
      <c r="B29" s="74">
        <v>3</v>
      </c>
      <c r="C29" s="7" t="s">
        <v>28</v>
      </c>
      <c r="D29" s="40">
        <v>3.4180000000000001</v>
      </c>
      <c r="E29" s="40">
        <v>3.4180000000000001</v>
      </c>
      <c r="F29" s="66">
        <v>2.29</v>
      </c>
      <c r="G29" s="35"/>
      <c r="H29" s="35"/>
    </row>
    <row r="30" spans="2:9" ht="15.75" x14ac:dyDescent="0.25">
      <c r="B30" s="75"/>
      <c r="C30" s="7" t="s">
        <v>30</v>
      </c>
      <c r="D30" s="40"/>
      <c r="E30" s="40"/>
      <c r="F30" s="14"/>
      <c r="G30" s="35"/>
      <c r="H30" s="35"/>
    </row>
    <row r="31" spans="2:9" ht="15.75" x14ac:dyDescent="0.25">
      <c r="B31" s="8">
        <v>4</v>
      </c>
      <c r="C31" s="17" t="s">
        <v>60</v>
      </c>
      <c r="D31" s="40">
        <v>0.1552</v>
      </c>
      <c r="E31" s="40">
        <v>0.25869999999999999</v>
      </c>
      <c r="F31" s="67">
        <v>0.1552</v>
      </c>
      <c r="G31" s="35"/>
      <c r="H31" s="35"/>
    </row>
    <row r="32" spans="2:9" x14ac:dyDescent="0.25">
      <c r="E32" s="32"/>
      <c r="F32" s="32"/>
      <c r="G32" s="32"/>
      <c r="H32" s="32"/>
    </row>
    <row r="34" spans="2:9" x14ac:dyDescent="0.25">
      <c r="B34" s="1"/>
      <c r="C34" s="1"/>
      <c r="D34" s="1"/>
      <c r="E34" s="1"/>
      <c r="F34" s="1"/>
      <c r="G34" s="1"/>
      <c r="H34" s="47" t="s">
        <v>47</v>
      </c>
      <c r="I34" s="48">
        <v>3</v>
      </c>
    </row>
    <row r="35" spans="2:9" ht="4.5" customHeight="1" x14ac:dyDescent="0.25"/>
    <row r="36" spans="2:9" ht="18.75" x14ac:dyDescent="0.3">
      <c r="D36" s="25" t="s">
        <v>61</v>
      </c>
      <c r="E36" s="26"/>
      <c r="F36" s="27" t="s">
        <v>49</v>
      </c>
      <c r="G36" s="49"/>
      <c r="H36" s="49"/>
    </row>
    <row r="37" spans="2:9" ht="30" customHeight="1" x14ac:dyDescent="0.25">
      <c r="C37" s="28"/>
      <c r="D37" s="28"/>
      <c r="E37" s="68" t="s">
        <v>50</v>
      </c>
      <c r="F37" s="29" t="s">
        <v>40</v>
      </c>
      <c r="G37" s="29" t="s">
        <v>41</v>
      </c>
      <c r="H37" s="28"/>
    </row>
    <row r="38" spans="2:9" ht="45.75" customHeight="1" x14ac:dyDescent="0.25">
      <c r="C38" s="6" t="s">
        <v>13</v>
      </c>
      <c r="D38" s="7" t="s">
        <v>42</v>
      </c>
      <c r="E38" s="7"/>
      <c r="F38" s="8">
        <v>1.19</v>
      </c>
      <c r="G38" s="14">
        <f t="shared" ref="G38:G40" si="1">F38*E38</f>
        <v>0</v>
      </c>
      <c r="H38" s="92"/>
    </row>
    <row r="39" spans="2:9" ht="45" x14ac:dyDescent="0.25">
      <c r="C39" s="11"/>
      <c r="D39" s="7" t="s">
        <v>44</v>
      </c>
      <c r="E39" s="7"/>
      <c r="F39" s="8">
        <v>2.4500000000000002</v>
      </c>
      <c r="G39" s="14">
        <f t="shared" si="1"/>
        <v>0</v>
      </c>
      <c r="H39" s="88"/>
    </row>
    <row r="40" spans="2:9" ht="47.25" x14ac:dyDescent="0.25">
      <c r="C40" s="13"/>
      <c r="D40" s="7" t="s">
        <v>20</v>
      </c>
      <c r="E40" s="50">
        <v>350</v>
      </c>
      <c r="F40" s="14">
        <v>2.4300000000000002</v>
      </c>
      <c r="G40" s="14">
        <f t="shared" si="1"/>
        <v>850.5</v>
      </c>
      <c r="H40" s="14" t="s">
        <v>51</v>
      </c>
    </row>
    <row r="41" spans="2:9" ht="30" x14ac:dyDescent="0.25">
      <c r="C41" s="16" t="s">
        <v>62</v>
      </c>
      <c r="D41" s="17" t="s">
        <v>23</v>
      </c>
      <c r="E41" s="40">
        <v>1.637</v>
      </c>
      <c r="F41" s="18">
        <v>63.32</v>
      </c>
      <c r="G41" s="14">
        <f>F41*I34*F27</f>
        <v>310.96451999999999</v>
      </c>
      <c r="H41" s="14"/>
    </row>
    <row r="42" spans="2:9" ht="15.75" x14ac:dyDescent="0.25">
      <c r="C42" s="19"/>
      <c r="D42" s="17" t="s">
        <v>25</v>
      </c>
      <c r="E42" s="40">
        <v>3.927</v>
      </c>
      <c r="F42" s="18">
        <v>64.790000000000006</v>
      </c>
      <c r="G42" s="14">
        <f>F42*I34*F28</f>
        <v>763.29099000000008</v>
      </c>
      <c r="H42" s="14"/>
    </row>
    <row r="43" spans="2:9" ht="30" customHeight="1" x14ac:dyDescent="0.25">
      <c r="C43" s="20" t="s">
        <v>27</v>
      </c>
      <c r="D43" s="7" t="s">
        <v>28</v>
      </c>
      <c r="E43" s="40">
        <v>2.29</v>
      </c>
      <c r="F43" s="14">
        <v>208.39</v>
      </c>
      <c r="G43" s="14">
        <f>F43*I34*F29</f>
        <v>1431.6392999999998</v>
      </c>
      <c r="H43" s="14"/>
    </row>
    <row r="44" spans="2:9" ht="15.75" x14ac:dyDescent="0.25">
      <c r="C44" s="21"/>
      <c r="D44" s="7" t="s">
        <v>30</v>
      </c>
      <c r="E44" s="40">
        <v>1.5173000000000001</v>
      </c>
      <c r="F44" s="14">
        <v>2231.8000000000002</v>
      </c>
      <c r="G44" s="14">
        <f>F44*E44</f>
        <v>3386.3101400000005</v>
      </c>
      <c r="H44" s="14"/>
    </row>
    <row r="45" spans="2:9" ht="15.75" x14ac:dyDescent="0.25">
      <c r="C45" s="16" t="s">
        <v>32</v>
      </c>
      <c r="D45" s="69" t="s">
        <v>60</v>
      </c>
      <c r="E45" s="23">
        <v>0.1552</v>
      </c>
      <c r="F45" s="44">
        <v>821.57</v>
      </c>
      <c r="G45" s="14">
        <f>F45*E45*I34</f>
        <v>382.52299200000004</v>
      </c>
      <c r="H45" s="14"/>
    </row>
    <row r="46" spans="2:9" ht="15.75" x14ac:dyDescent="0.25">
      <c r="C46" s="28" t="s">
        <v>46</v>
      </c>
      <c r="D46" s="28"/>
      <c r="E46" s="28"/>
      <c r="F46" s="28"/>
      <c r="G46" s="45">
        <f>SUM(G38:G45)</f>
        <v>7125.2279420000004</v>
      </c>
      <c r="H46" s="28"/>
    </row>
  </sheetData>
  <mergeCells count="14">
    <mergeCell ref="A5:H5"/>
    <mergeCell ref="A6:H6"/>
    <mergeCell ref="B12:B14"/>
    <mergeCell ref="C12:C14"/>
    <mergeCell ref="H12:H13"/>
    <mergeCell ref="B27:B28"/>
    <mergeCell ref="B29:B30"/>
    <mergeCell ref="H38:H39"/>
    <mergeCell ref="C24:F24"/>
    <mergeCell ref="B15:B16"/>
    <mergeCell ref="C15:C16"/>
    <mergeCell ref="B17:B18"/>
    <mergeCell ref="C17:C18"/>
    <mergeCell ref="C19:C20"/>
  </mergeCells>
  <pageMargins left="0.11811023622047245" right="0" top="0.15748031496062992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ТАРИФЫ для онлайн</vt:lpstr>
      <vt:lpstr>Примеры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Дорошок Е.М.</cp:lastModifiedBy>
  <cp:revision>1</cp:revision>
  <dcterms:created xsi:type="dcterms:W3CDTF">2006-09-16T00:00:00Z</dcterms:created>
  <dcterms:modified xsi:type="dcterms:W3CDTF">2025-08-07T03:40:18Z</dcterms:modified>
</cp:coreProperties>
</file>