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abbot/projects/ci-infra-vpc/Reference/"/>
    </mc:Choice>
  </mc:AlternateContent>
  <xr:revisionPtr revIDLastSave="0" documentId="13_ncr:1_{A2645628-FD6F-A447-B14C-D47713287668}" xr6:coauthVersionLast="47" xr6:coauthVersionMax="47" xr10:uidLastSave="{00000000-0000-0000-0000-000000000000}"/>
  <bookViews>
    <workbookView xWindow="118120" yWindow="-20080" windowWidth="65420" windowHeight="42120" activeTab="3" xr2:uid="{DDDCD3F2-12E3-4D40-A606-A34380FA00BB}"/>
    <workbookView xWindow="157440" yWindow="3740" windowWidth="27640" windowHeight="16940" activeTab="3" xr2:uid="{476E52B5-7755-C049-802B-2D40C2CEE8A8}"/>
  </bookViews>
  <sheets>
    <sheet name="ci VPCs" sheetId="2" r:id="rId1"/>
    <sheet name="test" sheetId="5" r:id="rId2"/>
    <sheet name="in use" sheetId="3" r:id="rId3"/>
    <sheet name="VPC Params" sheetId="4" r:id="rId4"/>
    <sheet name="Routing Tables" sheetId="7" r:id="rId5"/>
    <sheet name="test-VPC" sheetId="6" r:id="rId6"/>
    <sheet name="Sheet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" i="6" l="1"/>
  <c r="G57" i="6"/>
  <c r="N57" i="6" s="1"/>
  <c r="E57" i="6"/>
  <c r="C57" i="6"/>
  <c r="X57" i="6" s="1"/>
  <c r="M56" i="6"/>
  <c r="G56" i="6"/>
  <c r="H56" i="6" s="1"/>
  <c r="E56" i="6"/>
  <c r="C56" i="6"/>
  <c r="W56" i="6" s="1"/>
  <c r="M55" i="6"/>
  <c r="G55" i="6"/>
  <c r="N55" i="6" s="1"/>
  <c r="E55" i="6"/>
  <c r="C55" i="6"/>
  <c r="V55" i="6" s="1"/>
  <c r="M54" i="6"/>
  <c r="G54" i="6"/>
  <c r="N54" i="6" s="1"/>
  <c r="E54" i="6"/>
  <c r="C54" i="6"/>
  <c r="U54" i="6" s="1"/>
  <c r="M53" i="6"/>
  <c r="G53" i="6"/>
  <c r="N53" i="6" s="1"/>
  <c r="E53" i="6"/>
  <c r="C53" i="6"/>
  <c r="T53" i="6" s="1"/>
  <c r="T48" i="6"/>
  <c r="M48" i="6"/>
  <c r="G48" i="6"/>
  <c r="N48" i="6" s="1"/>
  <c r="C48" i="6"/>
  <c r="W48" i="6" s="1"/>
  <c r="X47" i="6"/>
  <c r="W47" i="6"/>
  <c r="V47" i="6"/>
  <c r="U47" i="6"/>
  <c r="T47" i="6"/>
  <c r="S47" i="6"/>
  <c r="R47" i="6"/>
  <c r="Q47" i="6"/>
  <c r="P47" i="6"/>
  <c r="O47" i="6"/>
  <c r="N47" i="6"/>
  <c r="M47" i="6"/>
  <c r="C49" i="4"/>
  <c r="U49" i="4" s="1"/>
  <c r="C50" i="4"/>
  <c r="Y50" i="4" s="1"/>
  <c r="C51" i="4"/>
  <c r="U51" i="4" s="1"/>
  <c r="C52" i="4"/>
  <c r="U52" i="4" s="1"/>
  <c r="C53" i="4"/>
  <c r="U53" i="4" s="1"/>
  <c r="C48" i="4"/>
  <c r="T48" i="4" s="1"/>
  <c r="E49" i="4"/>
  <c r="X49" i="4"/>
  <c r="U47" i="4"/>
  <c r="V47" i="4"/>
  <c r="W47" i="4"/>
  <c r="X47" i="4"/>
  <c r="Y47" i="4"/>
  <c r="T47" i="4"/>
  <c r="R51" i="4"/>
  <c r="S51" i="4"/>
  <c r="Q47" i="4"/>
  <c r="R47" i="4"/>
  <c r="S47" i="4"/>
  <c r="O47" i="4"/>
  <c r="P47" i="4"/>
  <c r="N47" i="4"/>
  <c r="N49" i="4"/>
  <c r="N50" i="4"/>
  <c r="N51" i="4"/>
  <c r="N52" i="4"/>
  <c r="N53" i="4"/>
  <c r="E50" i="4"/>
  <c r="E51" i="4"/>
  <c r="E52" i="4"/>
  <c r="E53" i="4"/>
  <c r="H53" i="4"/>
  <c r="I53" i="4" s="1"/>
  <c r="J53" i="4" s="1"/>
  <c r="K53" i="4" s="1"/>
  <c r="L53" i="4" s="1"/>
  <c r="S53" i="4" s="1"/>
  <c r="H52" i="4"/>
  <c r="I52" i="4" s="1"/>
  <c r="J52" i="4" s="1"/>
  <c r="K52" i="4" s="1"/>
  <c r="L52" i="4" s="1"/>
  <c r="S52" i="4" s="1"/>
  <c r="H51" i="4"/>
  <c r="I51" i="4" s="1"/>
  <c r="J51" i="4" s="1"/>
  <c r="K51" i="4" s="1"/>
  <c r="L51" i="4" s="1"/>
  <c r="H50" i="4"/>
  <c r="I50" i="4" s="1"/>
  <c r="J50" i="4" s="1"/>
  <c r="K50" i="4" s="1"/>
  <c r="L50" i="4" s="1"/>
  <c r="S50" i="4" s="1"/>
  <c r="H49" i="4"/>
  <c r="I49" i="4" s="1"/>
  <c r="J49" i="4" s="1"/>
  <c r="K49" i="4" s="1"/>
  <c r="L49" i="4" s="1"/>
  <c r="S49" i="4" s="1"/>
  <c r="Y49" i="4"/>
  <c r="N48" i="4"/>
  <c r="H48" i="4"/>
  <c r="O48" i="4" s="1"/>
  <c r="I37" i="2"/>
  <c r="I31" i="2"/>
  <c r="I25" i="2"/>
  <c r="I19" i="2"/>
  <c r="I13" i="2"/>
  <c r="I7" i="2"/>
  <c r="H38" i="2"/>
  <c r="H39" i="2" s="1"/>
  <c r="H40" i="2" s="1"/>
  <c r="H41" i="2" s="1"/>
  <c r="H42" i="2" s="1"/>
  <c r="I42" i="2" s="1"/>
  <c r="H32" i="2"/>
  <c r="H33" i="2" s="1"/>
  <c r="I33" i="2" s="1"/>
  <c r="H26" i="2"/>
  <c r="H27" i="2" s="1"/>
  <c r="H28" i="2" s="1"/>
  <c r="H29" i="2" s="1"/>
  <c r="H30" i="2" s="1"/>
  <c r="I30" i="2" s="1"/>
  <c r="H20" i="2"/>
  <c r="H21" i="2" s="1"/>
  <c r="H22" i="2" s="1"/>
  <c r="H23" i="2" s="1"/>
  <c r="H24" i="2" s="1"/>
  <c r="I24" i="2" s="1"/>
  <c r="H14" i="2"/>
  <c r="H15" i="2" s="1"/>
  <c r="I15" i="2" s="1"/>
  <c r="H8" i="2"/>
  <c r="H9" i="2" s="1"/>
  <c r="H10" i="2" s="1"/>
  <c r="H11" i="2" s="1"/>
  <c r="H12" i="2" s="1"/>
  <c r="I12" i="2" s="1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P51" i="4" l="1"/>
  <c r="R50" i="4"/>
  <c r="T49" i="4"/>
  <c r="R49" i="4"/>
  <c r="Q49" i="4"/>
  <c r="W49" i="4"/>
  <c r="P49" i="4"/>
  <c r="V49" i="4"/>
  <c r="Q51" i="4"/>
  <c r="H48" i="6"/>
  <c r="O48" i="6" s="1"/>
  <c r="S48" i="6"/>
  <c r="I48" i="6"/>
  <c r="P48" i="6" s="1"/>
  <c r="H53" i="6"/>
  <c r="I53" i="6" s="1"/>
  <c r="P53" i="6" s="1"/>
  <c r="X48" i="6"/>
  <c r="X55" i="6"/>
  <c r="V54" i="6"/>
  <c r="U48" i="6"/>
  <c r="O53" i="6"/>
  <c r="W54" i="6"/>
  <c r="V48" i="6"/>
  <c r="U53" i="6"/>
  <c r="X54" i="6"/>
  <c r="V53" i="6"/>
  <c r="W53" i="6"/>
  <c r="X53" i="6"/>
  <c r="J53" i="6"/>
  <c r="O56" i="6"/>
  <c r="I56" i="6"/>
  <c r="W55" i="6"/>
  <c r="N56" i="6"/>
  <c r="X56" i="6"/>
  <c r="J48" i="6"/>
  <c r="H57" i="6"/>
  <c r="S57" i="6"/>
  <c r="S56" i="6"/>
  <c r="T57" i="6"/>
  <c r="H55" i="6"/>
  <c r="S55" i="6"/>
  <c r="T56" i="6"/>
  <c r="U57" i="6"/>
  <c r="H54" i="6"/>
  <c r="S54" i="6"/>
  <c r="T55" i="6"/>
  <c r="U56" i="6"/>
  <c r="V57" i="6"/>
  <c r="S53" i="6"/>
  <c r="T54" i="6"/>
  <c r="U55" i="6"/>
  <c r="V56" i="6"/>
  <c r="W57" i="6"/>
  <c r="I20" i="2"/>
  <c r="I32" i="2"/>
  <c r="I29" i="2"/>
  <c r="I14" i="2"/>
  <c r="I28" i="2"/>
  <c r="I11" i="2"/>
  <c r="I27" i="2"/>
  <c r="I41" i="2"/>
  <c r="I10" i="2"/>
  <c r="I26" i="2"/>
  <c r="I40" i="2"/>
  <c r="I9" i="2"/>
  <c r="I23" i="2"/>
  <c r="I39" i="2"/>
  <c r="I8" i="2"/>
  <c r="I22" i="2"/>
  <c r="I38" i="2"/>
  <c r="I21" i="2"/>
  <c r="T50" i="4"/>
  <c r="Y51" i="4"/>
  <c r="T51" i="4"/>
  <c r="X50" i="4"/>
  <c r="X51" i="4"/>
  <c r="W51" i="4"/>
  <c r="V51" i="4"/>
  <c r="Y53" i="4"/>
  <c r="W53" i="4"/>
  <c r="W48" i="4"/>
  <c r="Q50" i="4"/>
  <c r="V53" i="4"/>
  <c r="V50" i="4"/>
  <c r="V48" i="4"/>
  <c r="T53" i="4"/>
  <c r="Y48" i="4"/>
  <c r="X53" i="4"/>
  <c r="X48" i="4"/>
  <c r="W50" i="4"/>
  <c r="R53" i="4"/>
  <c r="P50" i="4"/>
  <c r="U50" i="4"/>
  <c r="U48" i="4"/>
  <c r="P53" i="4"/>
  <c r="Q53" i="4"/>
  <c r="R52" i="4"/>
  <c r="Q52" i="4"/>
  <c r="P52" i="4"/>
  <c r="Y52" i="4"/>
  <c r="X52" i="4"/>
  <c r="T52" i="4"/>
  <c r="W52" i="4"/>
  <c r="V52" i="4"/>
  <c r="O53" i="4"/>
  <c r="O50" i="4"/>
  <c r="O52" i="4"/>
  <c r="O51" i="4"/>
  <c r="O49" i="4"/>
  <c r="I48" i="4"/>
  <c r="H34" i="2"/>
  <c r="H16" i="2"/>
  <c r="I57" i="6" l="1"/>
  <c r="O57" i="6"/>
  <c r="K48" i="6"/>
  <c r="R48" i="6" s="1"/>
  <c r="Q48" i="6"/>
  <c r="I54" i="6"/>
  <c r="O54" i="6"/>
  <c r="K53" i="6"/>
  <c r="R53" i="6" s="1"/>
  <c r="Q53" i="6"/>
  <c r="P56" i="6"/>
  <c r="J56" i="6"/>
  <c r="O55" i="6"/>
  <c r="I55" i="6"/>
  <c r="H35" i="2"/>
  <c r="I34" i="2"/>
  <c r="H17" i="2"/>
  <c r="I16" i="2"/>
  <c r="J48" i="4"/>
  <c r="P48" i="4"/>
  <c r="J55" i="6" l="1"/>
  <c r="P55" i="6"/>
  <c r="K56" i="6"/>
  <c r="R56" i="6" s="1"/>
  <c r="Q56" i="6"/>
  <c r="J54" i="6"/>
  <c r="P54" i="6"/>
  <c r="P57" i="6"/>
  <c r="J57" i="6"/>
  <c r="H18" i="2"/>
  <c r="I18" i="2" s="1"/>
  <c r="I17" i="2"/>
  <c r="H36" i="2"/>
  <c r="I36" i="2" s="1"/>
  <c r="I35" i="2"/>
  <c r="K48" i="4"/>
  <c r="Q48" i="4"/>
  <c r="Q57" i="6" l="1"/>
  <c r="K57" i="6"/>
  <c r="R57" i="6" s="1"/>
  <c r="K54" i="6"/>
  <c r="R54" i="6" s="1"/>
  <c r="Q54" i="6"/>
  <c r="K55" i="6"/>
  <c r="R55" i="6" s="1"/>
  <c r="Q55" i="6"/>
  <c r="L48" i="4"/>
  <c r="S48" i="4" s="1"/>
  <c r="R48" i="4"/>
</calcChain>
</file>

<file path=xl/sharedStrings.xml><?xml version="1.0" encoding="utf-8"?>
<sst xmlns="http://schemas.openxmlformats.org/spreadsheetml/2006/main" count="1064" uniqueCount="320">
  <si>
    <t>VPC</t>
  </si>
  <si>
    <t>SubnetType</t>
  </si>
  <si>
    <t>default</t>
  </si>
  <si>
    <t>dev</t>
  </si>
  <si>
    <t>public</t>
  </si>
  <si>
    <t>private</t>
  </si>
  <si>
    <t>a</t>
  </si>
  <si>
    <t>b</t>
  </si>
  <si>
    <t>c</t>
  </si>
  <si>
    <t>us-east-2a</t>
  </si>
  <si>
    <t>azshort</t>
  </si>
  <si>
    <t>az</t>
  </si>
  <si>
    <t>beta</t>
  </si>
  <si>
    <t>prod</t>
  </si>
  <si>
    <t>dev-eks</t>
  </si>
  <si>
    <t>beta-eks</t>
  </si>
  <si>
    <t>prod-eks</t>
  </si>
  <si>
    <t>subnet name</t>
  </si>
  <si>
    <t>vpc name</t>
  </si>
  <si>
    <t>cidr mod</t>
  </si>
  <si>
    <t>172.31.32.0/20</t>
  </si>
  <si>
    <t>subnet-3d529e71</t>
  </si>
  <si>
    <t>subnet-aa436dc2</t>
  </si>
  <si>
    <t>172.31.0.0/20</t>
  </si>
  <si>
    <t>us-east-2c</t>
  </si>
  <si>
    <t>subnet-227b1f58</t>
  </si>
  <si>
    <t>172.31.16.0/20</t>
  </si>
  <si>
    <t>us-east-2b</t>
  </si>
  <si>
    <t>plnning user stories include Definition of Ready</t>
  </si>
  <si>
    <t>https://smartlyio.atlassian.net/wiki/spaces/ENG/pages/2213969971/Definition+of+Ready</t>
  </si>
  <si>
    <t>Subnet CIDR</t>
  </si>
  <si>
    <t>VPC CDIR</t>
  </si>
  <si>
    <t>10.240.0.0/16</t>
  </si>
  <si>
    <t>10.241.0.0/16</t>
  </si>
  <si>
    <t>10.242.0.0/16</t>
  </si>
  <si>
    <t>10.243.0.0/16</t>
  </si>
  <si>
    <t>10.244.0.0/16</t>
  </si>
  <si>
    <t>10.245.0.0/16</t>
  </si>
  <si>
    <t>Transit GW CIDR</t>
  </si>
  <si>
    <t>cider calculator</t>
  </si>
  <si>
    <t>https://www.ipaddressguide.com/cidr</t>
  </si>
  <si>
    <t>10.240.0.0/13</t>
  </si>
  <si>
    <t>10.240.0.0 - 10.247.255.255</t>
  </si>
  <si>
    <t>IP Range</t>
  </si>
  <si>
    <t>Legacy Deprecated, no plans to route to Transit GW</t>
  </si>
  <si>
    <t>dev-useast2-vpc</t>
  </si>
  <si>
    <t>dev-public-useast2a</t>
  </si>
  <si>
    <t>10.240.160.0/20</t>
  </si>
  <si>
    <t>dev-public-useast2b</t>
  </si>
  <si>
    <t>10.240.176.0/20</t>
  </si>
  <si>
    <t>dev-public-useast2c</t>
  </si>
  <si>
    <t>10.240.192.0/20</t>
  </si>
  <si>
    <t>dev-private-useast2a</t>
  </si>
  <si>
    <t>10.240.208.0/20</t>
  </si>
  <si>
    <t>dev-private-useast2b</t>
  </si>
  <si>
    <t>10.240.224.0/20</t>
  </si>
  <si>
    <t>dev-private-useast2c</t>
  </si>
  <si>
    <t>10.240.240.0/20</t>
  </si>
  <si>
    <t>dev-eks-useast2-vpc</t>
  </si>
  <si>
    <t>dev-eks-public-useast2a</t>
  </si>
  <si>
    <t>10.241.160.0/20</t>
  </si>
  <si>
    <t>dev-eks-public-useast2b</t>
  </si>
  <si>
    <t>10.241.176.0/20</t>
  </si>
  <si>
    <t>dev-eks-public-useast2c</t>
  </si>
  <si>
    <t>10.241.192.0/20</t>
  </si>
  <si>
    <t>dev-eks-private-useast2a</t>
  </si>
  <si>
    <t>10.241.208.0/20</t>
  </si>
  <si>
    <t>dev-eks-private-useast2b</t>
  </si>
  <si>
    <t>10.241.224.0/20</t>
  </si>
  <si>
    <t>dev-eks-private-useast2c</t>
  </si>
  <si>
    <t>10.241.240.0/20</t>
  </si>
  <si>
    <t>beta-useast2-vpc</t>
  </si>
  <si>
    <t>beta-public-useast2a</t>
  </si>
  <si>
    <t>10.242.160.0/20</t>
  </si>
  <si>
    <t>beta-public-useast2b</t>
  </si>
  <si>
    <t>10.242.176.0/20</t>
  </si>
  <si>
    <t>beta-public-useast2c</t>
  </si>
  <si>
    <t>10.242.192.0/20</t>
  </si>
  <si>
    <t>beta-private-useast2a</t>
  </si>
  <si>
    <t>10.242.208.0/20</t>
  </si>
  <si>
    <t>beta-private-useast2b</t>
  </si>
  <si>
    <t>10.242.224.0/20</t>
  </si>
  <si>
    <t>beta-private-useast2c</t>
  </si>
  <si>
    <t>10.242.240.0/20</t>
  </si>
  <si>
    <t>beta-eks-useast2-vpc</t>
  </si>
  <si>
    <t>beta-eks-public-useast2a</t>
  </si>
  <si>
    <t>10.243.160.0/20</t>
  </si>
  <si>
    <t>beta-eks-public-useast2b</t>
  </si>
  <si>
    <t>10.243.176.0/20</t>
  </si>
  <si>
    <t>beta-eks-public-useast2c</t>
  </si>
  <si>
    <t>10.243.192.0/20</t>
  </si>
  <si>
    <t>beta-eks-private-useast2a</t>
  </si>
  <si>
    <t>10.243.208.0/20</t>
  </si>
  <si>
    <t>beta-eks-private-useast2b</t>
  </si>
  <si>
    <t>10.243.224.0/20</t>
  </si>
  <si>
    <t>beta-eks-private-useast2c</t>
  </si>
  <si>
    <t>10.243.240.0/20</t>
  </si>
  <si>
    <t>prod-useast2-vpc</t>
  </si>
  <si>
    <t>prod-public-useast2a</t>
  </si>
  <si>
    <t>10.244.160.0/20</t>
  </si>
  <si>
    <t>prod-public-useast2b</t>
  </si>
  <si>
    <t>10.244.176.0/20</t>
  </si>
  <si>
    <t>prod-public-useast2c</t>
  </si>
  <si>
    <t>10.244.192.0/20</t>
  </si>
  <si>
    <t>prod-private-useast2a</t>
  </si>
  <si>
    <t>10.244.208.0/20</t>
  </si>
  <si>
    <t>prod-private-useast2b</t>
  </si>
  <si>
    <t>10.244.224.0/20</t>
  </si>
  <si>
    <t>prod-private-useast2c</t>
  </si>
  <si>
    <t>10.244.240.0/20</t>
  </si>
  <si>
    <t>prod-eks-useast2-vpc</t>
  </si>
  <si>
    <t>prod-eks-public-useast2a</t>
  </si>
  <si>
    <t>10.245.160.0/20</t>
  </si>
  <si>
    <t>prod-eks-public-useast2b</t>
  </si>
  <si>
    <t>10.245.176.0/20</t>
  </si>
  <si>
    <t>prod-eks-public-useast2c</t>
  </si>
  <si>
    <t>10.245.192.0/20</t>
  </si>
  <si>
    <t>prod-eks-private-useast2a</t>
  </si>
  <si>
    <t>10.245.208.0/20</t>
  </si>
  <si>
    <t>prod-eks-private-useast2b</t>
  </si>
  <si>
    <t>10.245.224.0/20</t>
  </si>
  <si>
    <t>prod-eks-private-useast2c</t>
  </si>
  <si>
    <t>10.245.240.0/20</t>
  </si>
  <si>
    <t>VPCCIDR</t>
  </si>
  <si>
    <t>VPCName</t>
  </si>
  <si>
    <t>PrivSNACIDR</t>
  </si>
  <si>
    <t>PrivSNBCIDR</t>
  </si>
  <si>
    <t>PrivSNCCIDR</t>
  </si>
  <si>
    <t>PubSNACIDR</t>
  </si>
  <si>
    <t>PubSNBCIDR</t>
  </si>
  <si>
    <t>PubSNCCIDR</t>
  </si>
  <si>
    <t>Pub</t>
  </si>
  <si>
    <t>Priv</t>
  </si>
  <si>
    <t>A</t>
  </si>
  <si>
    <t>B</t>
  </si>
  <si>
    <t>C</t>
  </si>
  <si>
    <t>VPC Resources</t>
  </si>
  <si>
    <t>Type</t>
  </si>
  <si>
    <t>AWS::EC2::InternetGateway</t>
  </si>
  <si>
    <t>AWS::EC2::VPCGatewayAttachment</t>
  </si>
  <si>
    <t>AWS::EC2::NatGateway</t>
  </si>
  <si>
    <t>name</t>
  </si>
  <si>
    <t>GatewayToInternet</t>
  </si>
  <si>
    <t>InternetGateway</t>
  </si>
  <si>
    <t>AWS::EC2::Instance</t>
  </si>
  <si>
    <t>LinuxBastionHost</t>
  </si>
  <si>
    <t>NatGateway</t>
  </si>
  <si>
    <t>AWS::EC2::EIP</t>
  </si>
  <si>
    <t>NatPublicIP</t>
  </si>
  <si>
    <t>AWS::EC2::Route</t>
  </si>
  <si>
    <t>PrivateRoute</t>
  </si>
  <si>
    <t>PrivateRouteTable</t>
  </si>
  <si>
    <t>AWS::EC2::RouteTable</t>
  </si>
  <si>
    <t>AWS::EC2::SubnetRouteTableAssociation (3)</t>
  </si>
  <si>
    <t>PrivateSubnetARouteTableAssociation (3)</t>
  </si>
  <si>
    <t>PublicRoute</t>
  </si>
  <si>
    <t>PublicRouteTable</t>
  </si>
  <si>
    <t>PublicSubnetARouteTableAssociation (3)</t>
  </si>
  <si>
    <t>AWS::EC2::VPC</t>
  </si>
  <si>
    <t>AWS::EC2::SecurityGroup</t>
  </si>
  <si>
    <t>PublicInstanceSG</t>
  </si>
  <si>
    <t>notes</t>
  </si>
  <si>
    <t>couls use a name in console, in pub suba</t>
  </si>
  <si>
    <r>
      <t>10.</t>
    </r>
    <r>
      <rPr>
        <sz val="12"/>
        <color rgb="FFFF0000"/>
        <rFont val="Calibri (Body)"/>
      </rPr>
      <t>240</t>
    </r>
    <r>
      <rPr>
        <sz val="12"/>
        <color theme="1"/>
        <rFont val="Calibri"/>
        <family val="2"/>
        <scheme val="minor"/>
      </rPr>
      <t>.0.0/16</t>
    </r>
  </si>
  <si>
    <t>10.242.160.0/20SN10.243.160.0/20CIDR</t>
  </si>
  <si>
    <t>10.242.176.0/20SN10.243.176.0/20CIDR</t>
  </si>
  <si>
    <t>10.242.192.0/20SN10.243.192.0/20CIDR</t>
  </si>
  <si>
    <t>10.242.208.0/20SN10.243.208.0/20CIDR</t>
  </si>
  <si>
    <t>10.242.224.0/20SN10.243.224.0/20CIDR</t>
  </si>
  <si>
    <t>10.242.240.0/20SN10.243.240.0/20CIDR</t>
  </si>
  <si>
    <t>beta-useast2-vpc-PubSNASNbeta-eks-useast2-vpc-PubSNAName</t>
  </si>
  <si>
    <t>beta-useast2-vpc-PubSNBSNbeta-eks-useast2-vpc-PubSNBName</t>
  </si>
  <si>
    <t>beta-useast2-vpc-PubSNCSNbeta-eks-useast2-vpc-PubSNCName</t>
  </si>
  <si>
    <t>beta-useast2-vpc-PrivSNASNbeta-eks-useast2-vpc-PrivSNAName</t>
  </si>
  <si>
    <t>beta-useast2-vpc-PrivSNBSNbeta-eks-useast2-vpc-PrivSNBName</t>
  </si>
  <si>
    <t>beta-useast2-vpc-PrivSNCSNbeta-eks-useast2-vpc-PrivSNCName</t>
  </si>
  <si>
    <t>dev-useast2-vpc-PubSNA</t>
  </si>
  <si>
    <t>dev-useast2-vpc-PubSNB</t>
  </si>
  <si>
    <t>dev-useast2-vpc-PubSNC</t>
  </si>
  <si>
    <t>dev-useast2-vpc-PrivSNA</t>
  </si>
  <si>
    <t>dev-useast2-vpc-PrivSNB</t>
  </si>
  <si>
    <t>dev-useast2-vpc-PrivSNC</t>
  </si>
  <si>
    <t>dev-eks-useast2-vpc-PubSNA</t>
  </si>
  <si>
    <t>dev-eks-useast2-vpc-PubSNB</t>
  </si>
  <si>
    <t>dev-eks-useast2-vpc-PubSNC</t>
  </si>
  <si>
    <t>dev-eks-useast2-vpc-PrivSNA</t>
  </si>
  <si>
    <t>dev-eks-useast2-vpc-PrivSNB</t>
  </si>
  <si>
    <t>dev-eks-useast2-vpc-PrivSNC</t>
  </si>
  <si>
    <t>beta-useast2-vpc-PubSNA</t>
  </si>
  <si>
    <t>beta-useast2-vpc-PubSNB</t>
  </si>
  <si>
    <t>beta-useast2-vpc-PubSNC</t>
  </si>
  <si>
    <t>beta-useast2-vpc-PrivSNA</t>
  </si>
  <si>
    <t>beta-useast2-vpc-PrivSNB</t>
  </si>
  <si>
    <t>beta-useast2-vpc-PrivSNC</t>
  </si>
  <si>
    <t>beta-eks-useast2-vpc-PubSNA</t>
  </si>
  <si>
    <t>beta-eks-useast2-vpc-PubSNB</t>
  </si>
  <si>
    <t>beta-eks-useast2-vpc-PubSNC</t>
  </si>
  <si>
    <t>beta-eks-useast2-vpc-PrivSNA</t>
  </si>
  <si>
    <t>beta-eks-useast2-vpc-PrivSNB</t>
  </si>
  <si>
    <t>beta-eks-useast2-vpc-PrivSNC</t>
  </si>
  <si>
    <t>prod-useast2-vpc-PubSNA</t>
  </si>
  <si>
    <t>prod-useast2-vpc-PubSNB</t>
  </si>
  <si>
    <t>prod-useast2-vpc-PubSNC</t>
  </si>
  <si>
    <t>prod-useast2-vpc-PrivSNA</t>
  </si>
  <si>
    <t>prod-useast2-vpc-PrivSNB</t>
  </si>
  <si>
    <t>prod-useast2-vpc-PrivSNC</t>
  </si>
  <si>
    <t>prod-eks-useast2-vpc-PubSNA</t>
  </si>
  <si>
    <t>prod-eks-useast2-vpc-PubSNB</t>
  </si>
  <si>
    <t>prod-eks-useast2-vpc-PubSNC</t>
  </si>
  <si>
    <t>prod-eks-useast2-vpc-PrivSNA</t>
  </si>
  <si>
    <t>prod-eks-useast2-vpc-PrivSNB</t>
  </si>
  <si>
    <t>prod-eks-useast2-vpc-PrivSNC</t>
  </si>
  <si>
    <r>
      <t>10.</t>
    </r>
    <r>
      <rPr>
        <sz val="12"/>
        <color rgb="FFFF0000"/>
        <rFont val="Calibri (Body)"/>
      </rPr>
      <t>241</t>
    </r>
    <r>
      <rPr>
        <sz val="12"/>
        <color theme="1"/>
        <rFont val="Calibri"/>
        <family val="2"/>
        <scheme val="minor"/>
      </rPr>
      <t>.0.0/16</t>
    </r>
  </si>
  <si>
    <r>
      <t>10.</t>
    </r>
    <r>
      <rPr>
        <sz val="12"/>
        <color rgb="FFFF0000"/>
        <rFont val="Calibri (Body)"/>
      </rPr>
      <t>242</t>
    </r>
    <r>
      <rPr>
        <sz val="12"/>
        <color theme="1"/>
        <rFont val="Calibri"/>
        <family val="2"/>
        <scheme val="minor"/>
      </rPr>
      <t>.0.0/16</t>
    </r>
  </si>
  <si>
    <r>
      <t>10.</t>
    </r>
    <r>
      <rPr>
        <sz val="12"/>
        <color rgb="FFFF0000"/>
        <rFont val="Calibri (Body)"/>
      </rPr>
      <t>243</t>
    </r>
    <r>
      <rPr>
        <sz val="12"/>
        <color theme="1"/>
        <rFont val="Calibri"/>
        <family val="2"/>
        <scheme val="minor"/>
      </rPr>
      <t>.0.0/16</t>
    </r>
  </si>
  <si>
    <r>
      <t>10.</t>
    </r>
    <r>
      <rPr>
        <sz val="12"/>
        <color rgb="FFFF0000"/>
        <rFont val="Calibri (Body)"/>
      </rPr>
      <t>244</t>
    </r>
    <r>
      <rPr>
        <sz val="12"/>
        <color theme="1"/>
        <rFont val="Calibri"/>
        <family val="2"/>
        <scheme val="minor"/>
      </rPr>
      <t>.0.0/16</t>
    </r>
  </si>
  <si>
    <r>
      <t>10.</t>
    </r>
    <r>
      <rPr>
        <sz val="12"/>
        <color rgb="FFFF0000"/>
        <rFont val="Calibri (Body)"/>
      </rPr>
      <t>245</t>
    </r>
    <r>
      <rPr>
        <sz val="12"/>
        <color theme="1"/>
        <rFont val="Calibri"/>
        <family val="2"/>
        <scheme val="minor"/>
      </rPr>
      <t>.0.0/16</t>
    </r>
  </si>
  <si>
    <t>dev-VPC</t>
  </si>
  <si>
    <t>dev-eks-VPC</t>
  </si>
  <si>
    <t>beta-VPC</t>
  </si>
  <si>
    <t>beta-eks-VPC</t>
  </si>
  <si>
    <t>prod-VPC</t>
  </si>
  <si>
    <t>prod-eks-VPC</t>
  </si>
  <si>
    <t>start</t>
  </si>
  <si>
    <t>end</t>
  </si>
  <si>
    <t xml:space="preserve">	10.240.160.0</t>
  </si>
  <si>
    <t>10.240.175.255</t>
  </si>
  <si>
    <t>10.240.176.0</t>
  </si>
  <si>
    <t xml:space="preserve">	10.240.191.255</t>
  </si>
  <si>
    <t>10.240.192.0</t>
  </si>
  <si>
    <t>10.240.207.255</t>
  </si>
  <si>
    <t>10.240.208.0</t>
  </si>
  <si>
    <t>10.240.223.255</t>
  </si>
  <si>
    <t>10.250.0.0/16</t>
  </si>
  <si>
    <t>10.250.0.0</t>
  </si>
  <si>
    <t xml:space="preserve">	10.250.255.255</t>
  </si>
  <si>
    <t>PublicSubnetACIDR</t>
  </si>
  <si>
    <t>10.250.160.0/20</t>
  </si>
  <si>
    <t>10.250.160.0</t>
  </si>
  <si>
    <t>10.250.175.255</t>
  </si>
  <si>
    <t>PublicSubnetBCIDR</t>
  </si>
  <si>
    <t>10.250.176.0/20</t>
  </si>
  <si>
    <t>10.250.176.0</t>
  </si>
  <si>
    <t>10.250.191.255</t>
  </si>
  <si>
    <t>PublicSubnetCCIDR</t>
  </si>
  <si>
    <t>10.250.192.0/20</t>
  </si>
  <si>
    <t>10.250.192.0</t>
  </si>
  <si>
    <t>10.250.207.255</t>
  </si>
  <si>
    <t xml:space="preserve">	10.240.0.0</t>
  </si>
  <si>
    <t xml:space="preserve">	10.240.255.255</t>
  </si>
  <si>
    <t xml:space="preserve">	10.241.0.0</t>
  </si>
  <si>
    <t xml:space="preserve">	10.241.255.255</t>
  </si>
  <si>
    <r>
      <t xml:space="preserve">	</t>
    </r>
    <r>
      <rPr>
        <sz val="12"/>
        <color rgb="FFFF0000"/>
        <rFont val="Calibri (Body)"/>
      </rPr>
      <t>10.240</t>
    </r>
    <r>
      <rPr>
        <sz val="12"/>
        <color theme="1"/>
        <rFont val="Calibri"/>
        <family val="2"/>
        <scheme val="minor"/>
      </rPr>
      <t>.0.0</t>
    </r>
  </si>
  <si>
    <r>
      <t xml:space="preserve">	</t>
    </r>
    <r>
      <rPr>
        <sz val="12"/>
        <color rgb="FFFF0000"/>
        <rFont val="Calibri (Body)"/>
      </rPr>
      <t>10.241</t>
    </r>
    <r>
      <rPr>
        <sz val="12"/>
        <color theme="1"/>
        <rFont val="Calibri"/>
        <family val="2"/>
        <scheme val="minor"/>
      </rPr>
      <t>.0.0</t>
    </r>
  </si>
  <si>
    <t>10.0.0.0/8</t>
  </si>
  <si>
    <t>10.0.0.0</t>
  </si>
  <si>
    <t>10.255.255.255</t>
  </si>
  <si>
    <t>10.0.0.0/10</t>
  </si>
  <si>
    <t>10.63.255.255</t>
  </si>
  <si>
    <t>4.1M</t>
  </si>
  <si>
    <t>10.0.0.0/12</t>
  </si>
  <si>
    <t>10.15.255.255</t>
  </si>
  <si>
    <t>1M</t>
  </si>
  <si>
    <t>10.0.0.0/14</t>
  </si>
  <si>
    <t>10.3.255.255</t>
  </si>
  <si>
    <t>262k</t>
  </si>
  <si>
    <t>10.0.0.0/16</t>
  </si>
  <si>
    <t>10.0.255.255</t>
  </si>
  <si>
    <t>65k</t>
  </si>
  <si>
    <t>10.0.0.0/18</t>
  </si>
  <si>
    <t>10.0.63.255</t>
  </si>
  <si>
    <t>16k</t>
  </si>
  <si>
    <t xml:space="preserve">	10.0.15.255</t>
  </si>
  <si>
    <t>10.0.0.0/20</t>
  </si>
  <si>
    <t>4k</t>
  </si>
  <si>
    <t>hosts</t>
  </si>
  <si>
    <t>16M</t>
  </si>
  <si>
    <t>10.0.0.0/24</t>
  </si>
  <si>
    <t xml:space="preserve">	10.0.0.255</t>
  </si>
  <si>
    <t>.25k</t>
  </si>
  <si>
    <t>TGW</t>
  </si>
  <si>
    <t>SUBNET</t>
  </si>
  <si>
    <t>VPC-GROUP</t>
  </si>
  <si>
    <t>255.255.255.255</t>
  </si>
  <si>
    <t xml:space="preserve">	255.0.0.0</t>
  </si>
  <si>
    <t xml:space="preserve">	255.192.0.0</t>
  </si>
  <si>
    <t>255.240.0.0</t>
  </si>
  <si>
    <t>255.252.0.0</t>
  </si>
  <si>
    <t>255.255.192.0</t>
  </si>
  <si>
    <t>10.240.0.0</t>
  </si>
  <si>
    <t>10.241.255.255</t>
  </si>
  <si>
    <t>10.240.0.0/15</t>
  </si>
  <si>
    <t>Spanning CIDR</t>
  </si>
  <si>
    <t xml:space="preserve">	10.242.0.0</t>
  </si>
  <si>
    <t>10.242.255.255</t>
  </si>
  <si>
    <t>10.240.0.0/12</t>
  </si>
  <si>
    <t>10.240.0.0/14</t>
  </si>
  <si>
    <t>10.243.255.255</t>
  </si>
  <si>
    <t>10.244.0.0/14</t>
  </si>
  <si>
    <t xml:space="preserve">	10.244.0.0</t>
  </si>
  <si>
    <t>10.247.255.255</t>
  </si>
  <si>
    <t>10.248.0.0/14</t>
  </si>
  <si>
    <t>10.248.0.0</t>
  </si>
  <si>
    <t xml:space="preserve">	10.251.255.255</t>
  </si>
  <si>
    <t>eks vpc</t>
  </si>
  <si>
    <t>default vpc</t>
  </si>
  <si>
    <t>10.242.0.0 - 10.243.255.255</t>
  </si>
  <si>
    <t>10.242.0.0/15</t>
  </si>
  <si>
    <t>10.240.0.0 - 10.241.255.255</t>
  </si>
  <si>
    <t>10.244.0.0 - 10.245.255.255</t>
  </si>
  <si>
    <t>10.244.0.0/15</t>
  </si>
  <si>
    <t>needed:</t>
  </si>
  <si>
    <t>1) each VPC points to the TGW</t>
  </si>
  <si>
    <t>2) each VPC has routing table for intranetork routing using /15 cidr to TGW</t>
  </si>
  <si>
    <t>group routing cidr start</t>
  </si>
  <si>
    <t>EnvSubnetCIDR</t>
  </si>
  <si>
    <t>VPC Link</t>
  </si>
  <si>
    <t>https://us-east-2.console.aws.amazon.com/vpc/home?region=us-east-2#SubnetDetails:subnetId=subnet-015cb842c29a64cdc</t>
  </si>
  <si>
    <t>rtb-0918afe8c63cd1f1b</t>
  </si>
  <si>
    <t>public yes, private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</si>
</sst>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 (Body)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21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 applyAlignment="1">
      <alignment vertical="center"/>
    </xf>
    <xf numFmtId="0" fontId="2" fillId="2" borderId="1" xfId="2"/>
    <xf numFmtId="0" fontId="2" fillId="0" borderId="1" xfId="2" applyFill="1"/>
    <xf numFmtId="0" fontId="0" fillId="3" borderId="2" xfId="0" applyFill="1" applyBorder="1"/>
    <xf numFmtId="0" fontId="0" fillId="0" borderId="2" xfId="0" applyBorder="1"/>
    <xf numFmtId="0" fontId="2" fillId="0" borderId="2" xfId="2" applyFill="1" applyBorder="1"/>
    <xf numFmtId="0" fontId="2" fillId="2" borderId="2" xfId="2" applyBorder="1"/>
    <xf numFmtId="0" fontId="0" fillId="4" borderId="2" xfId="0" applyFill="1" applyBorder="1"/>
    <xf numFmtId="0" fontId="2" fillId="4" borderId="2" xfId="2" applyFill="1" applyBorder="1"/>
    <xf numFmtId="0" fontId="0" fillId="5" borderId="0" xfId="0" applyFill="1"/>
    <xf numFmtId="0" fontId="5" fillId="4" borderId="0" xfId="0" applyFont="1" applyFill="1" applyAlignment="1">
      <alignment horizontal="right"/>
    </xf>
    <xf numFmtId="0" fontId="4" fillId="0" borderId="0" xfId="0" applyFont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6" fillId="0" borderId="0" xfId="0" applyFont="1"/>
    <xf numFmtId="0" fontId="7" fillId="0" borderId="0" xfId="0" applyFont="1"/>
    <xf numFmtId="0" fontId="0" fillId="4" borderId="0" xfId="0" applyFill="1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6</xdr:col>
      <xdr:colOff>292132</xdr:colOff>
      <xdr:row>108</xdr:row>
      <xdr:rowOff>143790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7563D7-01D6-D44E-809A-39F2C2D0F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0160000"/>
          <a:ext cx="4658102" cy="94909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14</xdr:col>
      <xdr:colOff>673100</xdr:colOff>
      <xdr:row>59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BEFA2C-79D6-82A6-879B-269254D77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4300" y="2438400"/>
          <a:ext cx="4356100" cy="977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216476</xdr:colOff>
      <xdr:row>3</xdr:row>
      <xdr:rowOff>28864</xdr:rowOff>
    </xdr:from>
    <xdr:to>
      <xdr:col>11</xdr:col>
      <xdr:colOff>917285</xdr:colOff>
      <xdr:row>49</xdr:row>
      <xdr:rowOff>68541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CE195-5FC9-60D4-D795-2C76E5BED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5112" y="635000"/>
          <a:ext cx="7772400" cy="93337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2717800</xdr:colOff>
      <xdr:row>43</xdr:row>
      <xdr:rowOff>27709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D1A0D5-7F26-62E1-AA3D-520ED4F0E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61364"/>
          <a:ext cx="2717800" cy="2654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94</xdr:row>
      <xdr:rowOff>0</xdr:rowOff>
    </xdr:from>
    <xdr:to>
      <xdr:col>20</xdr:col>
      <xdr:colOff>262238</xdr:colOff>
      <xdr:row>108</xdr:row>
      <xdr:rowOff>75434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4D48C-3FFB-6B25-1B1A-B809E02CA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9784" y="19358919"/>
          <a:ext cx="7772400" cy="295867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16</xdr:col>
      <xdr:colOff>976184</xdr:colOff>
      <xdr:row>160</xdr:row>
      <xdr:rowOff>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2149CA-5AED-C925-A0B8-38248F84D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7514" y="29862162"/>
          <a:ext cx="7772400" cy="309808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165</xdr:row>
      <xdr:rowOff>0</xdr:rowOff>
    </xdr:from>
    <xdr:to>
      <xdr:col>19</xdr:col>
      <xdr:colOff>1140941</xdr:colOff>
      <xdr:row>178</xdr:row>
      <xdr:rowOff>16386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FE9B43-37AF-93D7-368C-B961A6A36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33981081"/>
          <a:ext cx="7772400" cy="269368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178</xdr:row>
      <xdr:rowOff>205946</xdr:rowOff>
    </xdr:from>
    <xdr:to>
      <xdr:col>19</xdr:col>
      <xdr:colOff>1140941</xdr:colOff>
      <xdr:row>188</xdr:row>
      <xdr:rowOff>26905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C9BF7D-9A78-0FA4-C118-B2921612D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0" y="36864324"/>
          <a:ext cx="7772400" cy="1880419"/>
        </a:xfrm>
        <a:prstGeom prst="rect">
          <a:avLst/>
        </a:prstGeom>
      </xdr:spPr>
    </xdr:pic>
    <xdr:clientData/>
  </xdr:twoCellAnchor>
  <xdr:twoCellAnchor editAs="oneCell">
    <xdr:from>
      <xdr:col>19</xdr:col>
      <xdr:colOff>377568</xdr:colOff>
      <xdr:row>200</xdr:row>
      <xdr:rowOff>157891</xdr:rowOff>
    </xdr:from>
    <xdr:to>
      <xdr:col>22</xdr:col>
      <xdr:colOff>865659</xdr:colOff>
      <xdr:row>235</xdr:row>
      <xdr:rowOff>150683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4A21D4-FFC8-E43A-E7A0-8E84ED14F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67027" y="41347080"/>
          <a:ext cx="6426200" cy="72009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200</xdr:row>
      <xdr:rowOff>0</xdr:rowOff>
    </xdr:from>
    <xdr:to>
      <xdr:col>18</xdr:col>
      <xdr:colOff>747584</xdr:colOff>
      <xdr:row>238</xdr:row>
      <xdr:rowOff>48054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ED4BC8C-820B-6C2F-7E86-5411F550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41189189"/>
          <a:ext cx="6273800" cy="787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330199</xdr:colOff>
      <xdr:row>8</xdr:row>
      <xdr:rowOff>76200</xdr:rowOff>
    </xdr:from>
    <xdr:to>
      <xdr:col>45</xdr:col>
      <xdr:colOff>235824</xdr:colOff>
      <xdr:row>113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20870-A2AB-14C1-553E-3C2500833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699" y="1701800"/>
          <a:ext cx="36351527" cy="2142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paddressguide.com/cid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us-east-2.console.aws.amazon.com/vpc/home?region=us-east-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FF7F-F78B-B64C-9133-659234A56277}">
  <dimension ref="B2:N66"/>
  <sheetViews>
    <sheetView zoomScale="193" workbookViewId="0">
      <selection activeCell="K11" sqref="K11"/>
    </sheetView>
    <sheetView workbookViewId="1"/>
  </sheetViews>
  <sheetFormatPr baseColWidth="10" defaultRowHeight="16" x14ac:dyDescent="0.2"/>
  <cols>
    <col min="1" max="1" width="5.1640625" customWidth="1"/>
    <col min="3" max="3" width="10.6640625" bestFit="1" customWidth="1"/>
    <col min="4" max="4" width="7.1640625" bestFit="1" customWidth="1"/>
    <col min="5" max="5" width="9.83203125" bestFit="1" customWidth="1"/>
    <col min="6" max="6" width="18.6640625" bestFit="1" customWidth="1"/>
    <col min="7" max="7" width="22.83203125" bestFit="1" customWidth="1"/>
    <col min="8" max="8" width="8.33203125" bestFit="1" customWidth="1"/>
    <col min="9" max="9" width="16.5" customWidth="1"/>
    <col min="10" max="10" width="12.5" customWidth="1"/>
    <col min="11" max="11" width="15.33203125" customWidth="1"/>
    <col min="12" max="12" width="19.6640625" customWidth="1"/>
    <col min="13" max="14" width="24.1640625" bestFit="1" customWidth="1"/>
    <col min="15" max="15" width="11.6640625" bestFit="1" customWidth="1"/>
    <col min="16" max="16" width="15.1640625" customWidth="1"/>
  </cols>
  <sheetData>
    <row r="2" spans="2:14" x14ac:dyDescent="0.2">
      <c r="B2" t="s">
        <v>39</v>
      </c>
    </row>
    <row r="3" spans="2:14" x14ac:dyDescent="0.2">
      <c r="B3" s="2" t="s">
        <v>40</v>
      </c>
    </row>
    <row r="6" spans="2:14" x14ac:dyDescent="0.2">
      <c r="B6" t="s">
        <v>0</v>
      </c>
      <c r="C6" t="s">
        <v>1</v>
      </c>
      <c r="D6" t="s">
        <v>10</v>
      </c>
      <c r="E6" t="s">
        <v>11</v>
      </c>
      <c r="F6" t="s">
        <v>18</v>
      </c>
      <c r="G6" t="s">
        <v>17</v>
      </c>
      <c r="H6" t="s">
        <v>19</v>
      </c>
      <c r="I6" t="s">
        <v>30</v>
      </c>
      <c r="J6" t="s">
        <v>223</v>
      </c>
      <c r="K6" t="s">
        <v>224</v>
      </c>
      <c r="L6" t="s">
        <v>31</v>
      </c>
      <c r="M6" t="s">
        <v>38</v>
      </c>
    </row>
    <row r="7" spans="2:14" x14ac:dyDescent="0.2">
      <c r="B7" t="s">
        <v>3</v>
      </c>
      <c r="C7" t="s">
        <v>4</v>
      </c>
      <c r="D7" t="s">
        <v>6</v>
      </c>
      <c r="E7" t="str">
        <f>"us-east-2"&amp;D7</f>
        <v>us-east-2a</v>
      </c>
      <c r="F7" t="str">
        <f>B7&amp;"-"&amp;"useast2-vpc"</f>
        <v>dev-useast2-vpc</v>
      </c>
      <c r="G7" t="str">
        <f t="shared" ref="G7:G42" si="0">B7&amp;"-"&amp;C7&amp;"-useast2"&amp;D7</f>
        <v>dev-public-useast2a</v>
      </c>
      <c r="H7">
        <v>160</v>
      </c>
      <c r="I7" t="str">
        <f>"10.240."&amp;H7&amp;".0/20"</f>
        <v>10.240.160.0/20</v>
      </c>
      <c r="J7" t="s">
        <v>225</v>
      </c>
      <c r="K7" t="s">
        <v>226</v>
      </c>
      <c r="L7" t="s">
        <v>32</v>
      </c>
      <c r="M7" s="3" t="s">
        <v>41</v>
      </c>
    </row>
    <row r="8" spans="2:14" x14ac:dyDescent="0.2">
      <c r="B8" t="s">
        <v>3</v>
      </c>
      <c r="C8" t="s">
        <v>4</v>
      </c>
      <c r="D8" t="s">
        <v>7</v>
      </c>
      <c r="E8" t="str">
        <f t="shared" ref="E8:E12" si="1">"us-east-2"&amp;D8</f>
        <v>us-east-2b</v>
      </c>
      <c r="F8" t="str">
        <f t="shared" ref="F8:F36" si="2">B8&amp;"-"&amp;"useast2-vpc"</f>
        <v>dev-useast2-vpc</v>
      </c>
      <c r="G8" t="str">
        <f t="shared" si="0"/>
        <v>dev-public-useast2b</v>
      </c>
      <c r="H8">
        <f>H7+16</f>
        <v>176</v>
      </c>
      <c r="I8" t="str">
        <f t="shared" ref="I8:I12" si="3">"10.240."&amp;H8&amp;".0/20"</f>
        <v>10.240.176.0/20</v>
      </c>
      <c r="J8" t="s">
        <v>227</v>
      </c>
      <c r="K8" t="s">
        <v>228</v>
      </c>
      <c r="M8" s="3"/>
      <c r="N8" s="3"/>
    </row>
    <row r="9" spans="2:14" x14ac:dyDescent="0.2">
      <c r="B9" t="s">
        <v>3</v>
      </c>
      <c r="C9" t="s">
        <v>4</v>
      </c>
      <c r="D9" t="s">
        <v>8</v>
      </c>
      <c r="E9" t="str">
        <f t="shared" si="1"/>
        <v>us-east-2c</v>
      </c>
      <c r="F9" t="str">
        <f t="shared" si="2"/>
        <v>dev-useast2-vpc</v>
      </c>
      <c r="G9" t="str">
        <f t="shared" si="0"/>
        <v>dev-public-useast2c</v>
      </c>
      <c r="H9">
        <f t="shared" ref="H9:H42" si="4">H8+16</f>
        <v>192</v>
      </c>
      <c r="I9" t="str">
        <f t="shared" si="3"/>
        <v>10.240.192.0/20</v>
      </c>
      <c r="J9" t="s">
        <v>229</v>
      </c>
      <c r="K9" t="s">
        <v>230</v>
      </c>
      <c r="M9" t="s">
        <v>43</v>
      </c>
      <c r="N9" s="3"/>
    </row>
    <row r="10" spans="2:14" x14ac:dyDescent="0.2">
      <c r="B10" t="s">
        <v>3</v>
      </c>
      <c r="C10" t="s">
        <v>5</v>
      </c>
      <c r="D10" t="s">
        <v>6</v>
      </c>
      <c r="E10" t="str">
        <f t="shared" si="1"/>
        <v>us-east-2a</v>
      </c>
      <c r="F10" t="str">
        <f t="shared" si="2"/>
        <v>dev-useast2-vpc</v>
      </c>
      <c r="G10" t="str">
        <f t="shared" si="0"/>
        <v>dev-private-useast2a</v>
      </c>
      <c r="H10">
        <f t="shared" si="4"/>
        <v>208</v>
      </c>
      <c r="I10" t="str">
        <f t="shared" si="3"/>
        <v>10.240.208.0/20</v>
      </c>
      <c r="J10" t="s">
        <v>231</v>
      </c>
      <c r="K10" t="s">
        <v>232</v>
      </c>
      <c r="M10" s="3" t="s">
        <v>42</v>
      </c>
      <c r="N10" s="3"/>
    </row>
    <row r="11" spans="2:14" x14ac:dyDescent="0.2">
      <c r="B11" t="s">
        <v>3</v>
      </c>
      <c r="C11" t="s">
        <v>5</v>
      </c>
      <c r="D11" t="s">
        <v>7</v>
      </c>
      <c r="E11" t="str">
        <f t="shared" si="1"/>
        <v>us-east-2b</v>
      </c>
      <c r="F11" t="str">
        <f t="shared" si="2"/>
        <v>dev-useast2-vpc</v>
      </c>
      <c r="G11" t="str">
        <f t="shared" si="0"/>
        <v>dev-private-useast2b</v>
      </c>
      <c r="H11">
        <f t="shared" si="4"/>
        <v>224</v>
      </c>
      <c r="I11" t="str">
        <f t="shared" si="3"/>
        <v>10.240.224.0/20</v>
      </c>
      <c r="M11" s="3"/>
      <c r="N11" s="3"/>
    </row>
    <row r="12" spans="2:14" x14ac:dyDescent="0.2">
      <c r="B12" t="s">
        <v>3</v>
      </c>
      <c r="C12" t="s">
        <v>5</v>
      </c>
      <c r="D12" t="s">
        <v>8</v>
      </c>
      <c r="E12" t="str">
        <f t="shared" si="1"/>
        <v>us-east-2c</v>
      </c>
      <c r="F12" t="str">
        <f t="shared" si="2"/>
        <v>dev-useast2-vpc</v>
      </c>
      <c r="G12" t="str">
        <f t="shared" si="0"/>
        <v>dev-private-useast2c</v>
      </c>
      <c r="H12">
        <f t="shared" si="4"/>
        <v>240</v>
      </c>
      <c r="I12" t="str">
        <f t="shared" si="3"/>
        <v>10.240.240.0/20</v>
      </c>
      <c r="M12" s="3"/>
      <c r="N12" s="3"/>
    </row>
    <row r="13" spans="2:14" x14ac:dyDescent="0.2">
      <c r="B13" t="s">
        <v>14</v>
      </c>
      <c r="C13" t="s">
        <v>4</v>
      </c>
      <c r="D13" t="s">
        <v>6</v>
      </c>
      <c r="E13" t="str">
        <f>"us-east-2"&amp;D13</f>
        <v>us-east-2a</v>
      </c>
      <c r="F13" t="str">
        <f t="shared" ref="F13:F18" si="5">B13&amp;"-"&amp;"useast2-vpc"</f>
        <v>dev-eks-useast2-vpc</v>
      </c>
      <c r="G13" t="str">
        <f t="shared" si="0"/>
        <v>dev-eks-public-useast2a</v>
      </c>
      <c r="H13">
        <v>160</v>
      </c>
      <c r="I13" t="str">
        <f>"10.241."&amp;H13&amp;".0/20"</f>
        <v>10.241.160.0/20</v>
      </c>
      <c r="L13" t="s">
        <v>33</v>
      </c>
    </row>
    <row r="14" spans="2:14" x14ac:dyDescent="0.2">
      <c r="B14" t="s">
        <v>14</v>
      </c>
      <c r="C14" t="s">
        <v>4</v>
      </c>
      <c r="D14" t="s">
        <v>7</v>
      </c>
      <c r="E14" t="str">
        <f t="shared" ref="E14:E18" si="6">"us-east-2"&amp;D14</f>
        <v>us-east-2b</v>
      </c>
      <c r="F14" t="str">
        <f t="shared" si="5"/>
        <v>dev-eks-useast2-vpc</v>
      </c>
      <c r="G14" t="str">
        <f t="shared" si="0"/>
        <v>dev-eks-public-useast2b</v>
      </c>
      <c r="H14">
        <f>H13+16</f>
        <v>176</v>
      </c>
      <c r="I14" t="str">
        <f t="shared" ref="I14:I18" si="7">"10.241."&amp;H14&amp;".0/20"</f>
        <v>10.241.176.0/20</v>
      </c>
    </row>
    <row r="15" spans="2:14" x14ac:dyDescent="0.2">
      <c r="B15" t="s">
        <v>14</v>
      </c>
      <c r="C15" t="s">
        <v>4</v>
      </c>
      <c r="D15" t="s">
        <v>8</v>
      </c>
      <c r="E15" t="str">
        <f t="shared" si="6"/>
        <v>us-east-2c</v>
      </c>
      <c r="F15" t="str">
        <f t="shared" si="5"/>
        <v>dev-eks-useast2-vpc</v>
      </c>
      <c r="G15" t="str">
        <f t="shared" si="0"/>
        <v>dev-eks-public-useast2c</v>
      </c>
      <c r="H15">
        <f t="shared" si="4"/>
        <v>192</v>
      </c>
      <c r="I15" t="str">
        <f t="shared" si="7"/>
        <v>10.241.192.0/20</v>
      </c>
    </row>
    <row r="16" spans="2:14" x14ac:dyDescent="0.2">
      <c r="B16" t="s">
        <v>14</v>
      </c>
      <c r="C16" t="s">
        <v>5</v>
      </c>
      <c r="D16" t="s">
        <v>6</v>
      </c>
      <c r="E16" t="str">
        <f t="shared" si="6"/>
        <v>us-east-2a</v>
      </c>
      <c r="F16" t="str">
        <f t="shared" si="5"/>
        <v>dev-eks-useast2-vpc</v>
      </c>
      <c r="G16" t="str">
        <f t="shared" si="0"/>
        <v>dev-eks-private-useast2a</v>
      </c>
      <c r="H16">
        <f t="shared" si="4"/>
        <v>208</v>
      </c>
      <c r="I16" t="str">
        <f t="shared" si="7"/>
        <v>10.241.208.0/20</v>
      </c>
    </row>
    <row r="17" spans="2:12" x14ac:dyDescent="0.2">
      <c r="B17" t="s">
        <v>14</v>
      </c>
      <c r="C17" t="s">
        <v>5</v>
      </c>
      <c r="D17" t="s">
        <v>7</v>
      </c>
      <c r="E17" t="str">
        <f t="shared" si="6"/>
        <v>us-east-2b</v>
      </c>
      <c r="F17" t="str">
        <f t="shared" si="5"/>
        <v>dev-eks-useast2-vpc</v>
      </c>
      <c r="G17" t="str">
        <f t="shared" si="0"/>
        <v>dev-eks-private-useast2b</v>
      </c>
      <c r="H17">
        <f t="shared" si="4"/>
        <v>224</v>
      </c>
      <c r="I17" t="str">
        <f t="shared" si="7"/>
        <v>10.241.224.0/20</v>
      </c>
    </row>
    <row r="18" spans="2:12" x14ac:dyDescent="0.2">
      <c r="B18" t="s">
        <v>14</v>
      </c>
      <c r="C18" t="s">
        <v>5</v>
      </c>
      <c r="D18" t="s">
        <v>8</v>
      </c>
      <c r="E18" t="str">
        <f t="shared" si="6"/>
        <v>us-east-2c</v>
      </c>
      <c r="F18" t="str">
        <f t="shared" si="5"/>
        <v>dev-eks-useast2-vpc</v>
      </c>
      <c r="G18" t="str">
        <f t="shared" si="0"/>
        <v>dev-eks-private-useast2c</v>
      </c>
      <c r="H18">
        <f t="shared" si="4"/>
        <v>240</v>
      </c>
      <c r="I18" t="str">
        <f t="shared" si="7"/>
        <v>10.241.240.0/20</v>
      </c>
    </row>
    <row r="19" spans="2:12" x14ac:dyDescent="0.2">
      <c r="B19" t="s">
        <v>12</v>
      </c>
      <c r="C19" t="s">
        <v>4</v>
      </c>
      <c r="D19" t="s">
        <v>6</v>
      </c>
      <c r="E19" t="str">
        <f>"us-east-2"&amp;D19</f>
        <v>us-east-2a</v>
      </c>
      <c r="F19" t="str">
        <f t="shared" si="2"/>
        <v>beta-useast2-vpc</v>
      </c>
      <c r="G19" t="str">
        <f t="shared" si="0"/>
        <v>beta-public-useast2a</v>
      </c>
      <c r="H19">
        <v>160</v>
      </c>
      <c r="I19" t="str">
        <f>"10.242."&amp;H19&amp;".0/20"</f>
        <v>10.242.160.0/20</v>
      </c>
      <c r="L19" t="s">
        <v>34</v>
      </c>
    </row>
    <row r="20" spans="2:12" x14ac:dyDescent="0.2">
      <c r="B20" t="s">
        <v>12</v>
      </c>
      <c r="C20" t="s">
        <v>4</v>
      </c>
      <c r="D20" t="s">
        <v>7</v>
      </c>
      <c r="E20" t="str">
        <f t="shared" ref="E20:E23" si="8">"us-east-2"&amp;D20</f>
        <v>us-east-2b</v>
      </c>
      <c r="F20" t="str">
        <f t="shared" si="2"/>
        <v>beta-useast2-vpc</v>
      </c>
      <c r="G20" t="str">
        <f t="shared" si="0"/>
        <v>beta-public-useast2b</v>
      </c>
      <c r="H20">
        <f>H19+16</f>
        <v>176</v>
      </c>
      <c r="I20" t="str">
        <f t="shared" ref="I20:I24" si="9">"10.242."&amp;H20&amp;".0/20"</f>
        <v>10.242.176.0/20</v>
      </c>
    </row>
    <row r="21" spans="2:12" x14ac:dyDescent="0.2">
      <c r="B21" t="s">
        <v>12</v>
      </c>
      <c r="C21" t="s">
        <v>4</v>
      </c>
      <c r="D21" t="s">
        <v>8</v>
      </c>
      <c r="E21" t="str">
        <f t="shared" si="8"/>
        <v>us-east-2c</v>
      </c>
      <c r="F21" t="str">
        <f t="shared" si="2"/>
        <v>beta-useast2-vpc</v>
      </c>
      <c r="G21" t="str">
        <f t="shared" si="0"/>
        <v>beta-public-useast2c</v>
      </c>
      <c r="H21">
        <f t="shared" si="4"/>
        <v>192</v>
      </c>
      <c r="I21" t="str">
        <f t="shared" si="9"/>
        <v>10.242.192.0/20</v>
      </c>
    </row>
    <row r="22" spans="2:12" x14ac:dyDescent="0.2">
      <c r="B22" t="s">
        <v>12</v>
      </c>
      <c r="C22" t="s">
        <v>5</v>
      </c>
      <c r="D22" t="s">
        <v>6</v>
      </c>
      <c r="E22" t="str">
        <f t="shared" si="8"/>
        <v>us-east-2a</v>
      </c>
      <c r="F22" t="str">
        <f t="shared" si="2"/>
        <v>beta-useast2-vpc</v>
      </c>
      <c r="G22" t="str">
        <f t="shared" si="0"/>
        <v>beta-private-useast2a</v>
      </c>
      <c r="H22">
        <f t="shared" si="4"/>
        <v>208</v>
      </c>
      <c r="I22" t="str">
        <f t="shared" si="9"/>
        <v>10.242.208.0/20</v>
      </c>
    </row>
    <row r="23" spans="2:12" x14ac:dyDescent="0.2">
      <c r="B23" t="s">
        <v>12</v>
      </c>
      <c r="C23" t="s">
        <v>5</v>
      </c>
      <c r="D23" t="s">
        <v>7</v>
      </c>
      <c r="E23" t="str">
        <f t="shared" si="8"/>
        <v>us-east-2b</v>
      </c>
      <c r="F23" t="str">
        <f t="shared" si="2"/>
        <v>beta-useast2-vpc</v>
      </c>
      <c r="G23" t="str">
        <f t="shared" si="0"/>
        <v>beta-private-useast2b</v>
      </c>
      <c r="H23">
        <f t="shared" si="4"/>
        <v>224</v>
      </c>
      <c r="I23" t="str">
        <f t="shared" si="9"/>
        <v>10.242.224.0/20</v>
      </c>
    </row>
    <row r="24" spans="2:12" x14ac:dyDescent="0.2">
      <c r="B24" t="s">
        <v>12</v>
      </c>
      <c r="C24" t="s">
        <v>5</v>
      </c>
      <c r="D24" t="s">
        <v>8</v>
      </c>
      <c r="E24" t="str">
        <f>"us-east-2"&amp;D24</f>
        <v>us-east-2c</v>
      </c>
      <c r="F24" t="str">
        <f t="shared" ref="F24:F30" si="10">B24&amp;"-"&amp;"useast2-vpc"</f>
        <v>beta-useast2-vpc</v>
      </c>
      <c r="G24" t="str">
        <f t="shared" si="0"/>
        <v>beta-private-useast2c</v>
      </c>
      <c r="H24">
        <f t="shared" si="4"/>
        <v>240</v>
      </c>
      <c r="I24" t="str">
        <f t="shared" si="9"/>
        <v>10.242.240.0/20</v>
      </c>
    </row>
    <row r="25" spans="2:12" x14ac:dyDescent="0.2">
      <c r="B25" t="s">
        <v>15</v>
      </c>
      <c r="C25" t="s">
        <v>4</v>
      </c>
      <c r="D25" t="s">
        <v>6</v>
      </c>
      <c r="E25" t="str">
        <f>"us-east-2"&amp;D25</f>
        <v>us-east-2a</v>
      </c>
      <c r="F25" t="str">
        <f t="shared" si="10"/>
        <v>beta-eks-useast2-vpc</v>
      </c>
      <c r="G25" t="str">
        <f t="shared" si="0"/>
        <v>beta-eks-public-useast2a</v>
      </c>
      <c r="H25">
        <v>160</v>
      </c>
      <c r="I25" t="str">
        <f>"10.243."&amp;H25&amp;".0/20"</f>
        <v>10.243.160.0/20</v>
      </c>
      <c r="L25" t="s">
        <v>35</v>
      </c>
    </row>
    <row r="26" spans="2:12" x14ac:dyDescent="0.2">
      <c r="B26" t="s">
        <v>15</v>
      </c>
      <c r="C26" t="s">
        <v>4</v>
      </c>
      <c r="D26" t="s">
        <v>7</v>
      </c>
      <c r="E26" t="str">
        <f t="shared" ref="E26:E30" si="11">"us-east-2"&amp;D26</f>
        <v>us-east-2b</v>
      </c>
      <c r="F26" t="str">
        <f t="shared" si="10"/>
        <v>beta-eks-useast2-vpc</v>
      </c>
      <c r="G26" t="str">
        <f t="shared" si="0"/>
        <v>beta-eks-public-useast2b</v>
      </c>
      <c r="H26">
        <f>H25+16</f>
        <v>176</v>
      </c>
      <c r="I26" t="str">
        <f t="shared" ref="I26:I30" si="12">"10.243."&amp;H26&amp;".0/20"</f>
        <v>10.243.176.0/20</v>
      </c>
    </row>
    <row r="27" spans="2:12" x14ac:dyDescent="0.2">
      <c r="B27" t="s">
        <v>15</v>
      </c>
      <c r="C27" t="s">
        <v>4</v>
      </c>
      <c r="D27" t="s">
        <v>8</v>
      </c>
      <c r="E27" t="str">
        <f t="shared" si="11"/>
        <v>us-east-2c</v>
      </c>
      <c r="F27" t="str">
        <f t="shared" si="10"/>
        <v>beta-eks-useast2-vpc</v>
      </c>
      <c r="G27" t="str">
        <f t="shared" si="0"/>
        <v>beta-eks-public-useast2c</v>
      </c>
      <c r="H27">
        <f t="shared" si="4"/>
        <v>192</v>
      </c>
      <c r="I27" t="str">
        <f t="shared" si="12"/>
        <v>10.243.192.0/20</v>
      </c>
    </row>
    <row r="28" spans="2:12" x14ac:dyDescent="0.2">
      <c r="B28" t="s">
        <v>15</v>
      </c>
      <c r="C28" t="s">
        <v>5</v>
      </c>
      <c r="D28" t="s">
        <v>6</v>
      </c>
      <c r="E28" t="str">
        <f t="shared" si="11"/>
        <v>us-east-2a</v>
      </c>
      <c r="F28" t="str">
        <f t="shared" si="10"/>
        <v>beta-eks-useast2-vpc</v>
      </c>
      <c r="G28" t="str">
        <f t="shared" si="0"/>
        <v>beta-eks-private-useast2a</v>
      </c>
      <c r="H28">
        <f t="shared" si="4"/>
        <v>208</v>
      </c>
      <c r="I28" t="str">
        <f t="shared" si="12"/>
        <v>10.243.208.0/20</v>
      </c>
    </row>
    <row r="29" spans="2:12" x14ac:dyDescent="0.2">
      <c r="B29" t="s">
        <v>15</v>
      </c>
      <c r="C29" t="s">
        <v>5</v>
      </c>
      <c r="D29" t="s">
        <v>7</v>
      </c>
      <c r="E29" t="str">
        <f t="shared" si="11"/>
        <v>us-east-2b</v>
      </c>
      <c r="F29" t="str">
        <f t="shared" si="10"/>
        <v>beta-eks-useast2-vpc</v>
      </c>
      <c r="G29" t="str">
        <f t="shared" si="0"/>
        <v>beta-eks-private-useast2b</v>
      </c>
      <c r="H29">
        <f t="shared" si="4"/>
        <v>224</v>
      </c>
      <c r="I29" t="str">
        <f t="shared" si="12"/>
        <v>10.243.224.0/20</v>
      </c>
    </row>
    <row r="30" spans="2:12" ht="19" customHeight="1" x14ac:dyDescent="0.2">
      <c r="B30" t="s">
        <v>15</v>
      </c>
      <c r="C30" t="s">
        <v>5</v>
      </c>
      <c r="D30" t="s">
        <v>8</v>
      </c>
      <c r="E30" t="str">
        <f t="shared" si="11"/>
        <v>us-east-2c</v>
      </c>
      <c r="F30" t="str">
        <f t="shared" si="10"/>
        <v>beta-eks-useast2-vpc</v>
      </c>
      <c r="G30" t="str">
        <f t="shared" si="0"/>
        <v>beta-eks-private-useast2c</v>
      </c>
      <c r="H30">
        <f t="shared" si="4"/>
        <v>240</v>
      </c>
      <c r="I30" t="str">
        <f t="shared" si="12"/>
        <v>10.243.240.0/20</v>
      </c>
    </row>
    <row r="31" spans="2:12" ht="19" customHeight="1" x14ac:dyDescent="0.2">
      <c r="B31" t="s">
        <v>13</v>
      </c>
      <c r="C31" t="s">
        <v>4</v>
      </c>
      <c r="D31" t="s">
        <v>6</v>
      </c>
      <c r="E31" t="str">
        <f>"us-east-2"&amp;D31</f>
        <v>us-east-2a</v>
      </c>
      <c r="F31" t="str">
        <f t="shared" si="2"/>
        <v>prod-useast2-vpc</v>
      </c>
      <c r="G31" t="str">
        <f t="shared" si="0"/>
        <v>prod-public-useast2a</v>
      </c>
      <c r="H31">
        <v>160</v>
      </c>
      <c r="I31" t="str">
        <f>"10.244."&amp;H31&amp;".0/20"</f>
        <v>10.244.160.0/20</v>
      </c>
      <c r="L31" t="s">
        <v>36</v>
      </c>
    </row>
    <row r="32" spans="2:12" ht="19" customHeight="1" x14ac:dyDescent="0.2">
      <c r="B32" t="s">
        <v>13</v>
      </c>
      <c r="C32" t="s">
        <v>4</v>
      </c>
      <c r="D32" t="s">
        <v>7</v>
      </c>
      <c r="E32" t="str">
        <f t="shared" ref="E32:E36" si="13">"us-east-2"&amp;D32</f>
        <v>us-east-2b</v>
      </c>
      <c r="F32" t="str">
        <f t="shared" si="2"/>
        <v>prod-useast2-vpc</v>
      </c>
      <c r="G32" t="str">
        <f t="shared" si="0"/>
        <v>prod-public-useast2b</v>
      </c>
      <c r="H32">
        <f>H31+16</f>
        <v>176</v>
      </c>
      <c r="I32" t="str">
        <f t="shared" ref="I32:I36" si="14">"10.244."&amp;H32&amp;".0/20"</f>
        <v>10.244.176.0/20</v>
      </c>
    </row>
    <row r="33" spans="2:12" x14ac:dyDescent="0.2">
      <c r="B33" t="s">
        <v>13</v>
      </c>
      <c r="C33" t="s">
        <v>4</v>
      </c>
      <c r="D33" t="s">
        <v>8</v>
      </c>
      <c r="E33" t="str">
        <f t="shared" si="13"/>
        <v>us-east-2c</v>
      </c>
      <c r="F33" t="str">
        <f t="shared" si="2"/>
        <v>prod-useast2-vpc</v>
      </c>
      <c r="G33" t="str">
        <f t="shared" si="0"/>
        <v>prod-public-useast2c</v>
      </c>
      <c r="H33">
        <f t="shared" si="4"/>
        <v>192</v>
      </c>
      <c r="I33" t="str">
        <f t="shared" si="14"/>
        <v>10.244.192.0/20</v>
      </c>
    </row>
    <row r="34" spans="2:12" x14ac:dyDescent="0.2">
      <c r="B34" t="s">
        <v>13</v>
      </c>
      <c r="C34" t="s">
        <v>5</v>
      </c>
      <c r="D34" t="s">
        <v>6</v>
      </c>
      <c r="E34" t="str">
        <f t="shared" si="13"/>
        <v>us-east-2a</v>
      </c>
      <c r="F34" t="str">
        <f t="shared" si="2"/>
        <v>prod-useast2-vpc</v>
      </c>
      <c r="G34" t="str">
        <f t="shared" si="0"/>
        <v>prod-private-useast2a</v>
      </c>
      <c r="H34">
        <f t="shared" si="4"/>
        <v>208</v>
      </c>
      <c r="I34" t="str">
        <f t="shared" si="14"/>
        <v>10.244.208.0/20</v>
      </c>
    </row>
    <row r="35" spans="2:12" x14ac:dyDescent="0.2">
      <c r="B35" t="s">
        <v>13</v>
      </c>
      <c r="C35" t="s">
        <v>5</v>
      </c>
      <c r="D35" t="s">
        <v>7</v>
      </c>
      <c r="E35" t="str">
        <f t="shared" si="13"/>
        <v>us-east-2b</v>
      </c>
      <c r="F35" t="str">
        <f t="shared" si="2"/>
        <v>prod-useast2-vpc</v>
      </c>
      <c r="G35" t="str">
        <f t="shared" si="0"/>
        <v>prod-private-useast2b</v>
      </c>
      <c r="H35">
        <f t="shared" si="4"/>
        <v>224</v>
      </c>
      <c r="I35" t="str">
        <f t="shared" si="14"/>
        <v>10.244.224.0/20</v>
      </c>
    </row>
    <row r="36" spans="2:12" x14ac:dyDescent="0.2">
      <c r="B36" t="s">
        <v>13</v>
      </c>
      <c r="C36" t="s">
        <v>5</v>
      </c>
      <c r="D36" t="s">
        <v>8</v>
      </c>
      <c r="E36" t="str">
        <f t="shared" si="13"/>
        <v>us-east-2c</v>
      </c>
      <c r="F36" t="str">
        <f t="shared" si="2"/>
        <v>prod-useast2-vpc</v>
      </c>
      <c r="G36" t="str">
        <f t="shared" si="0"/>
        <v>prod-private-useast2c</v>
      </c>
      <c r="H36">
        <f t="shared" si="4"/>
        <v>240</v>
      </c>
      <c r="I36" t="str">
        <f t="shared" si="14"/>
        <v>10.244.240.0/20</v>
      </c>
    </row>
    <row r="37" spans="2:12" x14ac:dyDescent="0.2">
      <c r="B37" t="s">
        <v>16</v>
      </c>
      <c r="C37" t="s">
        <v>4</v>
      </c>
      <c r="D37" t="s">
        <v>6</v>
      </c>
      <c r="E37" t="str">
        <f>"us-east-2"&amp;D37</f>
        <v>us-east-2a</v>
      </c>
      <c r="F37" t="str">
        <f t="shared" ref="F37:F42" si="15">B37&amp;"-"&amp;"useast2-vpc"</f>
        <v>prod-eks-useast2-vpc</v>
      </c>
      <c r="G37" t="str">
        <f t="shared" si="0"/>
        <v>prod-eks-public-useast2a</v>
      </c>
      <c r="H37">
        <v>160</v>
      </c>
      <c r="I37" t="str">
        <f>"10.245."&amp;H37&amp;".0/20"</f>
        <v>10.245.160.0/20</v>
      </c>
      <c r="L37" t="s">
        <v>37</v>
      </c>
    </row>
    <row r="38" spans="2:12" x14ac:dyDescent="0.2">
      <c r="B38" t="s">
        <v>16</v>
      </c>
      <c r="C38" t="s">
        <v>4</v>
      </c>
      <c r="D38" t="s">
        <v>7</v>
      </c>
      <c r="E38" t="str">
        <f t="shared" ref="E38:E42" si="16">"us-east-2"&amp;D38</f>
        <v>us-east-2b</v>
      </c>
      <c r="F38" t="str">
        <f t="shared" si="15"/>
        <v>prod-eks-useast2-vpc</v>
      </c>
      <c r="G38" t="str">
        <f t="shared" si="0"/>
        <v>prod-eks-public-useast2b</v>
      </c>
      <c r="H38">
        <f>H37+16</f>
        <v>176</v>
      </c>
      <c r="I38" t="str">
        <f t="shared" ref="I38:I42" si="17">"10.245."&amp;H38&amp;".0/20"</f>
        <v>10.245.176.0/20</v>
      </c>
    </row>
    <row r="39" spans="2:12" x14ac:dyDescent="0.2">
      <c r="B39" t="s">
        <v>16</v>
      </c>
      <c r="C39" t="s">
        <v>4</v>
      </c>
      <c r="D39" t="s">
        <v>8</v>
      </c>
      <c r="E39" t="str">
        <f t="shared" si="16"/>
        <v>us-east-2c</v>
      </c>
      <c r="F39" t="str">
        <f t="shared" si="15"/>
        <v>prod-eks-useast2-vpc</v>
      </c>
      <c r="G39" t="str">
        <f t="shared" si="0"/>
        <v>prod-eks-public-useast2c</v>
      </c>
      <c r="H39">
        <f t="shared" si="4"/>
        <v>192</v>
      </c>
      <c r="I39" t="str">
        <f t="shared" si="17"/>
        <v>10.245.192.0/20</v>
      </c>
    </row>
    <row r="40" spans="2:12" x14ac:dyDescent="0.2">
      <c r="B40" t="s">
        <v>16</v>
      </c>
      <c r="C40" t="s">
        <v>5</v>
      </c>
      <c r="D40" t="s">
        <v>6</v>
      </c>
      <c r="E40" t="str">
        <f t="shared" si="16"/>
        <v>us-east-2a</v>
      </c>
      <c r="F40" t="str">
        <f t="shared" si="15"/>
        <v>prod-eks-useast2-vpc</v>
      </c>
      <c r="G40" t="str">
        <f t="shared" si="0"/>
        <v>prod-eks-private-useast2a</v>
      </c>
      <c r="H40">
        <f t="shared" si="4"/>
        <v>208</v>
      </c>
      <c r="I40" t="str">
        <f t="shared" si="17"/>
        <v>10.245.208.0/20</v>
      </c>
    </row>
    <row r="41" spans="2:12" x14ac:dyDescent="0.2">
      <c r="B41" t="s">
        <v>16</v>
      </c>
      <c r="C41" t="s">
        <v>5</v>
      </c>
      <c r="D41" t="s">
        <v>7</v>
      </c>
      <c r="E41" t="str">
        <f t="shared" si="16"/>
        <v>us-east-2b</v>
      </c>
      <c r="F41" t="str">
        <f t="shared" si="15"/>
        <v>prod-eks-useast2-vpc</v>
      </c>
      <c r="G41" t="str">
        <f t="shared" si="0"/>
        <v>prod-eks-private-useast2b</v>
      </c>
      <c r="H41">
        <f t="shared" si="4"/>
        <v>224</v>
      </c>
      <c r="I41" t="str">
        <f t="shared" si="17"/>
        <v>10.245.224.0/20</v>
      </c>
    </row>
    <row r="42" spans="2:12" x14ac:dyDescent="0.2">
      <c r="B42" t="s">
        <v>16</v>
      </c>
      <c r="C42" t="s">
        <v>5</v>
      </c>
      <c r="D42" t="s">
        <v>8</v>
      </c>
      <c r="E42" t="str">
        <f t="shared" si="16"/>
        <v>us-east-2c</v>
      </c>
      <c r="F42" t="str">
        <f t="shared" si="15"/>
        <v>prod-eks-useast2-vpc</v>
      </c>
      <c r="G42" t="str">
        <f t="shared" si="0"/>
        <v>prod-eks-private-useast2c</v>
      </c>
      <c r="H42">
        <f t="shared" si="4"/>
        <v>240</v>
      </c>
      <c r="I42" t="str">
        <f t="shared" si="17"/>
        <v>10.245.240.0/20</v>
      </c>
    </row>
    <row r="44" spans="2:12" x14ac:dyDescent="0.2">
      <c r="B44" t="s">
        <v>44</v>
      </c>
    </row>
    <row r="45" spans="2:12" x14ac:dyDescent="0.2">
      <c r="B45" t="s">
        <v>2</v>
      </c>
      <c r="C45" t="s">
        <v>4</v>
      </c>
      <c r="E45" t="s">
        <v>9</v>
      </c>
      <c r="F45" t="s">
        <v>2</v>
      </c>
      <c r="I45" t="s">
        <v>23</v>
      </c>
      <c r="L45" t="s">
        <v>22</v>
      </c>
    </row>
    <row r="46" spans="2:12" x14ac:dyDescent="0.2">
      <c r="B46" t="s">
        <v>2</v>
      </c>
      <c r="C46" t="s">
        <v>4</v>
      </c>
      <c r="E46" t="s">
        <v>27</v>
      </c>
      <c r="F46" t="s">
        <v>2</v>
      </c>
      <c r="I46" s="1" t="s">
        <v>26</v>
      </c>
      <c r="J46" s="1"/>
      <c r="K46" s="1"/>
      <c r="L46" t="s">
        <v>25</v>
      </c>
    </row>
    <row r="47" spans="2:12" x14ac:dyDescent="0.2">
      <c r="B47" t="s">
        <v>2</v>
      </c>
      <c r="C47" t="s">
        <v>4</v>
      </c>
      <c r="E47" t="s">
        <v>24</v>
      </c>
      <c r="F47" t="s">
        <v>2</v>
      </c>
      <c r="I47" s="1" t="s">
        <v>20</v>
      </c>
      <c r="J47" s="1"/>
      <c r="K47" s="1"/>
      <c r="L47" t="s">
        <v>21</v>
      </c>
    </row>
    <row r="65" spans="9:9" x14ac:dyDescent="0.2">
      <c r="I65" t="s">
        <v>28</v>
      </c>
    </row>
    <row r="66" spans="9:9" x14ac:dyDescent="0.2">
      <c r="I66" t="s">
        <v>29</v>
      </c>
    </row>
  </sheetData>
  <hyperlinks>
    <hyperlink ref="B3" r:id="rId1" xr:uid="{4147FD86-ECC6-6C43-A28E-5E65B337642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1C8F-8C63-F445-B39A-49262E44ECBF}">
  <dimension ref="D9:G12"/>
  <sheetViews>
    <sheetView topLeftCell="B5" zoomScale="182" workbookViewId="0">
      <selection activeCell="D13" sqref="D13"/>
    </sheetView>
    <sheetView workbookViewId="1"/>
  </sheetViews>
  <sheetFormatPr baseColWidth="10" defaultRowHeight="16" x14ac:dyDescent="0.2"/>
  <cols>
    <col min="4" max="7" width="19.5" customWidth="1"/>
  </cols>
  <sheetData>
    <row r="9" spans="4:7" x14ac:dyDescent="0.2">
      <c r="D9" t="s">
        <v>0</v>
      </c>
      <c r="E9" t="s">
        <v>233</v>
      </c>
      <c r="F9" t="s">
        <v>234</v>
      </c>
      <c r="G9" t="s">
        <v>235</v>
      </c>
    </row>
    <row r="10" spans="4:7" x14ac:dyDescent="0.2">
      <c r="D10" t="s">
        <v>236</v>
      </c>
      <c r="E10" t="s">
        <v>237</v>
      </c>
      <c r="F10" t="s">
        <v>238</v>
      </c>
      <c r="G10" t="s">
        <v>239</v>
      </c>
    </row>
    <row r="11" spans="4:7" x14ac:dyDescent="0.2">
      <c r="D11" t="s">
        <v>240</v>
      </c>
      <c r="E11" t="s">
        <v>241</v>
      </c>
      <c r="F11" t="s">
        <v>242</v>
      </c>
      <c r="G11" t="s">
        <v>243</v>
      </c>
    </row>
    <row r="12" spans="4:7" x14ac:dyDescent="0.2">
      <c r="D12" t="s">
        <v>244</v>
      </c>
      <c r="E12" t="s">
        <v>245</v>
      </c>
      <c r="F12" t="s">
        <v>246</v>
      </c>
      <c r="G12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77F7-21FF-634E-8693-027E72C86776}">
  <dimension ref="A1:C26"/>
  <sheetViews>
    <sheetView zoomScale="94" workbookViewId="0">
      <selection activeCell="C13" sqref="C13"/>
    </sheetView>
    <sheetView workbookViewId="1"/>
  </sheetViews>
  <sheetFormatPr baseColWidth="10" defaultColWidth="13.33203125" defaultRowHeight="16" x14ac:dyDescent="0.2"/>
  <cols>
    <col min="1" max="1" width="39.83203125" bestFit="1" customWidth="1"/>
    <col min="2" max="2" width="37.5" bestFit="1" customWidth="1"/>
    <col min="3" max="3" width="29" customWidth="1"/>
  </cols>
  <sheetData>
    <row r="1" spans="1:3" x14ac:dyDescent="0.2">
      <c r="A1" t="s">
        <v>136</v>
      </c>
    </row>
    <row r="7" spans="1:3" x14ac:dyDescent="0.2">
      <c r="A7" t="s">
        <v>137</v>
      </c>
      <c r="B7" t="s">
        <v>141</v>
      </c>
      <c r="C7" t="s">
        <v>161</v>
      </c>
    </row>
    <row r="9" spans="1:3" x14ac:dyDescent="0.2">
      <c r="A9" t="s">
        <v>158</v>
      </c>
      <c r="B9" t="s">
        <v>0</v>
      </c>
    </row>
    <row r="10" spans="1:3" x14ac:dyDescent="0.2">
      <c r="A10" t="s">
        <v>139</v>
      </c>
      <c r="B10" t="s">
        <v>142</v>
      </c>
    </row>
    <row r="12" spans="1:3" x14ac:dyDescent="0.2">
      <c r="A12" t="s">
        <v>140</v>
      </c>
      <c r="B12" t="s">
        <v>146</v>
      </c>
      <c r="C12" t="s">
        <v>162</v>
      </c>
    </row>
    <row r="13" spans="1:3" x14ac:dyDescent="0.2">
      <c r="A13" t="s">
        <v>147</v>
      </c>
      <c r="B13" t="s">
        <v>148</v>
      </c>
    </row>
    <row r="15" spans="1:3" x14ac:dyDescent="0.2">
      <c r="A15" t="s">
        <v>138</v>
      </c>
      <c r="B15" t="s">
        <v>143</v>
      </c>
    </row>
    <row r="17" spans="1:2" x14ac:dyDescent="0.2">
      <c r="A17" t="s">
        <v>153</v>
      </c>
      <c r="B17" t="s">
        <v>154</v>
      </c>
    </row>
    <row r="18" spans="1:2" x14ac:dyDescent="0.2">
      <c r="A18" t="s">
        <v>149</v>
      </c>
      <c r="B18" t="s">
        <v>150</v>
      </c>
    </row>
    <row r="19" spans="1:2" x14ac:dyDescent="0.2">
      <c r="A19" t="s">
        <v>152</v>
      </c>
      <c r="B19" t="s">
        <v>151</v>
      </c>
    </row>
    <row r="21" spans="1:2" x14ac:dyDescent="0.2">
      <c r="A21" t="s">
        <v>153</v>
      </c>
      <c r="B21" t="s">
        <v>157</v>
      </c>
    </row>
    <row r="22" spans="1:2" x14ac:dyDescent="0.2">
      <c r="A22" t="s">
        <v>149</v>
      </c>
      <c r="B22" t="s">
        <v>155</v>
      </c>
    </row>
    <row r="23" spans="1:2" x14ac:dyDescent="0.2">
      <c r="A23" t="s">
        <v>152</v>
      </c>
      <c r="B23" t="s">
        <v>156</v>
      </c>
    </row>
    <row r="25" spans="1:2" x14ac:dyDescent="0.2">
      <c r="A25" t="s">
        <v>144</v>
      </c>
      <c r="B25" t="s">
        <v>145</v>
      </c>
    </row>
    <row r="26" spans="1:2" x14ac:dyDescent="0.2">
      <c r="A26" t="s">
        <v>159</v>
      </c>
      <c r="B26" t="s">
        <v>160</v>
      </c>
    </row>
  </sheetData>
  <sortState xmlns:xlrd2="http://schemas.microsoft.com/office/spreadsheetml/2017/richdata2" ref="A8:B10">
    <sortCondition ref="A8:A10"/>
    <sortCondition ref="B8:B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A3BD-C35E-3843-8575-BB55EEA9207A}">
  <dimension ref="B3:AN192"/>
  <sheetViews>
    <sheetView tabSelected="1" topLeftCell="B191" zoomScale="185" workbookViewId="0">
      <selection activeCell="N201" sqref="N201"/>
    </sheetView>
    <sheetView tabSelected="1" topLeftCell="B19" zoomScale="135" workbookViewId="1">
      <selection activeCell="P76" sqref="P76"/>
    </sheetView>
  </sheetViews>
  <sheetFormatPr baseColWidth="10" defaultRowHeight="16" x14ac:dyDescent="0.2"/>
  <cols>
    <col min="2" max="2" width="8.1640625" bestFit="1" customWidth="1"/>
    <col min="3" max="3" width="12.83203125" customWidth="1"/>
    <col min="4" max="4" width="0.1640625" hidden="1" customWidth="1"/>
    <col min="5" max="5" width="12.5" bestFit="1" customWidth="1"/>
    <col min="6" max="6" width="13.6640625" bestFit="1" customWidth="1"/>
    <col min="7" max="12" width="5" customWidth="1"/>
    <col min="13" max="13" width="1.6640625" customWidth="1"/>
    <col min="14" max="19" width="14.5" bestFit="1" customWidth="1"/>
    <col min="20" max="21" width="26" bestFit="1" customWidth="1"/>
    <col min="22" max="22" width="25.83203125" bestFit="1" customWidth="1"/>
    <col min="23" max="24" width="26" bestFit="1" customWidth="1"/>
    <col min="25" max="25" width="25.83203125" bestFit="1" customWidth="1"/>
    <col min="29" max="30" width="11.5" bestFit="1" customWidth="1"/>
    <col min="31" max="31" width="11.33203125" bestFit="1" customWidth="1"/>
    <col min="32" max="32" width="18.6640625" bestFit="1" customWidth="1"/>
    <col min="33" max="33" width="22.83203125" bestFit="1" customWidth="1"/>
    <col min="34" max="34" width="14.5" bestFit="1" customWidth="1"/>
    <col min="35" max="35" width="12.5" bestFit="1" customWidth="1"/>
    <col min="37" max="37" width="14.33203125" bestFit="1" customWidth="1"/>
    <col min="38" max="38" width="13" bestFit="1" customWidth="1"/>
  </cols>
  <sheetData>
    <row r="3" spans="29:40" x14ac:dyDescent="0.2">
      <c r="AC3" t="s">
        <v>0</v>
      </c>
      <c r="AD3" t="s">
        <v>1</v>
      </c>
      <c r="AE3" t="s">
        <v>11</v>
      </c>
      <c r="AF3" t="s">
        <v>18</v>
      </c>
      <c r="AG3" t="s">
        <v>17</v>
      </c>
      <c r="AH3" t="s">
        <v>30</v>
      </c>
      <c r="AI3" t="s">
        <v>31</v>
      </c>
      <c r="AL3" t="s">
        <v>292</v>
      </c>
    </row>
    <row r="4" spans="29:40" x14ac:dyDescent="0.2">
      <c r="AC4" t="s">
        <v>3</v>
      </c>
      <c r="AD4" t="s">
        <v>4</v>
      </c>
      <c r="AE4" t="s">
        <v>9</v>
      </c>
      <c r="AF4" t="s">
        <v>45</v>
      </c>
      <c r="AG4" t="s">
        <v>46</v>
      </c>
      <c r="AH4" t="s">
        <v>47</v>
      </c>
      <c r="AI4" t="s">
        <v>32</v>
      </c>
      <c r="AJ4" t="s">
        <v>289</v>
      </c>
      <c r="AK4" t="s">
        <v>249</v>
      </c>
    </row>
    <row r="5" spans="29:40" x14ac:dyDescent="0.2">
      <c r="AC5" t="s">
        <v>3</v>
      </c>
      <c r="AD5" t="s">
        <v>4</v>
      </c>
      <c r="AE5" t="s">
        <v>27</v>
      </c>
      <c r="AF5" t="s">
        <v>45</v>
      </c>
      <c r="AG5" t="s">
        <v>48</v>
      </c>
      <c r="AH5" t="s">
        <v>49</v>
      </c>
    </row>
    <row r="6" spans="29:40" x14ac:dyDescent="0.2">
      <c r="AC6" t="s">
        <v>3</v>
      </c>
      <c r="AD6" t="s">
        <v>4</v>
      </c>
      <c r="AE6" t="s">
        <v>24</v>
      </c>
      <c r="AF6" t="s">
        <v>45</v>
      </c>
      <c r="AG6" t="s">
        <v>50</v>
      </c>
      <c r="AH6" t="s">
        <v>51</v>
      </c>
    </row>
    <row r="7" spans="29:40" x14ac:dyDescent="0.2">
      <c r="AC7" t="s">
        <v>3</v>
      </c>
      <c r="AD7" t="s">
        <v>5</v>
      </c>
      <c r="AE7" t="s">
        <v>9</v>
      </c>
      <c r="AF7" t="s">
        <v>45</v>
      </c>
      <c r="AG7" t="s">
        <v>52</v>
      </c>
      <c r="AH7" t="s">
        <v>53</v>
      </c>
    </row>
    <row r="8" spans="29:40" x14ac:dyDescent="0.2">
      <c r="AC8" t="s">
        <v>3</v>
      </c>
      <c r="AD8" t="s">
        <v>5</v>
      </c>
      <c r="AE8" t="s">
        <v>27</v>
      </c>
      <c r="AF8" t="s">
        <v>45</v>
      </c>
      <c r="AG8" t="s">
        <v>54</v>
      </c>
      <c r="AH8" t="s">
        <v>55</v>
      </c>
    </row>
    <row r="9" spans="29:40" x14ac:dyDescent="0.2">
      <c r="AC9" t="s">
        <v>3</v>
      </c>
      <c r="AD9" t="s">
        <v>5</v>
      </c>
      <c r="AE9" t="s">
        <v>24</v>
      </c>
      <c r="AF9" t="s">
        <v>45</v>
      </c>
      <c r="AG9" t="s">
        <v>56</v>
      </c>
      <c r="AH9" t="s">
        <v>57</v>
      </c>
    </row>
    <row r="11" spans="29:40" x14ac:dyDescent="0.2">
      <c r="AC11" t="s">
        <v>14</v>
      </c>
      <c r="AD11" t="s">
        <v>4</v>
      </c>
      <c r="AE11" t="s">
        <v>9</v>
      </c>
      <c r="AF11" t="s">
        <v>58</v>
      </c>
      <c r="AG11" t="s">
        <v>59</v>
      </c>
      <c r="AH11" t="s">
        <v>60</v>
      </c>
      <c r="AI11" t="s">
        <v>33</v>
      </c>
      <c r="AJ11" t="s">
        <v>250</v>
      </c>
      <c r="AK11" t="s">
        <v>290</v>
      </c>
      <c r="AL11" t="s">
        <v>291</v>
      </c>
      <c r="AM11" t="s">
        <v>248</v>
      </c>
      <c r="AN11" t="s">
        <v>251</v>
      </c>
    </row>
    <row r="12" spans="29:40" x14ac:dyDescent="0.2">
      <c r="AC12" t="s">
        <v>14</v>
      </c>
      <c r="AD12" t="s">
        <v>4</v>
      </c>
      <c r="AE12" t="s">
        <v>27</v>
      </c>
      <c r="AF12" t="s">
        <v>58</v>
      </c>
      <c r="AG12" t="s">
        <v>61</v>
      </c>
      <c r="AH12" t="s">
        <v>62</v>
      </c>
    </row>
    <row r="13" spans="29:40" x14ac:dyDescent="0.2">
      <c r="AC13" t="s">
        <v>14</v>
      </c>
      <c r="AD13" t="s">
        <v>4</v>
      </c>
      <c r="AE13" t="s">
        <v>24</v>
      </c>
      <c r="AF13" t="s">
        <v>58</v>
      </c>
      <c r="AG13" t="s">
        <v>63</v>
      </c>
      <c r="AH13" t="s">
        <v>64</v>
      </c>
    </row>
    <row r="14" spans="29:40" x14ac:dyDescent="0.2">
      <c r="AC14" t="s">
        <v>14</v>
      </c>
      <c r="AD14" t="s">
        <v>5</v>
      </c>
      <c r="AE14" t="s">
        <v>9</v>
      </c>
      <c r="AF14" t="s">
        <v>58</v>
      </c>
      <c r="AG14" t="s">
        <v>65</v>
      </c>
      <c r="AH14" t="s">
        <v>66</v>
      </c>
    </row>
    <row r="15" spans="29:40" x14ac:dyDescent="0.2">
      <c r="AC15" t="s">
        <v>14</v>
      </c>
      <c r="AD15" t="s">
        <v>5</v>
      </c>
      <c r="AE15" t="s">
        <v>27</v>
      </c>
      <c r="AF15" t="s">
        <v>58</v>
      </c>
      <c r="AG15" t="s">
        <v>67</v>
      </c>
      <c r="AH15" t="s">
        <v>68</v>
      </c>
    </row>
    <row r="16" spans="29:40" x14ac:dyDescent="0.2">
      <c r="AC16" t="s">
        <v>14</v>
      </c>
      <c r="AD16" t="s">
        <v>5</v>
      </c>
      <c r="AE16" t="s">
        <v>24</v>
      </c>
      <c r="AF16" t="s">
        <v>58</v>
      </c>
      <c r="AG16" t="s">
        <v>69</v>
      </c>
      <c r="AH16" t="s">
        <v>70</v>
      </c>
    </row>
    <row r="18" spans="29:37" x14ac:dyDescent="0.2">
      <c r="AC18" t="s">
        <v>12</v>
      </c>
      <c r="AD18" t="s">
        <v>4</v>
      </c>
      <c r="AE18" t="s">
        <v>9</v>
      </c>
      <c r="AF18" t="s">
        <v>71</v>
      </c>
      <c r="AG18" t="s">
        <v>72</v>
      </c>
      <c r="AH18" t="s">
        <v>73</v>
      </c>
      <c r="AI18" t="s">
        <v>34</v>
      </c>
      <c r="AJ18" t="s">
        <v>293</v>
      </c>
      <c r="AK18" t="s">
        <v>294</v>
      </c>
    </row>
    <row r="19" spans="29:37" x14ac:dyDescent="0.2">
      <c r="AC19" t="s">
        <v>12</v>
      </c>
      <c r="AD19" t="s">
        <v>4</v>
      </c>
      <c r="AE19" t="s">
        <v>27</v>
      </c>
      <c r="AF19" t="s">
        <v>71</v>
      </c>
      <c r="AG19" t="s">
        <v>74</v>
      </c>
      <c r="AH19" t="s">
        <v>75</v>
      </c>
    </row>
    <row r="20" spans="29:37" x14ac:dyDescent="0.2">
      <c r="AC20" t="s">
        <v>12</v>
      </c>
      <c r="AD20" t="s">
        <v>4</v>
      </c>
      <c r="AE20" t="s">
        <v>24</v>
      </c>
      <c r="AF20" t="s">
        <v>71</v>
      </c>
      <c r="AG20" t="s">
        <v>76</v>
      </c>
      <c r="AH20" t="s">
        <v>77</v>
      </c>
    </row>
    <row r="21" spans="29:37" x14ac:dyDescent="0.2">
      <c r="AC21" t="s">
        <v>12</v>
      </c>
      <c r="AD21" t="s">
        <v>5</v>
      </c>
      <c r="AE21" t="s">
        <v>9</v>
      </c>
      <c r="AF21" t="s">
        <v>71</v>
      </c>
      <c r="AG21" t="s">
        <v>78</v>
      </c>
      <c r="AH21" t="s">
        <v>79</v>
      </c>
    </row>
    <row r="22" spans="29:37" x14ac:dyDescent="0.2">
      <c r="AC22" t="s">
        <v>12</v>
      </c>
      <c r="AD22" t="s">
        <v>5</v>
      </c>
      <c r="AE22" t="s">
        <v>27</v>
      </c>
      <c r="AF22" t="s">
        <v>71</v>
      </c>
      <c r="AG22" t="s">
        <v>80</v>
      </c>
      <c r="AH22" t="s">
        <v>81</v>
      </c>
    </row>
    <row r="23" spans="29:37" x14ac:dyDescent="0.2">
      <c r="AC23" t="s">
        <v>12</v>
      </c>
      <c r="AD23" t="s">
        <v>5</v>
      </c>
      <c r="AE23" t="s">
        <v>24</v>
      </c>
      <c r="AF23" t="s">
        <v>71</v>
      </c>
      <c r="AG23" t="s">
        <v>82</v>
      </c>
      <c r="AH23" t="s">
        <v>83</v>
      </c>
    </row>
    <row r="25" spans="29:37" x14ac:dyDescent="0.2">
      <c r="AC25" t="s">
        <v>15</v>
      </c>
      <c r="AD25" t="s">
        <v>4</v>
      </c>
      <c r="AE25" t="s">
        <v>9</v>
      </c>
      <c r="AF25" t="s">
        <v>84</v>
      </c>
      <c r="AG25" t="s">
        <v>85</v>
      </c>
      <c r="AH25" t="s">
        <v>86</v>
      </c>
      <c r="AI25" t="s">
        <v>35</v>
      </c>
    </row>
    <row r="26" spans="29:37" x14ac:dyDescent="0.2">
      <c r="AC26" t="s">
        <v>15</v>
      </c>
      <c r="AD26" t="s">
        <v>4</v>
      </c>
      <c r="AE26" t="s">
        <v>27</v>
      </c>
      <c r="AF26" t="s">
        <v>84</v>
      </c>
      <c r="AG26" t="s">
        <v>87</v>
      </c>
      <c r="AH26" t="s">
        <v>88</v>
      </c>
    </row>
    <row r="27" spans="29:37" x14ac:dyDescent="0.2">
      <c r="AC27" t="s">
        <v>15</v>
      </c>
      <c r="AD27" t="s">
        <v>4</v>
      </c>
      <c r="AE27" t="s">
        <v>24</v>
      </c>
      <c r="AF27" t="s">
        <v>84</v>
      </c>
      <c r="AG27" t="s">
        <v>89</v>
      </c>
      <c r="AH27" t="s">
        <v>90</v>
      </c>
    </row>
    <row r="28" spans="29:37" x14ac:dyDescent="0.2">
      <c r="AC28" t="s">
        <v>15</v>
      </c>
      <c r="AD28" t="s">
        <v>5</v>
      </c>
      <c r="AE28" t="s">
        <v>9</v>
      </c>
      <c r="AF28" t="s">
        <v>84</v>
      </c>
      <c r="AG28" t="s">
        <v>91</v>
      </c>
      <c r="AH28" t="s">
        <v>92</v>
      </c>
    </row>
    <row r="29" spans="29:37" x14ac:dyDescent="0.2">
      <c r="AC29" t="s">
        <v>15</v>
      </c>
      <c r="AD29" t="s">
        <v>5</v>
      </c>
      <c r="AE29" t="s">
        <v>27</v>
      </c>
      <c r="AF29" t="s">
        <v>84</v>
      </c>
      <c r="AG29" t="s">
        <v>93</v>
      </c>
      <c r="AH29" t="s">
        <v>94</v>
      </c>
    </row>
    <row r="30" spans="29:37" x14ac:dyDescent="0.2">
      <c r="AC30" t="s">
        <v>15</v>
      </c>
      <c r="AD30" t="s">
        <v>5</v>
      </c>
      <c r="AE30" t="s">
        <v>24</v>
      </c>
      <c r="AF30" t="s">
        <v>84</v>
      </c>
      <c r="AG30" t="s">
        <v>95</v>
      </c>
      <c r="AH30" t="s">
        <v>96</v>
      </c>
    </row>
    <row r="32" spans="29:37" x14ac:dyDescent="0.2">
      <c r="AC32" t="s">
        <v>13</v>
      </c>
      <c r="AD32" t="s">
        <v>4</v>
      </c>
      <c r="AE32" t="s">
        <v>9</v>
      </c>
      <c r="AF32" t="s">
        <v>97</v>
      </c>
      <c r="AG32" t="s">
        <v>98</v>
      </c>
      <c r="AH32" t="s">
        <v>99</v>
      </c>
      <c r="AI32" t="s">
        <v>36</v>
      </c>
    </row>
    <row r="33" spans="2:35" x14ac:dyDescent="0.2">
      <c r="AC33" t="s">
        <v>13</v>
      </c>
      <c r="AD33" t="s">
        <v>4</v>
      </c>
      <c r="AE33" t="s">
        <v>27</v>
      </c>
      <c r="AF33" t="s">
        <v>97</v>
      </c>
      <c r="AG33" t="s">
        <v>100</v>
      </c>
      <c r="AH33" t="s">
        <v>101</v>
      </c>
    </row>
    <row r="34" spans="2:35" x14ac:dyDescent="0.2">
      <c r="AC34" t="s">
        <v>13</v>
      </c>
      <c r="AD34" t="s">
        <v>4</v>
      </c>
      <c r="AE34" t="s">
        <v>24</v>
      </c>
      <c r="AF34" t="s">
        <v>97</v>
      </c>
      <c r="AG34" t="s">
        <v>102</v>
      </c>
      <c r="AH34" t="s">
        <v>103</v>
      </c>
    </row>
    <row r="35" spans="2:35" x14ac:dyDescent="0.2">
      <c r="AC35" t="s">
        <v>13</v>
      </c>
      <c r="AD35" t="s">
        <v>5</v>
      </c>
      <c r="AE35" t="s">
        <v>9</v>
      </c>
      <c r="AF35" t="s">
        <v>97</v>
      </c>
      <c r="AG35" t="s">
        <v>104</v>
      </c>
      <c r="AH35" t="s">
        <v>105</v>
      </c>
    </row>
    <row r="36" spans="2:35" x14ac:dyDescent="0.2">
      <c r="AC36" t="s">
        <v>13</v>
      </c>
      <c r="AD36" t="s">
        <v>5</v>
      </c>
      <c r="AE36" t="s">
        <v>27</v>
      </c>
      <c r="AF36" t="s">
        <v>97</v>
      </c>
      <c r="AG36" t="s">
        <v>106</v>
      </c>
      <c r="AH36" t="s">
        <v>107</v>
      </c>
    </row>
    <row r="37" spans="2:35" x14ac:dyDescent="0.2">
      <c r="AC37" t="s">
        <v>13</v>
      </c>
      <c r="AD37" t="s">
        <v>5</v>
      </c>
      <c r="AE37" t="s">
        <v>24</v>
      </c>
      <c r="AF37" t="s">
        <v>97</v>
      </c>
      <c r="AG37" t="s">
        <v>108</v>
      </c>
      <c r="AH37" t="s">
        <v>109</v>
      </c>
    </row>
    <row r="39" spans="2:35" x14ac:dyDescent="0.2">
      <c r="AC39" t="s">
        <v>16</v>
      </c>
      <c r="AD39" t="s">
        <v>4</v>
      </c>
      <c r="AE39" t="s">
        <v>9</v>
      </c>
      <c r="AF39" t="s">
        <v>110</v>
      </c>
      <c r="AG39" t="s">
        <v>111</v>
      </c>
      <c r="AH39" t="s">
        <v>112</v>
      </c>
      <c r="AI39" t="s">
        <v>37</v>
      </c>
    </row>
    <row r="40" spans="2:35" x14ac:dyDescent="0.2">
      <c r="AC40" t="s">
        <v>16</v>
      </c>
      <c r="AD40" t="s">
        <v>4</v>
      </c>
      <c r="AE40" t="s">
        <v>27</v>
      </c>
      <c r="AF40" t="s">
        <v>110</v>
      </c>
      <c r="AG40" t="s">
        <v>113</v>
      </c>
      <c r="AH40" t="s">
        <v>114</v>
      </c>
    </row>
    <row r="41" spans="2:35" x14ac:dyDescent="0.2">
      <c r="AC41" t="s">
        <v>16</v>
      </c>
      <c r="AD41" t="s">
        <v>4</v>
      </c>
      <c r="AE41" t="s">
        <v>24</v>
      </c>
      <c r="AF41" t="s">
        <v>110</v>
      </c>
      <c r="AG41" t="s">
        <v>115</v>
      </c>
      <c r="AH41" t="s">
        <v>116</v>
      </c>
    </row>
    <row r="42" spans="2:35" x14ac:dyDescent="0.2">
      <c r="N42" t="s">
        <v>131</v>
      </c>
      <c r="O42" t="s">
        <v>131</v>
      </c>
      <c r="P42" t="s">
        <v>131</v>
      </c>
      <c r="Q42" t="s">
        <v>132</v>
      </c>
      <c r="R42" t="s">
        <v>132</v>
      </c>
      <c r="S42" t="s">
        <v>132</v>
      </c>
      <c r="T42" t="s">
        <v>131</v>
      </c>
      <c r="U42" t="s">
        <v>131</v>
      </c>
      <c r="V42" t="s">
        <v>131</v>
      </c>
      <c r="W42" t="s">
        <v>132</v>
      </c>
      <c r="X42" t="s">
        <v>132</v>
      </c>
      <c r="Y42" t="s">
        <v>132</v>
      </c>
      <c r="AC42" t="s">
        <v>16</v>
      </c>
      <c r="AD42" t="s">
        <v>5</v>
      </c>
      <c r="AE42" t="s">
        <v>9</v>
      </c>
      <c r="AF42" t="s">
        <v>110</v>
      </c>
      <c r="AG42" t="s">
        <v>117</v>
      </c>
      <c r="AH42" t="s">
        <v>118</v>
      </c>
    </row>
    <row r="43" spans="2:35" x14ac:dyDescent="0.2">
      <c r="N43" t="s">
        <v>133</v>
      </c>
      <c r="O43" t="s">
        <v>134</v>
      </c>
      <c r="P43" t="s">
        <v>135</v>
      </c>
      <c r="Q43" t="s">
        <v>133</v>
      </c>
      <c r="R43" t="s">
        <v>134</v>
      </c>
      <c r="S43" t="s">
        <v>135</v>
      </c>
      <c r="T43" t="s">
        <v>133</v>
      </c>
      <c r="U43" t="s">
        <v>134</v>
      </c>
      <c r="V43" t="s">
        <v>135</v>
      </c>
      <c r="W43" t="s">
        <v>133</v>
      </c>
      <c r="X43" t="s">
        <v>134</v>
      </c>
      <c r="Y43" t="s">
        <v>135</v>
      </c>
      <c r="AC43" t="s">
        <v>16</v>
      </c>
      <c r="AD43" t="s">
        <v>5</v>
      </c>
      <c r="AE43" t="s">
        <v>27</v>
      </c>
      <c r="AF43" t="s">
        <v>110</v>
      </c>
      <c r="AG43" t="s">
        <v>119</v>
      </c>
      <c r="AH43" t="s">
        <v>120</v>
      </c>
    </row>
    <row r="44" spans="2:35" x14ac:dyDescent="0.2">
      <c r="AC44" t="s">
        <v>16</v>
      </c>
      <c r="AD44" t="s">
        <v>5</v>
      </c>
      <c r="AE44" t="s">
        <v>24</v>
      </c>
      <c r="AF44" t="s">
        <v>110</v>
      </c>
      <c r="AG44" t="s">
        <v>121</v>
      </c>
      <c r="AH44" t="s">
        <v>122</v>
      </c>
    </row>
    <row r="46" spans="2:35" x14ac:dyDescent="0.2">
      <c r="AC46" t="s">
        <v>125</v>
      </c>
      <c r="AD46" t="s">
        <v>126</v>
      </c>
      <c r="AE46" t="s">
        <v>127</v>
      </c>
      <c r="AF46" t="s">
        <v>128</v>
      </c>
      <c r="AG46" t="s">
        <v>129</v>
      </c>
      <c r="AH46" t="s">
        <v>130</v>
      </c>
    </row>
    <row r="47" spans="2:35" x14ac:dyDescent="0.2">
      <c r="B47" t="s">
        <v>0</v>
      </c>
      <c r="C47" t="s">
        <v>124</v>
      </c>
      <c r="E47" t="s">
        <v>123</v>
      </c>
      <c r="F47" t="s">
        <v>315</v>
      </c>
      <c r="N47" t="str">
        <f>N42&amp;"SN"&amp;N43&amp;"CIDR"</f>
        <v>PubSNACIDR</v>
      </c>
      <c r="O47" t="str">
        <f t="shared" ref="O47:S47" si="0">O42&amp;"SN"&amp;O43&amp;"CIDR"</f>
        <v>PubSNBCIDR</v>
      </c>
      <c r="P47" t="str">
        <f t="shared" si="0"/>
        <v>PubSNCCIDR</v>
      </c>
      <c r="Q47" t="str">
        <f>Q42&amp;"SN"&amp;Q43&amp;"CIDR"</f>
        <v>PrivSNACIDR</v>
      </c>
      <c r="R47" t="str">
        <f t="shared" si="0"/>
        <v>PrivSNBCIDR</v>
      </c>
      <c r="S47" t="str">
        <f t="shared" si="0"/>
        <v>PrivSNCCIDR</v>
      </c>
      <c r="T47" t="str">
        <f>T42&amp;"SN"&amp;T43&amp;"Name"</f>
        <v>PubSNAName</v>
      </c>
      <c r="U47" t="str">
        <f t="shared" ref="U47:Y47" si="1">U42&amp;"SN"&amp;U43&amp;"Name"</f>
        <v>PubSNBName</v>
      </c>
      <c r="V47" t="str">
        <f t="shared" si="1"/>
        <v>PubSNCName</v>
      </c>
      <c r="W47" t="str">
        <f t="shared" si="1"/>
        <v>PrivSNAName</v>
      </c>
      <c r="X47" t="str">
        <f t="shared" si="1"/>
        <v>PrivSNBName</v>
      </c>
      <c r="Y47" t="str">
        <f t="shared" si="1"/>
        <v>PrivSNCName</v>
      </c>
    </row>
    <row r="48" spans="2:35" x14ac:dyDescent="0.2">
      <c r="B48" t="s">
        <v>3</v>
      </c>
      <c r="C48" t="str">
        <f>B48&amp;"-VPC"</f>
        <v>dev-VPC</v>
      </c>
      <c r="D48" s="5">
        <v>240</v>
      </c>
      <c r="E48" t="s">
        <v>32</v>
      </c>
      <c r="F48" s="14" t="s">
        <v>291</v>
      </c>
      <c r="G48">
        <v>160</v>
      </c>
      <c r="H48">
        <f t="shared" ref="H48:H53" si="2">G48+16</f>
        <v>176</v>
      </c>
      <c r="I48">
        <f t="shared" ref="I48:L53" si="3">H48+16</f>
        <v>192</v>
      </c>
      <c r="J48">
        <f t="shared" si="3"/>
        <v>208</v>
      </c>
      <c r="K48">
        <f t="shared" si="3"/>
        <v>224</v>
      </c>
      <c r="L48">
        <f t="shared" si="3"/>
        <v>240</v>
      </c>
      <c r="N48" t="str">
        <f t="shared" ref="N48:S48" si="4">"10."&amp; $D48&amp;"."&amp;G48&amp;".0/20"</f>
        <v>10.240.160.0/20</v>
      </c>
      <c r="O48" t="str">
        <f t="shared" si="4"/>
        <v>10.240.176.0/20</v>
      </c>
      <c r="P48" t="str">
        <f t="shared" si="4"/>
        <v>10.240.192.0/20</v>
      </c>
      <c r="Q48" t="str">
        <f t="shared" si="4"/>
        <v>10.240.208.0/20</v>
      </c>
      <c r="R48" t="str">
        <f t="shared" si="4"/>
        <v>10.240.224.0/20</v>
      </c>
      <c r="S48" t="str">
        <f t="shared" si="4"/>
        <v>10.240.240.0/20</v>
      </c>
      <c r="T48" t="str">
        <f>$C48&amp;"-"&amp;T$42&amp;"SN"&amp;T$43</f>
        <v>dev-VPC-PubSNA</v>
      </c>
      <c r="U48" t="str">
        <f t="shared" ref="U48:Y48" si="5">$C48&amp;"-"&amp;U$42&amp;"SN"&amp;U$43</f>
        <v>dev-VPC-PubSNB</v>
      </c>
      <c r="V48" t="str">
        <f t="shared" si="5"/>
        <v>dev-VPC-PubSNC</v>
      </c>
      <c r="W48" t="str">
        <f t="shared" si="5"/>
        <v>dev-VPC-PrivSNA</v>
      </c>
      <c r="X48" t="str">
        <f t="shared" si="5"/>
        <v>dev-VPC-PrivSNB</v>
      </c>
      <c r="Y48" t="str">
        <f t="shared" si="5"/>
        <v>dev-VPC-PrivSNC</v>
      </c>
    </row>
    <row r="49" spans="2:25" x14ac:dyDescent="0.2">
      <c r="B49" t="s">
        <v>14</v>
      </c>
      <c r="C49" t="str">
        <f t="shared" ref="C49:C53" si="6">B49&amp;"-VPC"</f>
        <v>dev-eks-VPC</v>
      </c>
      <c r="D49" s="4">
        <v>241</v>
      </c>
      <c r="E49" t="str">
        <f>"10."&amp;D49&amp;".0.0/16"</f>
        <v>10.241.0.0/16</v>
      </c>
      <c r="F49" s="14" t="s">
        <v>291</v>
      </c>
      <c r="G49">
        <v>160</v>
      </c>
      <c r="H49">
        <f t="shared" si="2"/>
        <v>176</v>
      </c>
      <c r="I49">
        <f t="shared" si="3"/>
        <v>192</v>
      </c>
      <c r="J49">
        <f t="shared" si="3"/>
        <v>208</v>
      </c>
      <c r="K49">
        <f t="shared" si="3"/>
        <v>224</v>
      </c>
      <c r="L49">
        <f t="shared" si="3"/>
        <v>240</v>
      </c>
      <c r="N49" t="str">
        <f t="shared" ref="N49:N53" si="7">"10."&amp; $D49&amp;"."&amp;G49&amp;".0/20"</f>
        <v>10.241.160.0/20</v>
      </c>
      <c r="O49" t="str">
        <f t="shared" ref="O49:O53" si="8">"10."&amp; $D49&amp;"."&amp;H49&amp;".0/20"</f>
        <v>10.241.176.0/20</v>
      </c>
      <c r="P49" t="str">
        <f t="shared" ref="P49:P53" si="9">"10."&amp; $D49&amp;"."&amp;I49&amp;".0/20"</f>
        <v>10.241.192.0/20</v>
      </c>
      <c r="Q49" t="str">
        <f t="shared" ref="Q49:Q53" si="10">"10."&amp; $D49&amp;"."&amp;J49&amp;".0/20"</f>
        <v>10.241.208.0/20</v>
      </c>
      <c r="R49" t="str">
        <f t="shared" ref="R49:R53" si="11">"10."&amp; $D49&amp;"."&amp;K49&amp;".0/20"</f>
        <v>10.241.224.0/20</v>
      </c>
      <c r="S49" t="str">
        <f t="shared" ref="S49:S53" si="12">"10."&amp; $D49&amp;"."&amp;L49&amp;".0/20"</f>
        <v>10.241.240.0/20</v>
      </c>
      <c r="T49" t="str">
        <f t="shared" ref="T49:Y53" si="13">$C49&amp;"-"&amp;T$42&amp;"SN"&amp;T$43</f>
        <v>dev-eks-VPC-PubSNA</v>
      </c>
      <c r="U49" t="str">
        <f t="shared" si="13"/>
        <v>dev-eks-VPC-PubSNB</v>
      </c>
      <c r="V49" t="str">
        <f t="shared" si="13"/>
        <v>dev-eks-VPC-PubSNC</v>
      </c>
      <c r="W49" t="str">
        <f t="shared" si="13"/>
        <v>dev-eks-VPC-PrivSNA</v>
      </c>
      <c r="X49" t="str">
        <f t="shared" si="13"/>
        <v>dev-eks-VPC-PrivSNB</v>
      </c>
      <c r="Y49" t="str">
        <f t="shared" si="13"/>
        <v>dev-eks-VPC-PrivSNC</v>
      </c>
    </row>
    <row r="50" spans="2:25" x14ac:dyDescent="0.2">
      <c r="B50" t="s">
        <v>12</v>
      </c>
      <c r="C50" t="str">
        <f t="shared" si="6"/>
        <v>beta-VPC</v>
      </c>
      <c r="D50" s="4">
        <v>242</v>
      </c>
      <c r="E50" t="str">
        <f t="shared" ref="E50:E53" si="14">"10."&amp;D50&amp;".0.0/16"</f>
        <v>10.242.0.0/16</v>
      </c>
      <c r="F50" s="18" t="s">
        <v>307</v>
      </c>
      <c r="G50">
        <v>160</v>
      </c>
      <c r="H50">
        <f t="shared" si="2"/>
        <v>176</v>
      </c>
      <c r="I50">
        <f t="shared" si="3"/>
        <v>192</v>
      </c>
      <c r="J50">
        <f t="shared" si="3"/>
        <v>208</v>
      </c>
      <c r="K50">
        <f t="shared" si="3"/>
        <v>224</v>
      </c>
      <c r="L50">
        <f t="shared" si="3"/>
        <v>240</v>
      </c>
      <c r="N50" t="str">
        <f t="shared" si="7"/>
        <v>10.242.160.0/20</v>
      </c>
      <c r="O50" t="str">
        <f t="shared" si="8"/>
        <v>10.242.176.0/20</v>
      </c>
      <c r="P50" t="str">
        <f t="shared" si="9"/>
        <v>10.242.192.0/20</v>
      </c>
      <c r="Q50" t="str">
        <f t="shared" si="10"/>
        <v>10.242.208.0/20</v>
      </c>
      <c r="R50" t="str">
        <f t="shared" si="11"/>
        <v>10.242.224.0/20</v>
      </c>
      <c r="S50" t="str">
        <f t="shared" si="12"/>
        <v>10.242.240.0/20</v>
      </c>
      <c r="T50" t="str">
        <f t="shared" si="13"/>
        <v>beta-VPC-PubSNA</v>
      </c>
      <c r="U50" t="str">
        <f t="shared" si="13"/>
        <v>beta-VPC-PubSNB</v>
      </c>
      <c r="V50" t="str">
        <f t="shared" si="13"/>
        <v>beta-VPC-PubSNC</v>
      </c>
      <c r="W50" t="str">
        <f t="shared" si="13"/>
        <v>beta-VPC-PrivSNA</v>
      </c>
      <c r="X50" t="str">
        <f t="shared" si="13"/>
        <v>beta-VPC-PrivSNB</v>
      </c>
      <c r="Y50" t="str">
        <f t="shared" si="13"/>
        <v>beta-VPC-PrivSNC</v>
      </c>
    </row>
    <row r="51" spans="2:25" x14ac:dyDescent="0.2">
      <c r="B51" t="s">
        <v>15</v>
      </c>
      <c r="C51" t="str">
        <f t="shared" si="6"/>
        <v>beta-eks-VPC</v>
      </c>
      <c r="D51" s="4">
        <v>243</v>
      </c>
      <c r="E51" t="str">
        <f t="shared" si="14"/>
        <v>10.243.0.0/16</v>
      </c>
      <c r="F51" s="18" t="s">
        <v>307</v>
      </c>
      <c r="G51">
        <v>160</v>
      </c>
      <c r="H51">
        <f t="shared" si="2"/>
        <v>176</v>
      </c>
      <c r="I51">
        <f t="shared" si="3"/>
        <v>192</v>
      </c>
      <c r="J51">
        <f t="shared" si="3"/>
        <v>208</v>
      </c>
      <c r="K51">
        <f t="shared" si="3"/>
        <v>224</v>
      </c>
      <c r="L51">
        <f t="shared" si="3"/>
        <v>240</v>
      </c>
      <c r="N51" t="str">
        <f t="shared" si="7"/>
        <v>10.243.160.0/20</v>
      </c>
      <c r="O51" t="str">
        <f t="shared" si="8"/>
        <v>10.243.176.0/20</v>
      </c>
      <c r="P51" t="str">
        <f t="shared" si="9"/>
        <v>10.243.192.0/20</v>
      </c>
      <c r="Q51" t="str">
        <f t="shared" si="10"/>
        <v>10.243.208.0/20</v>
      </c>
      <c r="R51" t="str">
        <f t="shared" si="11"/>
        <v>10.243.224.0/20</v>
      </c>
      <c r="S51" t="str">
        <f t="shared" si="12"/>
        <v>10.243.240.0/20</v>
      </c>
      <c r="T51" t="str">
        <f t="shared" si="13"/>
        <v>beta-eks-VPC-PubSNA</v>
      </c>
      <c r="U51" t="str">
        <f t="shared" si="13"/>
        <v>beta-eks-VPC-PubSNB</v>
      </c>
      <c r="V51" t="str">
        <f t="shared" si="13"/>
        <v>beta-eks-VPC-PubSNC</v>
      </c>
      <c r="W51" t="str">
        <f t="shared" si="13"/>
        <v>beta-eks-VPC-PrivSNA</v>
      </c>
      <c r="X51" t="str">
        <f t="shared" si="13"/>
        <v>beta-eks-VPC-PrivSNB</v>
      </c>
      <c r="Y51" t="str">
        <f t="shared" si="13"/>
        <v>beta-eks-VPC-PrivSNC</v>
      </c>
    </row>
    <row r="52" spans="2:25" x14ac:dyDescent="0.2">
      <c r="B52" t="s">
        <v>13</v>
      </c>
      <c r="C52" t="str">
        <f t="shared" si="6"/>
        <v>prod-VPC</v>
      </c>
      <c r="D52" s="4">
        <v>244</v>
      </c>
      <c r="E52" t="str">
        <f t="shared" si="14"/>
        <v>10.244.0.0/16</v>
      </c>
      <c r="F52" s="19" t="s">
        <v>310</v>
      </c>
      <c r="G52">
        <v>160</v>
      </c>
      <c r="H52">
        <f t="shared" si="2"/>
        <v>176</v>
      </c>
      <c r="I52">
        <f t="shared" si="3"/>
        <v>192</v>
      </c>
      <c r="J52">
        <f t="shared" si="3"/>
        <v>208</v>
      </c>
      <c r="K52">
        <f t="shared" si="3"/>
        <v>224</v>
      </c>
      <c r="L52">
        <f t="shared" si="3"/>
        <v>240</v>
      </c>
      <c r="N52" t="str">
        <f t="shared" si="7"/>
        <v>10.244.160.0/20</v>
      </c>
      <c r="O52" t="str">
        <f t="shared" si="8"/>
        <v>10.244.176.0/20</v>
      </c>
      <c r="P52" t="str">
        <f t="shared" si="9"/>
        <v>10.244.192.0/20</v>
      </c>
      <c r="Q52" t="str">
        <f t="shared" si="10"/>
        <v>10.244.208.0/20</v>
      </c>
      <c r="R52" t="str">
        <f t="shared" si="11"/>
        <v>10.244.224.0/20</v>
      </c>
      <c r="S52" t="str">
        <f t="shared" si="12"/>
        <v>10.244.240.0/20</v>
      </c>
      <c r="T52" t="str">
        <f t="shared" si="13"/>
        <v>prod-VPC-PubSNA</v>
      </c>
      <c r="U52" t="str">
        <f t="shared" si="13"/>
        <v>prod-VPC-PubSNB</v>
      </c>
      <c r="V52" t="str">
        <f t="shared" si="13"/>
        <v>prod-VPC-PubSNC</v>
      </c>
      <c r="W52" t="str">
        <f t="shared" si="13"/>
        <v>prod-VPC-PrivSNA</v>
      </c>
      <c r="X52" t="str">
        <f t="shared" si="13"/>
        <v>prod-VPC-PrivSNB</v>
      </c>
      <c r="Y52" t="str">
        <f t="shared" si="13"/>
        <v>prod-VPC-PrivSNC</v>
      </c>
    </row>
    <row r="53" spans="2:25" x14ac:dyDescent="0.2">
      <c r="B53" t="s">
        <v>16</v>
      </c>
      <c r="C53" t="str">
        <f t="shared" si="6"/>
        <v>prod-eks-VPC</v>
      </c>
      <c r="D53" s="4">
        <v>245</v>
      </c>
      <c r="E53" t="str">
        <f t="shared" si="14"/>
        <v>10.245.0.0/16</v>
      </c>
      <c r="F53" s="19" t="s">
        <v>310</v>
      </c>
      <c r="G53">
        <v>160</v>
      </c>
      <c r="H53">
        <f t="shared" si="2"/>
        <v>176</v>
      </c>
      <c r="I53">
        <f t="shared" si="3"/>
        <v>192</v>
      </c>
      <c r="J53">
        <f t="shared" si="3"/>
        <v>208</v>
      </c>
      <c r="K53">
        <f t="shared" si="3"/>
        <v>224</v>
      </c>
      <c r="L53">
        <f t="shared" si="3"/>
        <v>240</v>
      </c>
      <c r="N53" t="str">
        <f t="shared" si="7"/>
        <v>10.245.160.0/20</v>
      </c>
      <c r="O53" t="str">
        <f t="shared" si="8"/>
        <v>10.245.176.0/20</v>
      </c>
      <c r="P53" t="str">
        <f t="shared" si="9"/>
        <v>10.245.192.0/20</v>
      </c>
      <c r="Q53" t="str">
        <f t="shared" si="10"/>
        <v>10.245.208.0/20</v>
      </c>
      <c r="R53" t="str">
        <f t="shared" si="11"/>
        <v>10.245.224.0/20</v>
      </c>
      <c r="S53" t="str">
        <f t="shared" si="12"/>
        <v>10.245.240.0/20</v>
      </c>
      <c r="T53" t="str">
        <f t="shared" si="13"/>
        <v>prod-eks-VPC-PubSNA</v>
      </c>
      <c r="U53" t="str">
        <f t="shared" si="13"/>
        <v>prod-eks-VPC-PubSNB</v>
      </c>
      <c r="V53" t="str">
        <f t="shared" si="13"/>
        <v>prod-eks-VPC-PubSNC</v>
      </c>
      <c r="W53" t="str">
        <f t="shared" si="13"/>
        <v>prod-eks-VPC-PrivSNA</v>
      </c>
      <c r="X53" t="str">
        <f t="shared" si="13"/>
        <v>prod-eks-VPC-PrivSNB</v>
      </c>
      <c r="Y53" t="str">
        <f t="shared" si="13"/>
        <v>prod-eks-VPC-PrivSNC</v>
      </c>
    </row>
    <row r="54" spans="2:25" x14ac:dyDescent="0.2">
      <c r="B54" s="12"/>
      <c r="C54" s="12"/>
      <c r="D54" s="12"/>
      <c r="E54" s="12"/>
      <c r="F54" s="12"/>
      <c r="G54" s="12"/>
      <c r="H54" s="12"/>
    </row>
    <row r="55" spans="2:25" x14ac:dyDescent="0.2">
      <c r="B55" s="12"/>
      <c r="C55" s="6" t="s">
        <v>124</v>
      </c>
      <c r="D55" s="6"/>
      <c r="E55" s="6" t="s">
        <v>123</v>
      </c>
      <c r="F55" s="15"/>
      <c r="G55" s="12"/>
      <c r="N55" t="s">
        <v>164</v>
      </c>
      <c r="O55" t="s">
        <v>165</v>
      </c>
      <c r="P55" t="s">
        <v>166</v>
      </c>
      <c r="Q55" t="s">
        <v>167</v>
      </c>
      <c r="R55" t="s">
        <v>168</v>
      </c>
      <c r="S55" t="s">
        <v>169</v>
      </c>
      <c r="T55" t="s">
        <v>170</v>
      </c>
      <c r="U55" t="s">
        <v>171</v>
      </c>
      <c r="V55" t="s">
        <v>172</v>
      </c>
      <c r="W55" t="s">
        <v>173</v>
      </c>
      <c r="X55" t="s">
        <v>174</v>
      </c>
      <c r="Y55" t="s">
        <v>175</v>
      </c>
    </row>
    <row r="56" spans="2:25" x14ac:dyDescent="0.2">
      <c r="B56" s="12"/>
      <c r="C56" s="7" t="s">
        <v>217</v>
      </c>
      <c r="D56" s="8">
        <v>240</v>
      </c>
      <c r="E56" s="7" t="s">
        <v>163</v>
      </c>
      <c r="F56" s="16"/>
      <c r="G56" s="12"/>
      <c r="H56">
        <v>176</v>
      </c>
      <c r="I56">
        <v>192</v>
      </c>
      <c r="J56">
        <v>208</v>
      </c>
      <c r="K56">
        <v>224</v>
      </c>
      <c r="L56">
        <v>240</v>
      </c>
      <c r="N56" t="s">
        <v>47</v>
      </c>
      <c r="O56" t="s">
        <v>49</v>
      </c>
      <c r="P56" t="s">
        <v>51</v>
      </c>
      <c r="Q56" t="s">
        <v>53</v>
      </c>
      <c r="R56" t="s">
        <v>55</v>
      </c>
      <c r="S56" t="s">
        <v>57</v>
      </c>
      <c r="T56" t="s">
        <v>176</v>
      </c>
      <c r="U56" t="s">
        <v>177</v>
      </c>
      <c r="V56" t="s">
        <v>178</v>
      </c>
      <c r="W56" t="s">
        <v>179</v>
      </c>
      <c r="X56" t="s">
        <v>180</v>
      </c>
      <c r="Y56" t="s">
        <v>181</v>
      </c>
    </row>
    <row r="57" spans="2:25" s="20" customFormat="1" x14ac:dyDescent="0.2">
      <c r="C57" s="10" t="s">
        <v>218</v>
      </c>
      <c r="D57" s="11">
        <v>241</v>
      </c>
      <c r="E57" s="10" t="s">
        <v>212</v>
      </c>
      <c r="F57" s="17"/>
      <c r="H57" s="20">
        <v>176</v>
      </c>
      <c r="I57" s="20">
        <v>192</v>
      </c>
      <c r="J57" s="20">
        <v>208</v>
      </c>
      <c r="K57" s="20">
        <v>224</v>
      </c>
      <c r="L57" s="20">
        <v>240</v>
      </c>
      <c r="N57" s="20" t="s">
        <v>60</v>
      </c>
      <c r="O57" s="20" t="s">
        <v>62</v>
      </c>
      <c r="P57" s="20" t="s">
        <v>64</v>
      </c>
      <c r="Q57" s="20" t="s">
        <v>66</v>
      </c>
      <c r="R57" s="20" t="s">
        <v>68</v>
      </c>
      <c r="S57" s="20" t="s">
        <v>70</v>
      </c>
      <c r="T57" s="20" t="s">
        <v>182</v>
      </c>
      <c r="U57" s="20" t="s">
        <v>183</v>
      </c>
      <c r="V57" s="20" t="s">
        <v>184</v>
      </c>
      <c r="W57" s="20" t="s">
        <v>185</v>
      </c>
      <c r="X57" s="20" t="s">
        <v>186</v>
      </c>
      <c r="Y57" s="20" t="s">
        <v>187</v>
      </c>
    </row>
    <row r="58" spans="2:25" x14ac:dyDescent="0.2">
      <c r="B58" s="12"/>
      <c r="C58" s="7" t="s">
        <v>219</v>
      </c>
      <c r="D58" s="9">
        <v>242</v>
      </c>
      <c r="E58" s="7" t="s">
        <v>213</v>
      </c>
      <c r="F58" s="16"/>
      <c r="G58" s="12"/>
      <c r="H58">
        <v>176</v>
      </c>
      <c r="I58">
        <v>192</v>
      </c>
      <c r="J58">
        <v>208</v>
      </c>
      <c r="K58">
        <v>224</v>
      </c>
      <c r="L58">
        <v>240</v>
      </c>
      <c r="N58" t="s">
        <v>73</v>
      </c>
      <c r="O58" t="s">
        <v>75</v>
      </c>
      <c r="P58" t="s">
        <v>77</v>
      </c>
      <c r="Q58" t="s">
        <v>79</v>
      </c>
      <c r="R58" t="s">
        <v>81</v>
      </c>
      <c r="S58" t="s">
        <v>83</v>
      </c>
      <c r="T58" t="s">
        <v>188</v>
      </c>
      <c r="U58" t="s">
        <v>189</v>
      </c>
      <c r="V58" t="s">
        <v>190</v>
      </c>
      <c r="W58" t="s">
        <v>191</v>
      </c>
      <c r="X58" t="s">
        <v>192</v>
      </c>
      <c r="Y58" t="s">
        <v>193</v>
      </c>
    </row>
    <row r="59" spans="2:25" x14ac:dyDescent="0.2">
      <c r="B59" s="12"/>
      <c r="C59" s="7" t="s">
        <v>220</v>
      </c>
      <c r="D59" s="9">
        <v>243</v>
      </c>
      <c r="E59" s="7" t="s">
        <v>214</v>
      </c>
      <c r="F59" s="16"/>
      <c r="G59" s="12"/>
      <c r="H59">
        <v>176</v>
      </c>
      <c r="I59">
        <v>192</v>
      </c>
      <c r="J59">
        <v>208</v>
      </c>
      <c r="K59">
        <v>224</v>
      </c>
      <c r="L59">
        <v>240</v>
      </c>
      <c r="N59" t="s">
        <v>86</v>
      </c>
      <c r="O59" t="s">
        <v>88</v>
      </c>
      <c r="P59" t="s">
        <v>90</v>
      </c>
      <c r="Q59" t="s">
        <v>92</v>
      </c>
      <c r="R59" t="s">
        <v>94</v>
      </c>
      <c r="S59" t="s">
        <v>96</v>
      </c>
      <c r="T59" t="s">
        <v>194</v>
      </c>
      <c r="U59" t="s">
        <v>195</v>
      </c>
      <c r="V59" t="s">
        <v>196</v>
      </c>
      <c r="W59" t="s">
        <v>197</v>
      </c>
      <c r="X59" t="s">
        <v>198</v>
      </c>
      <c r="Y59" t="s">
        <v>199</v>
      </c>
    </row>
    <row r="60" spans="2:25" x14ac:dyDescent="0.2">
      <c r="B60" s="12"/>
      <c r="C60" s="7" t="s">
        <v>221</v>
      </c>
      <c r="D60" s="9">
        <v>244</v>
      </c>
      <c r="E60" s="7" t="s">
        <v>215</v>
      </c>
      <c r="F60" s="16"/>
      <c r="G60" s="12"/>
      <c r="H60">
        <v>176</v>
      </c>
      <c r="I60">
        <v>192</v>
      </c>
      <c r="J60">
        <v>208</v>
      </c>
      <c r="K60">
        <v>224</v>
      </c>
      <c r="L60">
        <v>240</v>
      </c>
      <c r="N60" t="s">
        <v>99</v>
      </c>
      <c r="O60" t="s">
        <v>101</v>
      </c>
      <c r="P60" t="s">
        <v>103</v>
      </c>
      <c r="Q60" t="s">
        <v>105</v>
      </c>
      <c r="R60" t="s">
        <v>107</v>
      </c>
      <c r="S60" t="s">
        <v>109</v>
      </c>
      <c r="T60" t="s">
        <v>200</v>
      </c>
      <c r="U60" t="s">
        <v>201</v>
      </c>
      <c r="V60" t="s">
        <v>202</v>
      </c>
      <c r="W60" t="s">
        <v>203</v>
      </c>
      <c r="X60" t="s">
        <v>204</v>
      </c>
      <c r="Y60" t="s">
        <v>205</v>
      </c>
    </row>
    <row r="61" spans="2:25" x14ac:dyDescent="0.2">
      <c r="B61" s="12"/>
      <c r="C61" s="7" t="s">
        <v>222</v>
      </c>
      <c r="D61" s="9">
        <v>245</v>
      </c>
      <c r="E61" s="7" t="s">
        <v>216</v>
      </c>
      <c r="F61" s="16"/>
      <c r="G61" s="12"/>
      <c r="H61">
        <v>176</v>
      </c>
      <c r="I61">
        <v>192</v>
      </c>
      <c r="J61">
        <v>208</v>
      </c>
      <c r="K61">
        <v>224</v>
      </c>
      <c r="L61">
        <v>240</v>
      </c>
      <c r="N61" t="s">
        <v>112</v>
      </c>
      <c r="O61" t="s">
        <v>114</v>
      </c>
      <c r="P61" t="s">
        <v>116</v>
      </c>
      <c r="Q61" t="s">
        <v>118</v>
      </c>
      <c r="R61" t="s">
        <v>120</v>
      </c>
      <c r="S61" t="s">
        <v>122</v>
      </c>
      <c r="T61" t="s">
        <v>206</v>
      </c>
      <c r="U61" t="s">
        <v>207</v>
      </c>
      <c r="V61" t="s">
        <v>208</v>
      </c>
      <c r="W61" t="s">
        <v>209</v>
      </c>
      <c r="X61" t="s">
        <v>210</v>
      </c>
      <c r="Y61" t="s">
        <v>211</v>
      </c>
    </row>
    <row r="62" spans="2:25" x14ac:dyDescent="0.2">
      <c r="B62" s="12"/>
      <c r="C62" s="12"/>
      <c r="D62" s="12"/>
      <c r="E62" s="12"/>
      <c r="F62" s="12"/>
      <c r="G62" s="12"/>
    </row>
    <row r="74" spans="16:20" x14ac:dyDescent="0.2">
      <c r="R74" t="s">
        <v>283</v>
      </c>
      <c r="S74" t="s">
        <v>255</v>
      </c>
      <c r="T74" t="s">
        <v>275</v>
      </c>
    </row>
    <row r="75" spans="16:20" x14ac:dyDescent="0.2">
      <c r="Q75" t="s">
        <v>254</v>
      </c>
      <c r="R75" t="s">
        <v>284</v>
      </c>
      <c r="S75" t="s">
        <v>256</v>
      </c>
      <c r="T75" t="s">
        <v>276</v>
      </c>
    </row>
    <row r="76" spans="16:20" x14ac:dyDescent="0.2">
      <c r="P76" s="13" t="s">
        <v>280</v>
      </c>
      <c r="Q76" t="s">
        <v>257</v>
      </c>
      <c r="R76" t="s">
        <v>285</v>
      </c>
      <c r="S76" t="s">
        <v>258</v>
      </c>
      <c r="T76" t="s">
        <v>259</v>
      </c>
    </row>
    <row r="77" spans="16:20" x14ac:dyDescent="0.2">
      <c r="P77" s="13"/>
      <c r="Q77" t="s">
        <v>260</v>
      </c>
      <c r="R77" t="s">
        <v>286</v>
      </c>
      <c r="S77" t="s">
        <v>261</v>
      </c>
      <c r="T77" t="s">
        <v>262</v>
      </c>
    </row>
    <row r="78" spans="16:20" x14ac:dyDescent="0.2">
      <c r="P78" s="13" t="s">
        <v>282</v>
      </c>
      <c r="Q78" t="s">
        <v>263</v>
      </c>
      <c r="R78" t="s">
        <v>287</v>
      </c>
      <c r="S78" t="s">
        <v>264</v>
      </c>
      <c r="T78" t="s">
        <v>265</v>
      </c>
    </row>
    <row r="79" spans="16:20" x14ac:dyDescent="0.2">
      <c r="P79" s="13" t="s">
        <v>0</v>
      </c>
      <c r="Q79" t="s">
        <v>266</v>
      </c>
      <c r="R79" t="s">
        <v>286</v>
      </c>
      <c r="S79" t="s">
        <v>267</v>
      </c>
      <c r="T79" t="s">
        <v>268</v>
      </c>
    </row>
    <row r="80" spans="16:20" x14ac:dyDescent="0.2">
      <c r="P80" s="13"/>
      <c r="Q80" t="s">
        <v>269</v>
      </c>
      <c r="R80" t="s">
        <v>288</v>
      </c>
      <c r="S80" t="s">
        <v>270</v>
      </c>
      <c r="T80" t="s">
        <v>271</v>
      </c>
    </row>
    <row r="81" spans="16:20" x14ac:dyDescent="0.2">
      <c r="P81" s="13" t="s">
        <v>281</v>
      </c>
      <c r="Q81" t="s">
        <v>273</v>
      </c>
      <c r="S81" t="s">
        <v>272</v>
      </c>
      <c r="T81" t="s">
        <v>274</v>
      </c>
    </row>
    <row r="82" spans="16:20" x14ac:dyDescent="0.2">
      <c r="Q82" t="s">
        <v>277</v>
      </c>
      <c r="S82" t="s">
        <v>278</v>
      </c>
      <c r="T82" t="s">
        <v>279</v>
      </c>
    </row>
    <row r="85" spans="16:20" x14ac:dyDescent="0.2">
      <c r="Q85" t="s">
        <v>254</v>
      </c>
      <c r="R85" t="s">
        <v>255</v>
      </c>
      <c r="S85" t="s">
        <v>256</v>
      </c>
      <c r="T85" t="s">
        <v>276</v>
      </c>
    </row>
    <row r="86" spans="16:20" x14ac:dyDescent="0.2">
      <c r="P86" s="13" t="s">
        <v>280</v>
      </c>
      <c r="Q86" t="s">
        <v>257</v>
      </c>
      <c r="S86" t="s">
        <v>258</v>
      </c>
      <c r="T86" t="s">
        <v>259</v>
      </c>
    </row>
    <row r="87" spans="16:20" x14ac:dyDescent="0.2">
      <c r="P87" s="13" t="s">
        <v>282</v>
      </c>
      <c r="Q87" t="s">
        <v>260</v>
      </c>
      <c r="S87" t="s">
        <v>261</v>
      </c>
      <c r="T87" t="s">
        <v>262</v>
      </c>
    </row>
    <row r="88" spans="16:20" x14ac:dyDescent="0.2">
      <c r="P88" s="13"/>
      <c r="Q88" t="s">
        <v>263</v>
      </c>
      <c r="S88" t="s">
        <v>264</v>
      </c>
      <c r="T88" t="s">
        <v>265</v>
      </c>
    </row>
    <row r="89" spans="16:20" x14ac:dyDescent="0.2">
      <c r="P89" s="13" t="s">
        <v>0</v>
      </c>
      <c r="Q89" t="s">
        <v>266</v>
      </c>
      <c r="S89" t="s">
        <v>267</v>
      </c>
      <c r="T89" t="s">
        <v>268</v>
      </c>
    </row>
    <row r="90" spans="16:20" x14ac:dyDescent="0.2">
      <c r="P90" s="13"/>
      <c r="Q90" t="s">
        <v>269</v>
      </c>
      <c r="S90" t="s">
        <v>270</v>
      </c>
      <c r="T90" t="s">
        <v>271</v>
      </c>
    </row>
    <row r="91" spans="16:20" x14ac:dyDescent="0.2">
      <c r="P91" s="13" t="s">
        <v>281</v>
      </c>
      <c r="Q91" t="s">
        <v>273</v>
      </c>
      <c r="S91" t="s">
        <v>272</v>
      </c>
      <c r="T91" t="s">
        <v>274</v>
      </c>
    </row>
    <row r="92" spans="16:20" x14ac:dyDescent="0.2">
      <c r="Q92" t="s">
        <v>277</v>
      </c>
      <c r="S92" t="s">
        <v>278</v>
      </c>
      <c r="T92" t="s">
        <v>279</v>
      </c>
    </row>
    <row r="112" spans="15:17" x14ac:dyDescent="0.2">
      <c r="O112" t="s">
        <v>3</v>
      </c>
      <c r="P112" s="14" t="s">
        <v>291</v>
      </c>
      <c r="Q112" t="s">
        <v>308</v>
      </c>
    </row>
    <row r="113" spans="15:21" x14ac:dyDescent="0.2">
      <c r="O113" t="s">
        <v>12</v>
      </c>
      <c r="P113" s="14" t="s">
        <v>307</v>
      </c>
      <c r="Q113" t="s">
        <v>306</v>
      </c>
    </row>
    <row r="114" spans="15:21" x14ac:dyDescent="0.2">
      <c r="O114" t="s">
        <v>13</v>
      </c>
      <c r="P114" s="14" t="s">
        <v>310</v>
      </c>
      <c r="Q114" t="s">
        <v>309</v>
      </c>
    </row>
    <row r="123" spans="15:21" x14ac:dyDescent="0.2">
      <c r="P123" t="s">
        <v>295</v>
      </c>
    </row>
    <row r="124" spans="15:21" x14ac:dyDescent="0.2">
      <c r="T124" t="s">
        <v>305</v>
      </c>
      <c r="U124" t="s">
        <v>304</v>
      </c>
    </row>
    <row r="125" spans="15:21" x14ac:dyDescent="0.2">
      <c r="P125" t="s">
        <v>3</v>
      </c>
      <c r="Q125" t="s">
        <v>296</v>
      </c>
      <c r="R125" t="s">
        <v>289</v>
      </c>
      <c r="S125" t="s">
        <v>297</v>
      </c>
    </row>
    <row r="126" spans="15:21" x14ac:dyDescent="0.2">
      <c r="P126" t="s">
        <v>12</v>
      </c>
      <c r="Q126" t="s">
        <v>298</v>
      </c>
      <c r="R126" t="s">
        <v>299</v>
      </c>
      <c r="S126" t="s">
        <v>300</v>
      </c>
    </row>
    <row r="127" spans="15:21" x14ac:dyDescent="0.2">
      <c r="P127" t="s">
        <v>13</v>
      </c>
      <c r="Q127" t="s">
        <v>301</v>
      </c>
      <c r="R127" t="s">
        <v>302</v>
      </c>
      <c r="S127" t="s">
        <v>303</v>
      </c>
    </row>
    <row r="134" spans="15:16" x14ac:dyDescent="0.2">
      <c r="O134" t="s">
        <v>311</v>
      </c>
    </row>
    <row r="135" spans="15:16" x14ac:dyDescent="0.2">
      <c r="O135" t="s">
        <v>312</v>
      </c>
    </row>
    <row r="136" spans="15:16" x14ac:dyDescent="0.2">
      <c r="O136" t="s">
        <v>313</v>
      </c>
    </row>
    <row r="137" spans="15:16" x14ac:dyDescent="0.2">
      <c r="P137" t="s">
        <v>314</v>
      </c>
    </row>
    <row r="171" spans="21:22" x14ac:dyDescent="0.2">
      <c r="U171" t="s">
        <v>318</v>
      </c>
      <c r="V171" t="s">
        <v>319</v>
      </c>
    </row>
    <row r="191" spans="14:14" x14ac:dyDescent="0.2">
      <c r="N191" t="s">
        <v>316</v>
      </c>
    </row>
    <row r="192" spans="14:14" x14ac:dyDescent="0.2">
      <c r="N192" s="2" t="s">
        <v>317</v>
      </c>
    </row>
  </sheetData>
  <hyperlinks>
    <hyperlink ref="N192" r:id="rId1" location="SubnetDetails:subnetId=subnet-015cb842c29a64cdc" xr:uid="{73AB0D21-14E3-CB45-AC84-A01992BE80CE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933F-D467-F44F-943F-461523A9396E}">
  <dimension ref="A120:D121"/>
  <sheetViews>
    <sheetView topLeftCell="A6" zoomScale="94" workbookViewId="0">
      <selection activeCell="C121" sqref="C121"/>
    </sheetView>
    <sheetView workbookViewId="1"/>
  </sheetViews>
  <sheetFormatPr baseColWidth="10" defaultRowHeight="16" x14ac:dyDescent="0.2"/>
  <cols>
    <col min="2" max="2" width="12.5" bestFit="1" customWidth="1"/>
  </cols>
  <sheetData>
    <row r="120" spans="1:4" x14ac:dyDescent="0.2">
      <c r="A120" t="s">
        <v>217</v>
      </c>
      <c r="B120" t="s">
        <v>32</v>
      </c>
      <c r="C120" t="s">
        <v>252</v>
      </c>
      <c r="D120" t="s">
        <v>249</v>
      </c>
    </row>
    <row r="121" spans="1:4" x14ac:dyDescent="0.2">
      <c r="A121" t="s">
        <v>218</v>
      </c>
      <c r="B121" t="s">
        <v>33</v>
      </c>
      <c r="C121" t="s">
        <v>253</v>
      </c>
      <c r="D121" t="s">
        <v>251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9887-CE00-A545-81D2-8C0A870604D4}">
  <dimension ref="B3:AH66"/>
  <sheetViews>
    <sheetView topLeftCell="C31" zoomScale="185" workbookViewId="0">
      <selection activeCell="F49" sqref="F49"/>
    </sheetView>
    <sheetView workbookViewId="1"/>
  </sheetViews>
  <sheetFormatPr baseColWidth="10" defaultRowHeight="16" x14ac:dyDescent="0.2"/>
  <cols>
    <col min="2" max="2" width="8.1640625" bestFit="1" customWidth="1"/>
    <col min="3" max="3" width="12.83203125" customWidth="1"/>
    <col min="4" max="4" width="0.1640625" hidden="1" customWidth="1"/>
    <col min="5" max="5" width="12.5" bestFit="1" customWidth="1"/>
    <col min="6" max="11" width="5" customWidth="1"/>
    <col min="12" max="12" width="1.6640625" customWidth="1"/>
    <col min="13" max="18" width="14.5" bestFit="1" customWidth="1"/>
    <col min="19" max="20" width="26" bestFit="1" customWidth="1"/>
    <col min="21" max="21" width="25.83203125" bestFit="1" customWidth="1"/>
    <col min="22" max="23" width="26" bestFit="1" customWidth="1"/>
    <col min="24" max="24" width="25.83203125" bestFit="1" customWidth="1"/>
    <col min="28" max="29" width="11.5" bestFit="1" customWidth="1"/>
    <col min="30" max="30" width="11.33203125" bestFit="1" customWidth="1"/>
    <col min="31" max="31" width="18.6640625" bestFit="1" customWidth="1"/>
    <col min="32" max="32" width="22.83203125" bestFit="1" customWidth="1"/>
    <col min="33" max="33" width="14.5" bestFit="1" customWidth="1"/>
    <col min="34" max="34" width="12.5" bestFit="1" customWidth="1"/>
  </cols>
  <sheetData>
    <row r="3" spans="28:34" x14ac:dyDescent="0.2">
      <c r="AB3" t="s">
        <v>0</v>
      </c>
      <c r="AC3" t="s">
        <v>1</v>
      </c>
      <c r="AD3" t="s">
        <v>11</v>
      </c>
      <c r="AE3" t="s">
        <v>18</v>
      </c>
      <c r="AF3" t="s">
        <v>17</v>
      </c>
      <c r="AG3" t="s">
        <v>30</v>
      </c>
      <c r="AH3" t="s">
        <v>31</v>
      </c>
    </row>
    <row r="4" spans="28:34" x14ac:dyDescent="0.2">
      <c r="AB4" t="s">
        <v>3</v>
      </c>
      <c r="AC4" t="s">
        <v>4</v>
      </c>
      <c r="AD4" t="s">
        <v>9</v>
      </c>
      <c r="AE4" t="s">
        <v>45</v>
      </c>
      <c r="AF4" t="s">
        <v>46</v>
      </c>
      <c r="AG4" t="s">
        <v>47</v>
      </c>
      <c r="AH4" t="s">
        <v>32</v>
      </c>
    </row>
    <row r="5" spans="28:34" x14ac:dyDescent="0.2">
      <c r="AB5" t="s">
        <v>3</v>
      </c>
      <c r="AC5" t="s">
        <v>4</v>
      </c>
      <c r="AD5" t="s">
        <v>27</v>
      </c>
      <c r="AE5" t="s">
        <v>45</v>
      </c>
      <c r="AF5" t="s">
        <v>48</v>
      </c>
      <c r="AG5" t="s">
        <v>49</v>
      </c>
    </row>
    <row r="6" spans="28:34" x14ac:dyDescent="0.2">
      <c r="AB6" t="s">
        <v>3</v>
      </c>
      <c r="AC6" t="s">
        <v>4</v>
      </c>
      <c r="AD6" t="s">
        <v>24</v>
      </c>
      <c r="AE6" t="s">
        <v>45</v>
      </c>
      <c r="AF6" t="s">
        <v>50</v>
      </c>
      <c r="AG6" t="s">
        <v>51</v>
      </c>
    </row>
    <row r="7" spans="28:34" x14ac:dyDescent="0.2">
      <c r="AB7" t="s">
        <v>3</v>
      </c>
      <c r="AC7" t="s">
        <v>5</v>
      </c>
      <c r="AD7" t="s">
        <v>9</v>
      </c>
      <c r="AE7" t="s">
        <v>45</v>
      </c>
      <c r="AF7" t="s">
        <v>52</v>
      </c>
      <c r="AG7" t="s">
        <v>53</v>
      </c>
    </row>
    <row r="8" spans="28:34" x14ac:dyDescent="0.2">
      <c r="AB8" t="s">
        <v>3</v>
      </c>
      <c r="AC8" t="s">
        <v>5</v>
      </c>
      <c r="AD8" t="s">
        <v>27</v>
      </c>
      <c r="AE8" t="s">
        <v>45</v>
      </c>
      <c r="AF8" t="s">
        <v>54</v>
      </c>
      <c r="AG8" t="s">
        <v>55</v>
      </c>
    </row>
    <row r="9" spans="28:34" x14ac:dyDescent="0.2">
      <c r="AB9" t="s">
        <v>3</v>
      </c>
      <c r="AC9" t="s">
        <v>5</v>
      </c>
      <c r="AD9" t="s">
        <v>24</v>
      </c>
      <c r="AE9" t="s">
        <v>45</v>
      </c>
      <c r="AF9" t="s">
        <v>56</v>
      </c>
      <c r="AG9" t="s">
        <v>57</v>
      </c>
    </row>
    <row r="11" spans="28:34" x14ac:dyDescent="0.2">
      <c r="AB11" t="s">
        <v>14</v>
      </c>
      <c r="AC11" t="s">
        <v>4</v>
      </c>
      <c r="AD11" t="s">
        <v>9</v>
      </c>
      <c r="AE11" t="s">
        <v>58</v>
      </c>
      <c r="AF11" t="s">
        <v>59</v>
      </c>
      <c r="AG11" t="s">
        <v>60</v>
      </c>
      <c r="AH11" t="s">
        <v>33</v>
      </c>
    </row>
    <row r="12" spans="28:34" x14ac:dyDescent="0.2">
      <c r="AB12" t="s">
        <v>14</v>
      </c>
      <c r="AC12" t="s">
        <v>4</v>
      </c>
      <c r="AD12" t="s">
        <v>27</v>
      </c>
      <c r="AE12" t="s">
        <v>58</v>
      </c>
      <c r="AF12" t="s">
        <v>61</v>
      </c>
      <c r="AG12" t="s">
        <v>62</v>
      </c>
    </row>
    <row r="13" spans="28:34" x14ac:dyDescent="0.2">
      <c r="AB13" t="s">
        <v>14</v>
      </c>
      <c r="AC13" t="s">
        <v>4</v>
      </c>
      <c r="AD13" t="s">
        <v>24</v>
      </c>
      <c r="AE13" t="s">
        <v>58</v>
      </c>
      <c r="AF13" t="s">
        <v>63</v>
      </c>
      <c r="AG13" t="s">
        <v>64</v>
      </c>
    </row>
    <row r="14" spans="28:34" x14ac:dyDescent="0.2">
      <c r="AB14" t="s">
        <v>14</v>
      </c>
      <c r="AC14" t="s">
        <v>5</v>
      </c>
      <c r="AD14" t="s">
        <v>9</v>
      </c>
      <c r="AE14" t="s">
        <v>58</v>
      </c>
      <c r="AF14" t="s">
        <v>65</v>
      </c>
      <c r="AG14" t="s">
        <v>66</v>
      </c>
    </row>
    <row r="15" spans="28:34" x14ac:dyDescent="0.2">
      <c r="AB15" t="s">
        <v>14</v>
      </c>
      <c r="AC15" t="s">
        <v>5</v>
      </c>
      <c r="AD15" t="s">
        <v>27</v>
      </c>
      <c r="AE15" t="s">
        <v>58</v>
      </c>
      <c r="AF15" t="s">
        <v>67</v>
      </c>
      <c r="AG15" t="s">
        <v>68</v>
      </c>
    </row>
    <row r="16" spans="28:34" x14ac:dyDescent="0.2">
      <c r="AB16" t="s">
        <v>14</v>
      </c>
      <c r="AC16" t="s">
        <v>5</v>
      </c>
      <c r="AD16" t="s">
        <v>24</v>
      </c>
      <c r="AE16" t="s">
        <v>58</v>
      </c>
      <c r="AF16" t="s">
        <v>69</v>
      </c>
      <c r="AG16" t="s">
        <v>70</v>
      </c>
    </row>
    <row r="18" spans="28:34" x14ac:dyDescent="0.2">
      <c r="AB18" t="s">
        <v>12</v>
      </c>
      <c r="AC18" t="s">
        <v>4</v>
      </c>
      <c r="AD18" t="s">
        <v>9</v>
      </c>
      <c r="AE18" t="s">
        <v>71</v>
      </c>
      <c r="AF18" t="s">
        <v>72</v>
      </c>
      <c r="AG18" t="s">
        <v>73</v>
      </c>
      <c r="AH18" t="s">
        <v>34</v>
      </c>
    </row>
    <row r="19" spans="28:34" x14ac:dyDescent="0.2">
      <c r="AB19" t="s">
        <v>12</v>
      </c>
      <c r="AC19" t="s">
        <v>4</v>
      </c>
      <c r="AD19" t="s">
        <v>27</v>
      </c>
      <c r="AE19" t="s">
        <v>71</v>
      </c>
      <c r="AF19" t="s">
        <v>74</v>
      </c>
      <c r="AG19" t="s">
        <v>75</v>
      </c>
    </row>
    <row r="20" spans="28:34" x14ac:dyDescent="0.2">
      <c r="AB20" t="s">
        <v>12</v>
      </c>
      <c r="AC20" t="s">
        <v>4</v>
      </c>
      <c r="AD20" t="s">
        <v>24</v>
      </c>
      <c r="AE20" t="s">
        <v>71</v>
      </c>
      <c r="AF20" t="s">
        <v>76</v>
      </c>
      <c r="AG20" t="s">
        <v>77</v>
      </c>
    </row>
    <row r="21" spans="28:34" x14ac:dyDescent="0.2">
      <c r="AB21" t="s">
        <v>12</v>
      </c>
      <c r="AC21" t="s">
        <v>5</v>
      </c>
      <c r="AD21" t="s">
        <v>9</v>
      </c>
      <c r="AE21" t="s">
        <v>71</v>
      </c>
      <c r="AF21" t="s">
        <v>78</v>
      </c>
      <c r="AG21" t="s">
        <v>79</v>
      </c>
    </row>
    <row r="22" spans="28:34" x14ac:dyDescent="0.2">
      <c r="AB22" t="s">
        <v>12</v>
      </c>
      <c r="AC22" t="s">
        <v>5</v>
      </c>
      <c r="AD22" t="s">
        <v>27</v>
      </c>
      <c r="AE22" t="s">
        <v>71</v>
      </c>
      <c r="AF22" t="s">
        <v>80</v>
      </c>
      <c r="AG22" t="s">
        <v>81</v>
      </c>
    </row>
    <row r="23" spans="28:34" x14ac:dyDescent="0.2">
      <c r="AB23" t="s">
        <v>12</v>
      </c>
      <c r="AC23" t="s">
        <v>5</v>
      </c>
      <c r="AD23" t="s">
        <v>24</v>
      </c>
      <c r="AE23" t="s">
        <v>71</v>
      </c>
      <c r="AF23" t="s">
        <v>82</v>
      </c>
      <c r="AG23" t="s">
        <v>83</v>
      </c>
    </row>
    <row r="25" spans="28:34" x14ac:dyDescent="0.2">
      <c r="AB25" t="s">
        <v>15</v>
      </c>
      <c r="AC25" t="s">
        <v>4</v>
      </c>
      <c r="AD25" t="s">
        <v>9</v>
      </c>
      <c r="AE25" t="s">
        <v>84</v>
      </c>
      <c r="AF25" t="s">
        <v>85</v>
      </c>
      <c r="AG25" t="s">
        <v>86</v>
      </c>
      <c r="AH25" t="s">
        <v>35</v>
      </c>
    </row>
    <row r="26" spans="28:34" x14ac:dyDescent="0.2">
      <c r="AB26" t="s">
        <v>15</v>
      </c>
      <c r="AC26" t="s">
        <v>4</v>
      </c>
      <c r="AD26" t="s">
        <v>27</v>
      </c>
      <c r="AE26" t="s">
        <v>84</v>
      </c>
      <c r="AF26" t="s">
        <v>87</v>
      </c>
      <c r="AG26" t="s">
        <v>88</v>
      </c>
    </row>
    <row r="27" spans="28:34" x14ac:dyDescent="0.2">
      <c r="AB27" t="s">
        <v>15</v>
      </c>
      <c r="AC27" t="s">
        <v>4</v>
      </c>
      <c r="AD27" t="s">
        <v>24</v>
      </c>
      <c r="AE27" t="s">
        <v>84</v>
      </c>
      <c r="AF27" t="s">
        <v>89</v>
      </c>
      <c r="AG27" t="s">
        <v>90</v>
      </c>
    </row>
    <row r="28" spans="28:34" x14ac:dyDescent="0.2">
      <c r="AB28" t="s">
        <v>15</v>
      </c>
      <c r="AC28" t="s">
        <v>5</v>
      </c>
      <c r="AD28" t="s">
        <v>9</v>
      </c>
      <c r="AE28" t="s">
        <v>84</v>
      </c>
      <c r="AF28" t="s">
        <v>91</v>
      </c>
      <c r="AG28" t="s">
        <v>92</v>
      </c>
    </row>
    <row r="29" spans="28:34" x14ac:dyDescent="0.2">
      <c r="AB29" t="s">
        <v>15</v>
      </c>
      <c r="AC29" t="s">
        <v>5</v>
      </c>
      <c r="AD29" t="s">
        <v>27</v>
      </c>
      <c r="AE29" t="s">
        <v>84</v>
      </c>
      <c r="AF29" t="s">
        <v>93</v>
      </c>
      <c r="AG29" t="s">
        <v>94</v>
      </c>
    </row>
    <row r="30" spans="28:34" x14ac:dyDescent="0.2">
      <c r="AB30" t="s">
        <v>15</v>
      </c>
      <c r="AC30" t="s">
        <v>5</v>
      </c>
      <c r="AD30" t="s">
        <v>24</v>
      </c>
      <c r="AE30" t="s">
        <v>84</v>
      </c>
      <c r="AF30" t="s">
        <v>95</v>
      </c>
      <c r="AG30" t="s">
        <v>96</v>
      </c>
    </row>
    <row r="32" spans="28:34" x14ac:dyDescent="0.2">
      <c r="AB32" t="s">
        <v>13</v>
      </c>
      <c r="AC32" t="s">
        <v>4</v>
      </c>
      <c r="AD32" t="s">
        <v>9</v>
      </c>
      <c r="AE32" t="s">
        <v>97</v>
      </c>
      <c r="AF32" t="s">
        <v>98</v>
      </c>
      <c r="AG32" t="s">
        <v>99</v>
      </c>
      <c r="AH32" t="s">
        <v>36</v>
      </c>
    </row>
    <row r="33" spans="2:34" x14ac:dyDescent="0.2">
      <c r="AB33" t="s">
        <v>13</v>
      </c>
      <c r="AC33" t="s">
        <v>4</v>
      </c>
      <c r="AD33" t="s">
        <v>27</v>
      </c>
      <c r="AE33" t="s">
        <v>97</v>
      </c>
      <c r="AF33" t="s">
        <v>100</v>
      </c>
      <c r="AG33" t="s">
        <v>101</v>
      </c>
    </row>
    <row r="34" spans="2:34" x14ac:dyDescent="0.2">
      <c r="AB34" t="s">
        <v>13</v>
      </c>
      <c r="AC34" t="s">
        <v>4</v>
      </c>
      <c r="AD34" t="s">
        <v>24</v>
      </c>
      <c r="AE34" t="s">
        <v>97</v>
      </c>
      <c r="AF34" t="s">
        <v>102</v>
      </c>
      <c r="AG34" t="s">
        <v>103</v>
      </c>
    </row>
    <row r="35" spans="2:34" x14ac:dyDescent="0.2">
      <c r="AB35" t="s">
        <v>13</v>
      </c>
      <c r="AC35" t="s">
        <v>5</v>
      </c>
      <c r="AD35" t="s">
        <v>9</v>
      </c>
      <c r="AE35" t="s">
        <v>97</v>
      </c>
      <c r="AF35" t="s">
        <v>104</v>
      </c>
      <c r="AG35" t="s">
        <v>105</v>
      </c>
    </row>
    <row r="36" spans="2:34" x14ac:dyDescent="0.2">
      <c r="AB36" t="s">
        <v>13</v>
      </c>
      <c r="AC36" t="s">
        <v>5</v>
      </c>
      <c r="AD36" t="s">
        <v>27</v>
      </c>
      <c r="AE36" t="s">
        <v>97</v>
      </c>
      <c r="AF36" t="s">
        <v>106</v>
      </c>
      <c r="AG36" t="s">
        <v>107</v>
      </c>
    </row>
    <row r="37" spans="2:34" x14ac:dyDescent="0.2">
      <c r="AB37" t="s">
        <v>13</v>
      </c>
      <c r="AC37" t="s">
        <v>5</v>
      </c>
      <c r="AD37" t="s">
        <v>24</v>
      </c>
      <c r="AE37" t="s">
        <v>97</v>
      </c>
      <c r="AF37" t="s">
        <v>108</v>
      </c>
      <c r="AG37" t="s">
        <v>109</v>
      </c>
    </row>
    <row r="39" spans="2:34" x14ac:dyDescent="0.2">
      <c r="AB39" t="s">
        <v>16</v>
      </c>
      <c r="AC39" t="s">
        <v>4</v>
      </c>
      <c r="AD39" t="s">
        <v>9</v>
      </c>
      <c r="AE39" t="s">
        <v>110</v>
      </c>
      <c r="AF39" t="s">
        <v>111</v>
      </c>
      <c r="AG39" t="s">
        <v>112</v>
      </c>
      <c r="AH39" t="s">
        <v>37</v>
      </c>
    </row>
    <row r="40" spans="2:34" x14ac:dyDescent="0.2">
      <c r="AB40" t="s">
        <v>16</v>
      </c>
      <c r="AC40" t="s">
        <v>4</v>
      </c>
      <c r="AD40" t="s">
        <v>27</v>
      </c>
      <c r="AE40" t="s">
        <v>110</v>
      </c>
      <c r="AF40" t="s">
        <v>113</v>
      </c>
      <c r="AG40" t="s">
        <v>114</v>
      </c>
    </row>
    <row r="41" spans="2:34" x14ac:dyDescent="0.2">
      <c r="AB41" t="s">
        <v>16</v>
      </c>
      <c r="AC41" t="s">
        <v>4</v>
      </c>
      <c r="AD41" t="s">
        <v>24</v>
      </c>
      <c r="AE41" t="s">
        <v>110</v>
      </c>
      <c r="AF41" t="s">
        <v>115</v>
      </c>
      <c r="AG41" t="s">
        <v>116</v>
      </c>
    </row>
    <row r="42" spans="2:34" x14ac:dyDescent="0.2">
      <c r="M42" t="s">
        <v>131</v>
      </c>
      <c r="N42" t="s">
        <v>131</v>
      </c>
      <c r="O42" t="s">
        <v>131</v>
      </c>
      <c r="P42" t="s">
        <v>132</v>
      </c>
      <c r="Q42" t="s">
        <v>132</v>
      </c>
      <c r="R42" t="s">
        <v>132</v>
      </c>
      <c r="S42" t="s">
        <v>131</v>
      </c>
      <c r="T42" t="s">
        <v>131</v>
      </c>
      <c r="U42" t="s">
        <v>131</v>
      </c>
      <c r="V42" t="s">
        <v>132</v>
      </c>
      <c r="W42" t="s">
        <v>132</v>
      </c>
      <c r="X42" t="s">
        <v>132</v>
      </c>
      <c r="AB42" t="s">
        <v>16</v>
      </c>
      <c r="AC42" t="s">
        <v>5</v>
      </c>
      <c r="AD42" t="s">
        <v>9</v>
      </c>
      <c r="AE42" t="s">
        <v>110</v>
      </c>
      <c r="AF42" t="s">
        <v>117</v>
      </c>
      <c r="AG42" t="s">
        <v>118</v>
      </c>
    </row>
    <row r="43" spans="2:34" x14ac:dyDescent="0.2">
      <c r="M43" t="s">
        <v>133</v>
      </c>
      <c r="N43" t="s">
        <v>134</v>
      </c>
      <c r="O43" t="s">
        <v>135</v>
      </c>
      <c r="P43" t="s">
        <v>133</v>
      </c>
      <c r="Q43" t="s">
        <v>134</v>
      </c>
      <c r="R43" t="s">
        <v>135</v>
      </c>
      <c r="S43" t="s">
        <v>133</v>
      </c>
      <c r="T43" t="s">
        <v>134</v>
      </c>
      <c r="U43" t="s">
        <v>135</v>
      </c>
      <c r="V43" t="s">
        <v>133</v>
      </c>
      <c r="W43" t="s">
        <v>134</v>
      </c>
      <c r="X43" t="s">
        <v>135</v>
      </c>
      <c r="AB43" t="s">
        <v>16</v>
      </c>
      <c r="AC43" t="s">
        <v>5</v>
      </c>
      <c r="AD43" t="s">
        <v>27</v>
      </c>
      <c r="AE43" t="s">
        <v>110</v>
      </c>
      <c r="AF43" t="s">
        <v>119</v>
      </c>
      <c r="AG43" t="s">
        <v>120</v>
      </c>
    </row>
    <row r="44" spans="2:34" x14ac:dyDescent="0.2">
      <c r="AB44" t="s">
        <v>16</v>
      </c>
      <c r="AC44" t="s">
        <v>5</v>
      </c>
      <c r="AD44" t="s">
        <v>24</v>
      </c>
      <c r="AE44" t="s">
        <v>110</v>
      </c>
      <c r="AF44" t="s">
        <v>121</v>
      </c>
      <c r="AG44" t="s">
        <v>122</v>
      </c>
    </row>
    <row r="46" spans="2:34" x14ac:dyDescent="0.2">
      <c r="AB46" t="s">
        <v>125</v>
      </c>
      <c r="AC46" t="s">
        <v>126</v>
      </c>
      <c r="AD46" t="s">
        <v>127</v>
      </c>
      <c r="AE46" t="s">
        <v>128</v>
      </c>
      <c r="AF46" t="s">
        <v>129</v>
      </c>
      <c r="AG46" t="s">
        <v>130</v>
      </c>
    </row>
    <row r="47" spans="2:34" x14ac:dyDescent="0.2">
      <c r="B47" t="s">
        <v>0</v>
      </c>
      <c r="C47" t="s">
        <v>124</v>
      </c>
      <c r="E47" t="s">
        <v>123</v>
      </c>
      <c r="M47" t="str">
        <f>M42&amp;"SN"&amp;M43&amp;"CIDR"</f>
        <v>PubSNACIDR</v>
      </c>
      <c r="N47" t="str">
        <f t="shared" ref="N47:R47" si="0">N42&amp;"SN"&amp;N43&amp;"CIDR"</f>
        <v>PubSNBCIDR</v>
      </c>
      <c r="O47" t="str">
        <f t="shared" si="0"/>
        <v>PubSNCCIDR</v>
      </c>
      <c r="P47" t="str">
        <f>P42&amp;"SN"&amp;P43&amp;"CIDR"</f>
        <v>PrivSNACIDR</v>
      </c>
      <c r="Q47" t="str">
        <f t="shared" si="0"/>
        <v>PrivSNBCIDR</v>
      </c>
      <c r="R47" t="str">
        <f t="shared" si="0"/>
        <v>PrivSNCCIDR</v>
      </c>
      <c r="S47" t="str">
        <f>S42&amp;"SN"&amp;S43&amp;"Name"</f>
        <v>PubSNAName</v>
      </c>
      <c r="T47" t="str">
        <f t="shared" ref="T47:X47" si="1">T42&amp;"SN"&amp;T43&amp;"Name"</f>
        <v>PubSNBName</v>
      </c>
      <c r="U47" t="str">
        <f t="shared" si="1"/>
        <v>PubSNCName</v>
      </c>
      <c r="V47" t="str">
        <f t="shared" si="1"/>
        <v>PrivSNAName</v>
      </c>
      <c r="W47" t="str">
        <f t="shared" si="1"/>
        <v>PrivSNBName</v>
      </c>
      <c r="X47" t="str">
        <f t="shared" si="1"/>
        <v>PrivSNCName</v>
      </c>
    </row>
    <row r="48" spans="2:34" x14ac:dyDescent="0.2">
      <c r="B48" t="s">
        <v>3</v>
      </c>
      <c r="C48" t="str">
        <f>B48&amp;"-VPC"</f>
        <v>dev-VPC</v>
      </c>
      <c r="D48" s="5">
        <v>240</v>
      </c>
      <c r="E48" t="s">
        <v>32</v>
      </c>
      <c r="F48">
        <v>0</v>
      </c>
      <c r="G48">
        <f t="shared" ref="G48:K57" si="2">F48+16</f>
        <v>16</v>
      </c>
      <c r="H48">
        <f t="shared" si="2"/>
        <v>32</v>
      </c>
      <c r="I48">
        <f t="shared" si="2"/>
        <v>48</v>
      </c>
      <c r="J48">
        <f t="shared" si="2"/>
        <v>64</v>
      </c>
      <c r="K48">
        <f t="shared" si="2"/>
        <v>80</v>
      </c>
      <c r="M48" t="str">
        <f t="shared" ref="M48:R57" si="3">"10."&amp; $D48&amp;"."&amp;F48&amp;".0/20"</f>
        <v>10.240.0.0/20</v>
      </c>
      <c r="N48" t="str">
        <f t="shared" si="3"/>
        <v>10.240.16.0/20</v>
      </c>
      <c r="O48" t="str">
        <f t="shared" si="3"/>
        <v>10.240.32.0/20</v>
      </c>
      <c r="P48" t="str">
        <f t="shared" si="3"/>
        <v>10.240.48.0/20</v>
      </c>
      <c r="Q48" t="str">
        <f t="shared" si="3"/>
        <v>10.240.64.0/20</v>
      </c>
      <c r="R48" t="str">
        <f t="shared" si="3"/>
        <v>10.240.80.0/20</v>
      </c>
      <c r="S48" t="str">
        <f>$C48&amp;"-"&amp;S$42&amp;"SN"&amp;S$43</f>
        <v>dev-VPC-PubSNA</v>
      </c>
      <c r="T48" t="str">
        <f t="shared" ref="T48:X48" si="4">$C48&amp;"-"&amp;T$42&amp;"SN"&amp;T$43</f>
        <v>dev-VPC-PubSNB</v>
      </c>
      <c r="U48" t="str">
        <f t="shared" si="4"/>
        <v>dev-VPC-PubSNC</v>
      </c>
      <c r="V48" t="str">
        <f t="shared" si="4"/>
        <v>dev-VPC-PrivSNA</v>
      </c>
      <c r="W48" t="str">
        <f t="shared" si="4"/>
        <v>dev-VPC-PrivSNB</v>
      </c>
      <c r="X48" t="str">
        <f t="shared" si="4"/>
        <v>dev-VPC-PrivSNC</v>
      </c>
    </row>
    <row r="49" spans="2:24" x14ac:dyDescent="0.2">
      <c r="D49" s="5"/>
    </row>
    <row r="50" spans="2:24" x14ac:dyDescent="0.2">
      <c r="D50" s="5"/>
    </row>
    <row r="51" spans="2:24" x14ac:dyDescent="0.2">
      <c r="D51" s="5"/>
    </row>
    <row r="52" spans="2:24" x14ac:dyDescent="0.2">
      <c r="D52" s="5"/>
    </row>
    <row r="53" spans="2:24" x14ac:dyDescent="0.2">
      <c r="B53" t="s">
        <v>14</v>
      </c>
      <c r="C53" t="str">
        <f t="shared" ref="C53:C57" si="5">B53&amp;"-VPC"</f>
        <v>dev-eks-VPC</v>
      </c>
      <c r="D53" s="4">
        <v>241</v>
      </c>
      <c r="E53" t="str">
        <f>"10."&amp;D53&amp;".0.0/16"</f>
        <v>10.241.0.0/16</v>
      </c>
      <c r="F53">
        <v>160</v>
      </c>
      <c r="G53">
        <f t="shared" si="2"/>
        <v>176</v>
      </c>
      <c r="H53">
        <f t="shared" si="2"/>
        <v>192</v>
      </c>
      <c r="I53">
        <f t="shared" si="2"/>
        <v>208</v>
      </c>
      <c r="J53">
        <f t="shared" si="2"/>
        <v>224</v>
      </c>
      <c r="K53">
        <f t="shared" si="2"/>
        <v>240</v>
      </c>
      <c r="M53" t="str">
        <f t="shared" si="3"/>
        <v>10.241.160.0/20</v>
      </c>
      <c r="N53" t="str">
        <f t="shared" si="3"/>
        <v>10.241.176.0/20</v>
      </c>
      <c r="O53" t="str">
        <f t="shared" si="3"/>
        <v>10.241.192.0/20</v>
      </c>
      <c r="P53" t="str">
        <f t="shared" si="3"/>
        <v>10.241.208.0/20</v>
      </c>
      <c r="Q53" t="str">
        <f t="shared" si="3"/>
        <v>10.241.224.0/20</v>
      </c>
      <c r="R53" t="str">
        <f t="shared" si="3"/>
        <v>10.241.240.0/20</v>
      </c>
      <c r="S53" t="str">
        <f t="shared" ref="S53:X57" si="6">$C53&amp;"-"&amp;S$42&amp;"SN"&amp;S$43</f>
        <v>dev-eks-VPC-PubSNA</v>
      </c>
      <c r="T53" t="str">
        <f t="shared" si="6"/>
        <v>dev-eks-VPC-PubSNB</v>
      </c>
      <c r="U53" t="str">
        <f t="shared" si="6"/>
        <v>dev-eks-VPC-PubSNC</v>
      </c>
      <c r="V53" t="str">
        <f t="shared" si="6"/>
        <v>dev-eks-VPC-PrivSNA</v>
      </c>
      <c r="W53" t="str">
        <f t="shared" si="6"/>
        <v>dev-eks-VPC-PrivSNB</v>
      </c>
      <c r="X53" t="str">
        <f t="shared" si="6"/>
        <v>dev-eks-VPC-PrivSNC</v>
      </c>
    </row>
    <row r="54" spans="2:24" x14ac:dyDescent="0.2">
      <c r="B54" t="s">
        <v>12</v>
      </c>
      <c r="C54" t="str">
        <f t="shared" si="5"/>
        <v>beta-VPC</v>
      </c>
      <c r="D54" s="4">
        <v>242</v>
      </c>
      <c r="E54" t="str">
        <f t="shared" ref="E54:E57" si="7">"10."&amp;D54&amp;".0.0/16"</f>
        <v>10.242.0.0/16</v>
      </c>
      <c r="F54">
        <v>160</v>
      </c>
      <c r="G54">
        <f t="shared" si="2"/>
        <v>176</v>
      </c>
      <c r="H54">
        <f t="shared" si="2"/>
        <v>192</v>
      </c>
      <c r="I54">
        <f t="shared" si="2"/>
        <v>208</v>
      </c>
      <c r="J54">
        <f t="shared" si="2"/>
        <v>224</v>
      </c>
      <c r="K54">
        <f t="shared" si="2"/>
        <v>240</v>
      </c>
      <c r="M54" t="str">
        <f t="shared" si="3"/>
        <v>10.242.160.0/20</v>
      </c>
      <c r="N54" t="str">
        <f t="shared" si="3"/>
        <v>10.242.176.0/20</v>
      </c>
      <c r="O54" t="str">
        <f t="shared" si="3"/>
        <v>10.242.192.0/20</v>
      </c>
      <c r="P54" t="str">
        <f t="shared" si="3"/>
        <v>10.242.208.0/20</v>
      </c>
      <c r="Q54" t="str">
        <f t="shared" si="3"/>
        <v>10.242.224.0/20</v>
      </c>
      <c r="R54" t="str">
        <f t="shared" si="3"/>
        <v>10.242.240.0/20</v>
      </c>
      <c r="S54" t="str">
        <f t="shared" si="6"/>
        <v>beta-VPC-PubSNA</v>
      </c>
      <c r="T54" t="str">
        <f t="shared" si="6"/>
        <v>beta-VPC-PubSNB</v>
      </c>
      <c r="U54" t="str">
        <f t="shared" si="6"/>
        <v>beta-VPC-PubSNC</v>
      </c>
      <c r="V54" t="str">
        <f t="shared" si="6"/>
        <v>beta-VPC-PrivSNA</v>
      </c>
      <c r="W54" t="str">
        <f t="shared" si="6"/>
        <v>beta-VPC-PrivSNB</v>
      </c>
      <c r="X54" t="str">
        <f t="shared" si="6"/>
        <v>beta-VPC-PrivSNC</v>
      </c>
    </row>
    <row r="55" spans="2:24" x14ac:dyDescent="0.2">
      <c r="B55" t="s">
        <v>15</v>
      </c>
      <c r="C55" t="str">
        <f t="shared" si="5"/>
        <v>beta-eks-VPC</v>
      </c>
      <c r="D55" s="4">
        <v>243</v>
      </c>
      <c r="E55" t="str">
        <f t="shared" si="7"/>
        <v>10.243.0.0/16</v>
      </c>
      <c r="F55">
        <v>160</v>
      </c>
      <c r="G55">
        <f t="shared" si="2"/>
        <v>176</v>
      </c>
      <c r="H55">
        <f t="shared" si="2"/>
        <v>192</v>
      </c>
      <c r="I55">
        <f t="shared" si="2"/>
        <v>208</v>
      </c>
      <c r="J55">
        <f t="shared" si="2"/>
        <v>224</v>
      </c>
      <c r="K55">
        <f t="shared" si="2"/>
        <v>240</v>
      </c>
      <c r="M55" t="str">
        <f t="shared" si="3"/>
        <v>10.243.160.0/20</v>
      </c>
      <c r="N55" t="str">
        <f t="shared" si="3"/>
        <v>10.243.176.0/20</v>
      </c>
      <c r="O55" t="str">
        <f t="shared" si="3"/>
        <v>10.243.192.0/20</v>
      </c>
      <c r="P55" t="str">
        <f t="shared" si="3"/>
        <v>10.243.208.0/20</v>
      </c>
      <c r="Q55" t="str">
        <f t="shared" si="3"/>
        <v>10.243.224.0/20</v>
      </c>
      <c r="R55" t="str">
        <f t="shared" si="3"/>
        <v>10.243.240.0/20</v>
      </c>
      <c r="S55" t="str">
        <f t="shared" si="6"/>
        <v>beta-eks-VPC-PubSNA</v>
      </c>
      <c r="T55" t="str">
        <f t="shared" si="6"/>
        <v>beta-eks-VPC-PubSNB</v>
      </c>
      <c r="U55" t="str">
        <f t="shared" si="6"/>
        <v>beta-eks-VPC-PubSNC</v>
      </c>
      <c r="V55" t="str">
        <f t="shared" si="6"/>
        <v>beta-eks-VPC-PrivSNA</v>
      </c>
      <c r="W55" t="str">
        <f t="shared" si="6"/>
        <v>beta-eks-VPC-PrivSNB</v>
      </c>
      <c r="X55" t="str">
        <f t="shared" si="6"/>
        <v>beta-eks-VPC-PrivSNC</v>
      </c>
    </row>
    <row r="56" spans="2:24" x14ac:dyDescent="0.2">
      <c r="B56" t="s">
        <v>13</v>
      </c>
      <c r="C56" t="str">
        <f t="shared" si="5"/>
        <v>prod-VPC</v>
      </c>
      <c r="D56" s="4">
        <v>244</v>
      </c>
      <c r="E56" t="str">
        <f t="shared" si="7"/>
        <v>10.244.0.0/16</v>
      </c>
      <c r="F56">
        <v>160</v>
      </c>
      <c r="G56">
        <f t="shared" si="2"/>
        <v>176</v>
      </c>
      <c r="H56">
        <f t="shared" si="2"/>
        <v>192</v>
      </c>
      <c r="I56">
        <f t="shared" si="2"/>
        <v>208</v>
      </c>
      <c r="J56">
        <f t="shared" si="2"/>
        <v>224</v>
      </c>
      <c r="K56">
        <f t="shared" si="2"/>
        <v>240</v>
      </c>
      <c r="M56" t="str">
        <f t="shared" si="3"/>
        <v>10.244.160.0/20</v>
      </c>
      <c r="N56" t="str">
        <f t="shared" si="3"/>
        <v>10.244.176.0/20</v>
      </c>
      <c r="O56" t="str">
        <f t="shared" si="3"/>
        <v>10.244.192.0/20</v>
      </c>
      <c r="P56" t="str">
        <f t="shared" si="3"/>
        <v>10.244.208.0/20</v>
      </c>
      <c r="Q56" t="str">
        <f t="shared" si="3"/>
        <v>10.244.224.0/20</v>
      </c>
      <c r="R56" t="str">
        <f t="shared" si="3"/>
        <v>10.244.240.0/20</v>
      </c>
      <c r="S56" t="str">
        <f t="shared" si="6"/>
        <v>prod-VPC-PubSNA</v>
      </c>
      <c r="T56" t="str">
        <f t="shared" si="6"/>
        <v>prod-VPC-PubSNB</v>
      </c>
      <c r="U56" t="str">
        <f t="shared" si="6"/>
        <v>prod-VPC-PubSNC</v>
      </c>
      <c r="V56" t="str">
        <f t="shared" si="6"/>
        <v>prod-VPC-PrivSNA</v>
      </c>
      <c r="W56" t="str">
        <f t="shared" si="6"/>
        <v>prod-VPC-PrivSNB</v>
      </c>
      <c r="X56" t="str">
        <f t="shared" si="6"/>
        <v>prod-VPC-PrivSNC</v>
      </c>
    </row>
    <row r="57" spans="2:24" x14ac:dyDescent="0.2">
      <c r="B57" t="s">
        <v>16</v>
      </c>
      <c r="C57" t="str">
        <f t="shared" si="5"/>
        <v>prod-eks-VPC</v>
      </c>
      <c r="D57" s="4">
        <v>245</v>
      </c>
      <c r="E57" t="str">
        <f t="shared" si="7"/>
        <v>10.245.0.0/16</v>
      </c>
      <c r="F57">
        <v>160</v>
      </c>
      <c r="G57">
        <f t="shared" si="2"/>
        <v>176</v>
      </c>
      <c r="H57">
        <f t="shared" si="2"/>
        <v>192</v>
      </c>
      <c r="I57">
        <f t="shared" si="2"/>
        <v>208</v>
      </c>
      <c r="J57">
        <f t="shared" si="2"/>
        <v>224</v>
      </c>
      <c r="K57">
        <f t="shared" si="2"/>
        <v>240</v>
      </c>
      <c r="M57" t="str">
        <f t="shared" si="3"/>
        <v>10.245.160.0/20</v>
      </c>
      <c r="N57" t="str">
        <f t="shared" si="3"/>
        <v>10.245.176.0/20</v>
      </c>
      <c r="O57" t="str">
        <f t="shared" si="3"/>
        <v>10.245.192.0/20</v>
      </c>
      <c r="P57" t="str">
        <f t="shared" si="3"/>
        <v>10.245.208.0/20</v>
      </c>
      <c r="Q57" t="str">
        <f t="shared" si="3"/>
        <v>10.245.224.0/20</v>
      </c>
      <c r="R57" t="str">
        <f t="shared" si="3"/>
        <v>10.245.240.0/20</v>
      </c>
      <c r="S57" t="str">
        <f t="shared" si="6"/>
        <v>prod-eks-VPC-PubSNA</v>
      </c>
      <c r="T57" t="str">
        <f t="shared" si="6"/>
        <v>prod-eks-VPC-PubSNB</v>
      </c>
      <c r="U57" t="str">
        <f t="shared" si="6"/>
        <v>prod-eks-VPC-PubSNC</v>
      </c>
      <c r="V57" t="str">
        <f t="shared" si="6"/>
        <v>prod-eks-VPC-PrivSNA</v>
      </c>
      <c r="W57" t="str">
        <f t="shared" si="6"/>
        <v>prod-eks-VPC-PrivSNB</v>
      </c>
      <c r="X57" t="str">
        <f t="shared" si="6"/>
        <v>prod-eks-VPC-PrivSNC</v>
      </c>
    </row>
    <row r="58" spans="2:24" x14ac:dyDescent="0.2">
      <c r="B58" s="12"/>
      <c r="C58" s="12"/>
      <c r="D58" s="12"/>
      <c r="E58" s="12"/>
      <c r="F58" s="12"/>
      <c r="G58" s="12"/>
    </row>
    <row r="59" spans="2:24" x14ac:dyDescent="0.2">
      <c r="B59" s="12"/>
      <c r="C59" s="6" t="s">
        <v>124</v>
      </c>
      <c r="D59" s="6"/>
      <c r="E59" s="6" t="s">
        <v>123</v>
      </c>
      <c r="F59" s="12"/>
      <c r="M59" t="s">
        <v>164</v>
      </c>
      <c r="N59" t="s">
        <v>165</v>
      </c>
      <c r="O59" t="s">
        <v>166</v>
      </c>
      <c r="P59" t="s">
        <v>167</v>
      </c>
      <c r="Q59" t="s">
        <v>168</v>
      </c>
      <c r="R59" t="s">
        <v>169</v>
      </c>
      <c r="S59" t="s">
        <v>170</v>
      </c>
      <c r="T59" t="s">
        <v>171</v>
      </c>
      <c r="U59" t="s">
        <v>172</v>
      </c>
      <c r="V59" t="s">
        <v>173</v>
      </c>
      <c r="W59" t="s">
        <v>174</v>
      </c>
      <c r="X59" t="s">
        <v>175</v>
      </c>
    </row>
    <row r="60" spans="2:24" x14ac:dyDescent="0.2">
      <c r="B60" s="12"/>
      <c r="C60" s="7" t="s">
        <v>217</v>
      </c>
      <c r="D60" s="8">
        <v>240</v>
      </c>
      <c r="E60" s="7" t="s">
        <v>163</v>
      </c>
      <c r="F60" s="12"/>
      <c r="G60">
        <v>176</v>
      </c>
      <c r="H60">
        <v>192</v>
      </c>
      <c r="I60">
        <v>208</v>
      </c>
      <c r="J60">
        <v>224</v>
      </c>
      <c r="K60">
        <v>240</v>
      </c>
      <c r="M60" t="s">
        <v>47</v>
      </c>
      <c r="N60" t="s">
        <v>49</v>
      </c>
      <c r="O60" t="s">
        <v>51</v>
      </c>
      <c r="P60" t="s">
        <v>53</v>
      </c>
      <c r="Q60" t="s">
        <v>55</v>
      </c>
      <c r="R60" t="s">
        <v>57</v>
      </c>
      <c r="S60" t="s">
        <v>176</v>
      </c>
      <c r="T60" t="s">
        <v>177</v>
      </c>
      <c r="U60" t="s">
        <v>178</v>
      </c>
      <c r="V60" t="s">
        <v>179</v>
      </c>
      <c r="W60" t="s">
        <v>180</v>
      </c>
      <c r="X60" t="s">
        <v>181</v>
      </c>
    </row>
    <row r="61" spans="2:24" x14ac:dyDescent="0.2">
      <c r="B61" s="12"/>
      <c r="C61" s="10" t="s">
        <v>218</v>
      </c>
      <c r="D61" s="11">
        <v>241</v>
      </c>
      <c r="E61" s="10" t="s">
        <v>212</v>
      </c>
      <c r="F61" s="12"/>
      <c r="G61">
        <v>176</v>
      </c>
      <c r="H61">
        <v>192</v>
      </c>
      <c r="I61">
        <v>208</v>
      </c>
      <c r="J61">
        <v>224</v>
      </c>
      <c r="K61">
        <v>240</v>
      </c>
      <c r="M61" t="s">
        <v>60</v>
      </c>
      <c r="N61" t="s">
        <v>62</v>
      </c>
      <c r="O61" t="s">
        <v>64</v>
      </c>
      <c r="P61" t="s">
        <v>66</v>
      </c>
      <c r="Q61" t="s">
        <v>68</v>
      </c>
      <c r="R61" t="s">
        <v>70</v>
      </c>
      <c r="S61" t="s">
        <v>182</v>
      </c>
      <c r="T61" t="s">
        <v>183</v>
      </c>
      <c r="U61" t="s">
        <v>184</v>
      </c>
      <c r="V61" t="s">
        <v>185</v>
      </c>
      <c r="W61" t="s">
        <v>186</v>
      </c>
      <c r="X61" t="s">
        <v>187</v>
      </c>
    </row>
    <row r="62" spans="2:24" x14ac:dyDescent="0.2">
      <c r="B62" s="12"/>
      <c r="C62" s="7" t="s">
        <v>219</v>
      </c>
      <c r="D62" s="9">
        <v>242</v>
      </c>
      <c r="E62" s="7" t="s">
        <v>213</v>
      </c>
      <c r="F62" s="12"/>
      <c r="G62">
        <v>176</v>
      </c>
      <c r="H62">
        <v>192</v>
      </c>
      <c r="I62">
        <v>208</v>
      </c>
      <c r="J62">
        <v>224</v>
      </c>
      <c r="K62">
        <v>240</v>
      </c>
      <c r="M62" t="s">
        <v>73</v>
      </c>
      <c r="N62" t="s">
        <v>75</v>
      </c>
      <c r="O62" t="s">
        <v>77</v>
      </c>
      <c r="P62" t="s">
        <v>79</v>
      </c>
      <c r="Q62" t="s">
        <v>81</v>
      </c>
      <c r="R62" t="s">
        <v>83</v>
      </c>
      <c r="S62" t="s">
        <v>188</v>
      </c>
      <c r="T62" t="s">
        <v>189</v>
      </c>
      <c r="U62" t="s">
        <v>190</v>
      </c>
      <c r="V62" t="s">
        <v>191</v>
      </c>
      <c r="W62" t="s">
        <v>192</v>
      </c>
      <c r="X62" t="s">
        <v>193</v>
      </c>
    </row>
    <row r="63" spans="2:24" x14ac:dyDescent="0.2">
      <c r="B63" s="12"/>
      <c r="C63" s="7" t="s">
        <v>220</v>
      </c>
      <c r="D63" s="9">
        <v>243</v>
      </c>
      <c r="E63" s="7" t="s">
        <v>214</v>
      </c>
      <c r="F63" s="12"/>
      <c r="G63">
        <v>176</v>
      </c>
      <c r="H63">
        <v>192</v>
      </c>
      <c r="I63">
        <v>208</v>
      </c>
      <c r="J63">
        <v>224</v>
      </c>
      <c r="K63">
        <v>240</v>
      </c>
      <c r="M63" t="s">
        <v>86</v>
      </c>
      <c r="N63" t="s">
        <v>88</v>
      </c>
      <c r="O63" t="s">
        <v>90</v>
      </c>
      <c r="P63" t="s">
        <v>92</v>
      </c>
      <c r="Q63" t="s">
        <v>94</v>
      </c>
      <c r="R63" t="s">
        <v>96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</row>
    <row r="64" spans="2:24" x14ac:dyDescent="0.2">
      <c r="B64" s="12"/>
      <c r="C64" s="7" t="s">
        <v>221</v>
      </c>
      <c r="D64" s="9">
        <v>244</v>
      </c>
      <c r="E64" s="7" t="s">
        <v>215</v>
      </c>
      <c r="F64" s="12"/>
      <c r="G64">
        <v>176</v>
      </c>
      <c r="H64">
        <v>192</v>
      </c>
      <c r="I64">
        <v>208</v>
      </c>
      <c r="J64">
        <v>224</v>
      </c>
      <c r="K64">
        <v>240</v>
      </c>
      <c r="M64" t="s">
        <v>99</v>
      </c>
      <c r="N64" t="s">
        <v>101</v>
      </c>
      <c r="O64" t="s">
        <v>103</v>
      </c>
      <c r="P64" t="s">
        <v>105</v>
      </c>
      <c r="Q64" t="s">
        <v>107</v>
      </c>
      <c r="R64" t="s">
        <v>109</v>
      </c>
      <c r="S64" t="s">
        <v>200</v>
      </c>
      <c r="T64" t="s">
        <v>201</v>
      </c>
      <c r="U64" t="s">
        <v>202</v>
      </c>
      <c r="V64" t="s">
        <v>203</v>
      </c>
      <c r="W64" t="s">
        <v>204</v>
      </c>
      <c r="X64" t="s">
        <v>205</v>
      </c>
    </row>
    <row r="65" spans="2:24" x14ac:dyDescent="0.2">
      <c r="B65" s="12"/>
      <c r="C65" s="7" t="s">
        <v>222</v>
      </c>
      <c r="D65" s="9">
        <v>245</v>
      </c>
      <c r="E65" s="7" t="s">
        <v>216</v>
      </c>
      <c r="F65" s="12"/>
      <c r="G65">
        <v>176</v>
      </c>
      <c r="H65">
        <v>192</v>
      </c>
      <c r="I65">
        <v>208</v>
      </c>
      <c r="J65">
        <v>224</v>
      </c>
      <c r="K65">
        <v>240</v>
      </c>
      <c r="M65" t="s">
        <v>112</v>
      </c>
      <c r="N65" t="s">
        <v>114</v>
      </c>
      <c r="O65" t="s">
        <v>116</v>
      </c>
      <c r="P65" t="s">
        <v>118</v>
      </c>
      <c r="Q65" t="s">
        <v>120</v>
      </c>
      <c r="R65" t="s">
        <v>122</v>
      </c>
      <c r="S65" t="s">
        <v>206</v>
      </c>
      <c r="T65" t="s">
        <v>207</v>
      </c>
      <c r="U65" t="s">
        <v>208</v>
      </c>
      <c r="V65" t="s">
        <v>209</v>
      </c>
      <c r="W65" t="s">
        <v>210</v>
      </c>
      <c r="X65" t="s">
        <v>211</v>
      </c>
    </row>
    <row r="66" spans="2:24" x14ac:dyDescent="0.2">
      <c r="B66" s="12"/>
      <c r="C66" s="12"/>
      <c r="D66" s="12"/>
      <c r="E66" s="12"/>
      <c r="F6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4D5E-0336-8B45-9F07-665476ED2E9A}">
  <dimension ref="H38:K39"/>
  <sheetViews>
    <sheetView workbookViewId="0">
      <selection activeCell="H39" sqref="H39"/>
    </sheetView>
    <sheetView workbookViewId="1"/>
  </sheetViews>
  <sheetFormatPr baseColWidth="10" defaultRowHeight="16" x14ac:dyDescent="0.2"/>
  <sheetData>
    <row r="38" spans="8:11" x14ac:dyDescent="0.2">
      <c r="H38">
        <v>1</v>
      </c>
      <c r="I38">
        <v>2</v>
      </c>
      <c r="J38">
        <v>3</v>
      </c>
      <c r="K38">
        <v>4</v>
      </c>
    </row>
    <row r="39" spans="8:11" x14ac:dyDescent="0.2">
      <c r="H39">
        <v>0</v>
      </c>
      <c r="I39">
        <v>0</v>
      </c>
      <c r="J39">
        <v>0</v>
      </c>
      <c r="K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ci VPCs</vt:lpstr>
      <vt:lpstr>test</vt:lpstr>
      <vt:lpstr>in use</vt:lpstr>
      <vt:lpstr>VPC Params</vt:lpstr>
      <vt:lpstr>Routing Tables</vt:lpstr>
      <vt:lpstr>test-VPC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2022-09-28T18:15:52Z</dcterms:created>
  <dcterms:modified xsi:type="dcterms:W3CDTF">2022-10-17T13:30:34Z</dcterms:modified>
</cp:coreProperties>
</file>