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930" windowHeight="5625" tabRatio="748" activeTab="9"/>
  </bookViews>
  <sheets>
    <sheet name="原始公式" sheetId="1" r:id="rId1"/>
    <sheet name="人员表" sheetId="2" r:id="rId2"/>
    <sheet name="目录表" sheetId="3" r:id="rId3"/>
    <sheet name="问题表" sheetId="4" r:id="rId4"/>
    <sheet name="答案表" sheetId="5" r:id="rId5"/>
    <sheet name="用户表" sheetId="6" r:id="rId6"/>
    <sheet name="生成问题单号的表" sheetId="7" r:id="rId7"/>
    <sheet name="业务员" sheetId="8" state="hidden" r:id="rId8"/>
    <sheet name="数据导入原始表" sheetId="9" r:id="rId9"/>
    <sheet name="年龄段表" sheetId="11" r:id="rId10"/>
    <sheet name="原始公式.备份(修改为mysql前)" sheetId="10" r:id="rId11"/>
  </sheets>
  <calcPr calcId="145621"/>
</workbook>
</file>

<file path=xl/calcChain.xml><?xml version="1.0" encoding="utf-8"?>
<calcChain xmlns="http://schemas.openxmlformats.org/spreadsheetml/2006/main">
  <c r="M16" i="11" l="1"/>
  <c r="M15" i="11"/>
  <c r="M14" i="11"/>
  <c r="G14" i="11"/>
  <c r="M13" i="11"/>
  <c r="G13" i="11"/>
  <c r="M12" i="11"/>
  <c r="G12" i="11"/>
  <c r="M11" i="11"/>
  <c r="G11" i="11"/>
  <c r="M10" i="11"/>
  <c r="G10" i="11"/>
  <c r="M9" i="11"/>
  <c r="G9" i="11"/>
  <c r="M8" i="11"/>
  <c r="G8" i="11"/>
  <c r="F8" i="11"/>
  <c r="M7" i="11"/>
  <c r="G7" i="11"/>
  <c r="F7" i="11"/>
  <c r="M6" i="11"/>
  <c r="G6" i="11"/>
  <c r="F6" i="11"/>
  <c r="M5" i="11"/>
  <c r="G5" i="11"/>
  <c r="F5" i="11"/>
  <c r="M4" i="11"/>
  <c r="G4" i="11"/>
  <c r="F4" i="11"/>
  <c r="M3" i="11"/>
  <c r="G3" i="11"/>
  <c r="F3" i="11"/>
  <c r="M1" i="11"/>
  <c r="G1" i="11"/>
  <c r="S12" i="1" l="1"/>
  <c r="M1" i="9"/>
  <c r="S11" i="10"/>
  <c r="S10" i="10"/>
  <c r="S9" i="10"/>
  <c r="S8" i="10"/>
  <c r="S7" i="10"/>
  <c r="S6" i="10"/>
  <c r="S5" i="10"/>
  <c r="S4" i="10"/>
  <c r="S3" i="10"/>
  <c r="S2" i="10"/>
  <c r="G12" i="9"/>
  <c r="M12" i="9"/>
  <c r="G13" i="9"/>
  <c r="M13" i="9"/>
  <c r="G14" i="9"/>
  <c r="M14" i="9"/>
  <c r="M16" i="9"/>
  <c r="M15" i="9"/>
  <c r="M11" i="9"/>
  <c r="G11" i="9"/>
  <c r="M10" i="9"/>
  <c r="G10" i="9"/>
  <c r="M9" i="9"/>
  <c r="G9" i="9"/>
  <c r="M8" i="9"/>
  <c r="G8" i="9"/>
  <c r="F8" i="9"/>
  <c r="M7" i="9"/>
  <c r="G7" i="9"/>
  <c r="F7" i="9"/>
  <c r="M6" i="9"/>
  <c r="G6" i="9"/>
  <c r="F6" i="9"/>
  <c r="G5" i="9"/>
  <c r="F5" i="9"/>
  <c r="M4" i="9"/>
  <c r="G4" i="9"/>
  <c r="F4" i="9"/>
  <c r="M3" i="9"/>
  <c r="G3" i="9"/>
  <c r="F3" i="9"/>
  <c r="G1" i="9"/>
  <c r="F18" i="5" l="1"/>
  <c r="G18" i="5"/>
  <c r="M18" i="5"/>
  <c r="F19" i="5"/>
  <c r="G19" i="5"/>
  <c r="M19" i="5"/>
  <c r="F20" i="5"/>
  <c r="G20" i="5"/>
  <c r="M20" i="5"/>
  <c r="F21" i="5"/>
  <c r="G21" i="5"/>
  <c r="M21" i="5"/>
  <c r="F22" i="5"/>
  <c r="G22" i="5"/>
  <c r="M22" i="5"/>
  <c r="F23" i="5"/>
  <c r="G23" i="5"/>
  <c r="M23" i="5"/>
  <c r="F14" i="5"/>
  <c r="G14" i="5"/>
  <c r="M14" i="5"/>
  <c r="F15" i="5"/>
  <c r="G15" i="5"/>
  <c r="M15" i="5"/>
  <c r="F16" i="5"/>
  <c r="G16" i="5"/>
  <c r="M16" i="5"/>
  <c r="F17" i="5"/>
  <c r="G17" i="5"/>
  <c r="M17" i="5"/>
  <c r="F7" i="4"/>
  <c r="G7" i="4"/>
  <c r="M7" i="4"/>
  <c r="S11" i="1" l="1"/>
  <c r="M5" i="9" s="1"/>
  <c r="F12" i="5" l="1"/>
  <c r="G12" i="5"/>
  <c r="F13" i="5"/>
  <c r="G13" i="5"/>
  <c r="M4" i="5"/>
  <c r="M5" i="5"/>
  <c r="M6" i="5"/>
  <c r="M7" i="5"/>
  <c r="M8" i="5"/>
  <c r="M9" i="5"/>
  <c r="M10" i="5"/>
  <c r="M11" i="5"/>
  <c r="M12" i="5"/>
  <c r="M13" i="5"/>
  <c r="M16" i="4"/>
  <c r="M8" i="4"/>
  <c r="M9" i="4"/>
  <c r="M10" i="4"/>
  <c r="M11" i="4"/>
  <c r="M12" i="4"/>
  <c r="M13" i="4"/>
  <c r="M14" i="4"/>
  <c r="M15" i="4"/>
  <c r="F4" i="3" l="1"/>
  <c r="F5" i="3"/>
  <c r="F6" i="3"/>
  <c r="F7" i="3"/>
  <c r="F8" i="3"/>
  <c r="F9" i="3"/>
  <c r="F10" i="3"/>
  <c r="F11" i="3"/>
  <c r="F12" i="3"/>
  <c r="F13" i="3"/>
  <c r="F14" i="3"/>
  <c r="F15" i="3"/>
  <c r="S8" i="1"/>
  <c r="S9" i="1"/>
  <c r="S10" i="1"/>
  <c r="F4" i="4"/>
  <c r="G4" i="4"/>
  <c r="M4" i="4"/>
  <c r="F5" i="4"/>
  <c r="G5" i="4"/>
  <c r="M5" i="4"/>
  <c r="F6" i="4"/>
  <c r="G6" i="4"/>
  <c r="M6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G4" i="3"/>
  <c r="M4" i="3"/>
  <c r="G5" i="3"/>
  <c r="M5" i="3"/>
  <c r="G6" i="3"/>
  <c r="M6" i="3"/>
  <c r="G7" i="3"/>
  <c r="M7" i="3"/>
  <c r="G8" i="3"/>
  <c r="M8" i="3"/>
  <c r="G9" i="3"/>
  <c r="M9" i="3"/>
  <c r="G10" i="3"/>
  <c r="M10" i="3"/>
  <c r="G11" i="3"/>
  <c r="M11" i="3"/>
  <c r="G12" i="3"/>
  <c r="M12" i="3"/>
  <c r="G13" i="3"/>
  <c r="M13" i="3"/>
  <c r="G14" i="3"/>
  <c r="M14" i="3"/>
  <c r="G15" i="3"/>
  <c r="M15" i="3"/>
  <c r="F4" i="5"/>
  <c r="F5" i="5"/>
  <c r="F6" i="5"/>
  <c r="F7" i="5"/>
  <c r="F8" i="5"/>
  <c r="F9" i="5"/>
  <c r="F10" i="5"/>
  <c r="F11" i="5"/>
  <c r="G10" i="5"/>
  <c r="G11" i="5"/>
  <c r="M17" i="8" l="1"/>
  <c r="M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M1" i="8"/>
  <c r="G1" i="8"/>
  <c r="M13" i="6"/>
  <c r="M12" i="6"/>
  <c r="G11" i="6"/>
  <c r="G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M1" i="6"/>
  <c r="G1" i="6"/>
  <c r="G9" i="5"/>
  <c r="G8" i="5"/>
  <c r="G7" i="5"/>
  <c r="G6" i="5"/>
  <c r="G5" i="5"/>
  <c r="G4" i="5"/>
  <c r="G3" i="5"/>
  <c r="F3" i="5"/>
  <c r="M1" i="5"/>
  <c r="G1" i="5"/>
  <c r="G3" i="4"/>
  <c r="F3" i="4"/>
  <c r="M1" i="4"/>
  <c r="G1" i="4"/>
  <c r="G3" i="3"/>
  <c r="F3" i="3"/>
  <c r="M1" i="3"/>
  <c r="G1" i="3"/>
  <c r="M16" i="2"/>
  <c r="M15" i="2"/>
  <c r="G14" i="2"/>
  <c r="M13" i="2"/>
  <c r="G13" i="2"/>
  <c r="G12" i="2"/>
  <c r="M11" i="2"/>
  <c r="G11" i="2"/>
  <c r="G10" i="2"/>
  <c r="M9" i="2"/>
  <c r="G9" i="2"/>
  <c r="G8" i="2"/>
  <c r="F8" i="2"/>
  <c r="M7" i="2"/>
  <c r="G7" i="2"/>
  <c r="F7" i="2"/>
  <c r="M6" i="2"/>
  <c r="G6" i="2"/>
  <c r="F6" i="2"/>
  <c r="M5" i="2"/>
  <c r="G5" i="2"/>
  <c r="F5" i="2"/>
  <c r="G4" i="2"/>
  <c r="F4" i="2"/>
  <c r="M3" i="2"/>
  <c r="G3" i="2"/>
  <c r="F3" i="2"/>
  <c r="M1" i="2"/>
  <c r="G1" i="2"/>
  <c r="M10" i="6"/>
  <c r="M9" i="6"/>
  <c r="S7" i="1"/>
  <c r="S6" i="1"/>
  <c r="M13" i="8" s="1"/>
  <c r="S5" i="1"/>
  <c r="S4" i="1"/>
  <c r="M3" i="4" s="1"/>
  <c r="S3" i="1"/>
  <c r="S2" i="1"/>
  <c r="M9" i="8" s="1"/>
  <c r="M4" i="2" l="1"/>
  <c r="M8" i="2"/>
  <c r="M10" i="2"/>
  <c r="M12" i="2"/>
  <c r="M14" i="2"/>
  <c r="M3" i="6"/>
  <c r="M7" i="6"/>
  <c r="M4" i="8"/>
  <c r="M8" i="8"/>
  <c r="M12" i="8"/>
  <c r="M3" i="5"/>
  <c r="M6" i="6"/>
  <c r="M3" i="8"/>
  <c r="M7" i="8"/>
  <c r="M11" i="8"/>
  <c r="M15" i="8"/>
  <c r="M5" i="6"/>
  <c r="M11" i="6"/>
  <c r="M6" i="8"/>
  <c r="M10" i="8"/>
  <c r="M14" i="8"/>
  <c r="M3" i="3"/>
  <c r="M4" i="6"/>
  <c r="M8" i="6"/>
  <c r="M5" i="8"/>
</calcChain>
</file>

<file path=xl/sharedStrings.xml><?xml version="1.0" encoding="utf-8"?>
<sst xmlns="http://schemas.openxmlformats.org/spreadsheetml/2006/main" count="407" uniqueCount="205">
  <si>
    <t xml:space="preserve">
        // @Description
        private @Type @Field;
        /// &lt;summary&gt;
        /// @Description
        /// &lt;/summary&gt;
        public virtual @Type @Property
        {
            get
            {
                return @Field;
            }
            set
            {
                if (@Field != value)
                {
                    @Field = value;
                }
            }
        }</t>
  </si>
  <si>
    <t>基本类型</t>
  </si>
  <si>
    <t>数据库类型</t>
  </si>
  <si>
    <t>默认长度</t>
  </si>
  <si>
    <t>合并后</t>
  </si>
  <si>
    <t>C#代码</t>
  </si>
  <si>
    <t>string</t>
  </si>
  <si>
    <t>varchar</t>
  </si>
  <si>
    <t>int</t>
  </si>
  <si>
    <t>long</t>
  </si>
  <si>
    <t>bigint</t>
  </si>
  <si>
    <t>short</t>
  </si>
  <si>
    <t>smallint</t>
  </si>
  <si>
    <t>DateTime</t>
  </si>
  <si>
    <t>datetime</t>
  </si>
  <si>
    <t>decimal</t>
  </si>
  <si>
    <t>24,2</t>
  </si>
  <si>
    <t>double</t>
  </si>
  <si>
    <t>bool</t>
  </si>
  <si>
    <t>bit</t>
  </si>
  <si>
    <t>image</t>
  </si>
  <si>
    <t>Mapping片段</t>
  </si>
  <si>
    <t xml:space="preserve">    &lt;!--@Description--&gt;
    &lt;property name="@Property" column="@Property"/&gt;</t>
  </si>
  <si>
    <t xml:space="preserve">    &lt;!--@Description--&gt;
    &lt;many-to-one name="@Property"
               class ="@@Type"
               column="@Property" lazy="false"  cascade ="none"/&gt;</t>
  </si>
  <si>
    <t>实体类型</t>
  </si>
  <si>
    <t xml:space="preserve">    &lt;!--@Description--&gt;
    &lt;list name="@Property" cascade ="all" lazy ="false"&gt;
      &lt;key column="@Type"/&gt;
      &lt;list-index/&gt;
      &lt;one-to-many
          class="@@Type"
          not-found="ignore"/&gt;
    &lt;/list&gt;</t>
  </si>
  <si>
    <t>行类型</t>
  </si>
  <si>
    <t>T_Position</t>
  </si>
  <si>
    <t>名称</t>
  </si>
  <si>
    <t>编码</t>
  </si>
  <si>
    <t>类型</t>
  </si>
  <si>
    <t>类型-关系</t>
  </si>
  <si>
    <t>主键</t>
  </si>
  <si>
    <t>ID</t>
  </si>
  <si>
    <t>编号</t>
  </si>
  <si>
    <t>Code</t>
  </si>
  <si>
    <t>Name</t>
  </si>
  <si>
    <t>身份</t>
  </si>
  <si>
    <t>Type</t>
  </si>
  <si>
    <t>性别</t>
  </si>
  <si>
    <t>Sex</t>
  </si>
  <si>
    <t>等级</t>
  </si>
  <si>
    <t>Level</t>
  </si>
  <si>
    <t>地址</t>
  </si>
  <si>
    <t>Address</t>
  </si>
  <si>
    <t>照片</t>
  </si>
  <si>
    <t>Photo</t>
  </si>
  <si>
    <t>创建时间</t>
  </si>
  <si>
    <t>CreateDate</t>
  </si>
  <si>
    <t>状态</t>
  </si>
  <si>
    <t>State</t>
  </si>
  <si>
    <t>简介</t>
  </si>
  <si>
    <t>Intro</t>
  </si>
  <si>
    <t>备注</t>
  </si>
  <si>
    <t>Memo</t>
  </si>
  <si>
    <t>T_Menu</t>
  </si>
  <si>
    <t>级别</t>
  </si>
  <si>
    <t>上级菜单</t>
  </si>
  <si>
    <t>UpLevel</t>
  </si>
  <si>
    <t>路径</t>
  </si>
  <si>
    <t>Path</t>
  </si>
  <si>
    <t>是否可见</t>
  </si>
  <si>
    <t>IfSee</t>
  </si>
  <si>
    <t>父目录</t>
  </si>
  <si>
    <t>ParentMenu</t>
  </si>
  <si>
    <t>问题年龄段</t>
  </si>
  <si>
    <t>Text</t>
  </si>
  <si>
    <t>问题关键字</t>
  </si>
  <si>
    <t>提出人</t>
  </si>
  <si>
    <t>提出时间</t>
  </si>
  <si>
    <t>TheDate</t>
  </si>
  <si>
    <t>答案编号</t>
  </si>
  <si>
    <t>AnCode</t>
  </si>
  <si>
    <t>问题编号</t>
  </si>
  <si>
    <t>QuCode</t>
  </si>
  <si>
    <t>答案</t>
  </si>
  <si>
    <t>解答人</t>
  </si>
  <si>
    <t>Answer</t>
  </si>
  <si>
    <t>解决时间</t>
  </si>
  <si>
    <t>T_User</t>
  </si>
  <si>
    <t>姓名</t>
  </si>
  <si>
    <t>密码</t>
  </si>
  <si>
    <t>PassWord</t>
  </si>
  <si>
    <t>用户类型</t>
  </si>
  <si>
    <t>权限</t>
  </si>
  <si>
    <t>Power</t>
  </si>
  <si>
    <t>是否可用</t>
  </si>
  <si>
    <t>IfUse</t>
  </si>
  <si>
    <t>CREATE TABLE [dbo].[S_MaxId](</t>
  </si>
  <si>
    <t>[keyId] [int] IDENTITY(1,1) NOT NULL,</t>
  </si>
  <si>
    <t>[entertime] [datetime] NOT NULL,</t>
  </si>
  <si>
    <t>[MaxId] [varchar](50) NULL,</t>
  </si>
  <si>
    <t xml:space="preserve">PRIMARY KEY CLUSTERED </t>
  </si>
  <si>
    <t>(</t>
  </si>
  <si>
    <t>[keyId] ASC</t>
  </si>
  <si>
    <t>)WITH (PAD_INDEX  = OFF, STATISTICS_NORECOMPUTE  = OFF, IGNORE_DUP_KEY = OFF, ALLOW_ROW_LOCKS  = ON, ALLOW_PAGE_LOCKS  = ON, FILLFACTOR = 90) ON [PRIMARY]</t>
  </si>
  <si>
    <t>) ON [PRIMARY]</t>
  </si>
  <si>
    <t>GO</t>
  </si>
  <si>
    <t>SET ANSI_PADDING OFF</t>
  </si>
  <si>
    <t>ALTER TABLE [dbo].[S_MaxId] ADD  DEFAULT ((1)) FOR [release]</t>
  </si>
  <si>
    <t>ALTER TABLE [dbo].[S_MaxId] ADD  DEFAULT (getdate()) FOR [entertime]</t>
  </si>
  <si>
    <t>CBO_Employee</t>
  </si>
  <si>
    <t>籍贯</t>
  </si>
  <si>
    <t>ComeFrom</t>
  </si>
  <si>
    <t>出生日期</t>
  </si>
  <si>
    <t>Birthday</t>
  </si>
  <si>
    <t>学历</t>
  </si>
  <si>
    <t>Education</t>
  </si>
  <si>
    <t>学校</t>
  </si>
  <si>
    <t>College</t>
  </si>
  <si>
    <t>住址</t>
  </si>
  <si>
    <t>电话</t>
  </si>
  <si>
    <t>Phone</t>
  </si>
  <si>
    <t>入职日期</t>
  </si>
  <si>
    <t>EntryDate</t>
  </si>
  <si>
    <t>招聘渠道</t>
  </si>
  <si>
    <t>Channel</t>
  </si>
  <si>
    <t>隶属上级</t>
  </si>
  <si>
    <t>Superior</t>
  </si>
  <si>
    <t>答案</t>
    <phoneticPr fontId="5" type="noConversion"/>
  </si>
  <si>
    <t>年龄段</t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</si>
  <si>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5" type="noConversion"/>
  </si>
  <si>
    <t>AgeGroup</t>
    <phoneticPr fontId="5" type="noConversion"/>
  </si>
  <si>
    <t>long</t>
    <phoneticPr fontId="5" type="noConversion"/>
  </si>
  <si>
    <t>AboutAge</t>
    <phoneticPr fontId="5" type="noConversion"/>
  </si>
  <si>
    <t>AgeGroupName</t>
    <phoneticPr fontId="5" type="noConversion"/>
  </si>
  <si>
    <t>short</t>
    <phoneticPr fontId="5" type="noConversion"/>
  </si>
  <si>
    <t>SText</t>
    <phoneticPr fontId="5" type="noConversion"/>
  </si>
  <si>
    <t>所属目录</t>
    <phoneticPr fontId="5" type="noConversion"/>
  </si>
  <si>
    <r>
      <t>l</t>
    </r>
    <r>
      <rPr>
        <sz val="11"/>
        <color indexed="8"/>
        <rFont val="宋体"/>
        <family val="3"/>
        <charset val="134"/>
      </rPr>
      <t>ong</t>
    </r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</si>
  <si>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5" type="noConversion"/>
  </si>
  <si>
    <t>问题</t>
    <phoneticPr fontId="5" type="noConversion"/>
  </si>
  <si>
    <r>
      <t>Q</t>
    </r>
    <r>
      <rPr>
        <sz val="11"/>
        <color indexed="8"/>
        <rFont val="宋体"/>
        <family val="3"/>
        <charset val="134"/>
      </rPr>
      <t>uestion</t>
    </r>
    <phoneticPr fontId="5" type="noConversion"/>
  </si>
  <si>
    <t>Code</t>
    <phoneticPr fontId="5" type="noConversion"/>
  </si>
  <si>
    <t>AgeGroupName</t>
    <phoneticPr fontId="5" type="noConversion"/>
  </si>
  <si>
    <t>ParentMenu</t>
    <phoneticPr fontId="5" type="noConversion"/>
  </si>
  <si>
    <r>
      <t>ParentMenu</t>
    </r>
    <r>
      <rPr>
        <sz val="11"/>
        <color indexed="8"/>
        <rFont val="宋体"/>
        <family val="3"/>
        <charset val="134"/>
      </rPr>
      <t>Name</t>
    </r>
    <phoneticPr fontId="5" type="noConversion"/>
  </si>
  <si>
    <t>AgeGroup</t>
    <phoneticPr fontId="5" type="noConversion"/>
  </si>
  <si>
    <t>KeyWords</t>
    <phoneticPr fontId="5" type="noConversion"/>
  </si>
  <si>
    <t>Questioner</t>
    <phoneticPr fontId="5" type="noConversion"/>
  </si>
  <si>
    <t>[Released] [tinyint] NULL,</t>
    <phoneticPr fontId="4" type="noConversion"/>
  </si>
  <si>
    <r>
      <t>t</t>
    </r>
    <r>
      <rPr>
        <sz val="11"/>
        <color indexed="8"/>
        <rFont val="宋体"/>
        <family val="3"/>
        <charset val="134"/>
      </rPr>
      <t>ext</t>
    </r>
    <phoneticPr fontId="5" type="noConversion"/>
  </si>
  <si>
    <r>
      <t>string</t>
    </r>
    <r>
      <rPr>
        <sz val="11"/>
        <color indexed="8"/>
        <rFont val="宋体"/>
        <family val="3"/>
        <charset val="134"/>
      </rPr>
      <t>Max</t>
    </r>
    <phoneticPr fontId="5" type="noConversion"/>
  </si>
  <si>
    <t>问题标题</t>
    <phoneticPr fontId="5" type="noConversion"/>
  </si>
  <si>
    <t>问题描述</t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</si>
  <si>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5" type="noConversion"/>
  </si>
  <si>
    <t>简介</t>
    <phoneticPr fontId="5" type="noConversion"/>
  </si>
  <si>
    <t>Content1</t>
  </si>
  <si>
    <t>内容1</t>
    <phoneticPr fontId="5" type="noConversion"/>
  </si>
  <si>
    <t>内容2</t>
  </si>
  <si>
    <t>Content2</t>
  </si>
  <si>
    <t>内容3</t>
  </si>
  <si>
    <t>Content3</t>
  </si>
  <si>
    <t>内容4</t>
  </si>
  <si>
    <t>Content4</t>
  </si>
  <si>
    <t>内容5</t>
  </si>
  <si>
    <t>Content5</t>
  </si>
  <si>
    <t>Description</t>
    <phoneticPr fontId="5" type="noConversion"/>
  </si>
  <si>
    <t>T_Question</t>
    <phoneticPr fontId="5" type="noConversion"/>
  </si>
  <si>
    <t>Title</t>
    <phoneticPr fontId="5" type="noConversion"/>
  </si>
  <si>
    <t>T_Solution</t>
    <phoneticPr fontId="5" type="noConversion"/>
  </si>
  <si>
    <r>
      <t>I</t>
    </r>
    <r>
      <rPr>
        <sz val="11"/>
        <color indexed="8"/>
        <rFont val="宋体"/>
        <family val="3"/>
        <charset val="134"/>
      </rPr>
      <t>ntro</t>
    </r>
    <phoneticPr fontId="5" type="noConversion"/>
  </si>
  <si>
    <t>T_ImportData</t>
    <phoneticPr fontId="5" type="noConversion"/>
  </si>
  <si>
    <t>序号</t>
    <phoneticPr fontId="5" type="noConversion"/>
  </si>
  <si>
    <t>Sequence</t>
    <phoneticPr fontId="5" type="noConversion"/>
  </si>
  <si>
    <t>年龄段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</si>
  <si>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geGroupName</t>
    </r>
    <phoneticPr fontId="5" type="noConversion"/>
  </si>
  <si>
    <r>
      <t>D</t>
    </r>
    <r>
      <rPr>
        <sz val="11"/>
        <color indexed="8"/>
        <rFont val="宋体"/>
        <family val="3"/>
        <charset val="134"/>
      </rPr>
      <t>escFlexField1</t>
    </r>
    <phoneticPr fontId="5" type="noConversion"/>
  </si>
  <si>
    <t>扩展段1</t>
    <phoneticPr fontId="5" type="noConversion"/>
  </si>
  <si>
    <t>扩展段2</t>
  </si>
  <si>
    <r>
      <t>D</t>
    </r>
    <r>
      <rPr>
        <sz val="11"/>
        <color indexed="8"/>
        <rFont val="宋体"/>
        <family val="3"/>
        <charset val="134"/>
      </rPr>
      <t>escFlexField2</t>
    </r>
    <r>
      <rPr>
        <sz val="11"/>
        <color theme="1"/>
        <rFont val="宋体"/>
        <family val="2"/>
        <charset val="134"/>
        <scheme val="minor"/>
      </rPr>
      <t/>
    </r>
  </si>
  <si>
    <t>扩展段3</t>
  </si>
  <si>
    <r>
      <t>D</t>
    </r>
    <r>
      <rPr>
        <sz val="11"/>
        <color indexed="8"/>
        <rFont val="宋体"/>
        <family val="3"/>
        <charset val="134"/>
      </rPr>
      <t>escFlexField3</t>
    </r>
    <r>
      <rPr>
        <sz val="11"/>
        <color theme="1"/>
        <rFont val="宋体"/>
        <family val="2"/>
        <charset val="134"/>
        <scheme val="minor"/>
      </rPr>
      <t/>
    </r>
  </si>
  <si>
    <t>扩展段4</t>
  </si>
  <si>
    <r>
      <t>D</t>
    </r>
    <r>
      <rPr>
        <sz val="11"/>
        <color indexed="8"/>
        <rFont val="宋体"/>
        <family val="3"/>
        <charset val="134"/>
      </rPr>
      <t>escFlexField4</t>
    </r>
    <r>
      <rPr>
        <sz val="11"/>
        <color theme="1"/>
        <rFont val="宋体"/>
        <family val="2"/>
        <charset val="134"/>
        <scheme val="minor"/>
      </rPr>
      <t/>
    </r>
  </si>
  <si>
    <t>扩展段5</t>
  </si>
  <si>
    <r>
      <t>D</t>
    </r>
    <r>
      <rPr>
        <sz val="11"/>
        <color indexed="8"/>
        <rFont val="宋体"/>
        <family val="3"/>
        <charset val="134"/>
      </rPr>
      <t>escFlexField5</t>
    </r>
    <r>
      <rPr>
        <sz val="11"/>
        <color theme="1"/>
        <rFont val="宋体"/>
        <family val="2"/>
        <charset val="134"/>
        <scheme val="minor"/>
      </rPr>
      <t/>
    </r>
  </si>
  <si>
    <r>
      <t>G</t>
    </r>
    <r>
      <rPr>
        <sz val="11"/>
        <color indexed="8"/>
        <rFont val="宋体"/>
        <family val="3"/>
        <charset val="134"/>
      </rPr>
      <t>UID</t>
    </r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</si>
  <si>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5" type="noConversion"/>
  </si>
  <si>
    <t>唯一键GUID</t>
    <phoneticPr fontId="5" type="noConversion"/>
  </si>
  <si>
    <t xml:space="preserve">
        // @Description
        private @Type @Field;
        /// &lt;summary&gt;
        /// @Description
        /// &lt;/summary&gt;
        public virtual @Type @Property
        {
            get
            {
                return @Field;
            }
            set
            {
                if (@Field != value)
                {
                    @Field = value;
                }
            }
        }</t>
    <phoneticPr fontId="5" type="noConversion"/>
  </si>
  <si>
    <t>Content</t>
    <phoneticPr fontId="5" type="noConversion"/>
  </si>
  <si>
    <t>内容</t>
    <phoneticPr fontId="5" type="noConversion"/>
  </si>
  <si>
    <t>stringMax</t>
  </si>
  <si>
    <t>varchar</t>
    <phoneticPr fontId="5" type="noConversion"/>
  </si>
  <si>
    <t>text</t>
    <phoneticPr fontId="5" type="noConversion"/>
  </si>
  <si>
    <t>stringMax2</t>
    <phoneticPr fontId="5" type="noConversion"/>
  </si>
  <si>
    <t>CreatedOn</t>
    <phoneticPr fontId="5" type="noConversion"/>
  </si>
  <si>
    <t>CreatedBy</t>
    <phoneticPr fontId="5" type="noConversion"/>
  </si>
  <si>
    <t>创建人</t>
    <phoneticPr fontId="5" type="noConversion"/>
  </si>
  <si>
    <t>创建时间</t>
    <phoneticPr fontId="5" type="noConversion"/>
  </si>
  <si>
    <t>ID</t>
    <phoneticPr fontId="5" type="noConversion"/>
  </si>
  <si>
    <t>ID</t>
    <phoneticPr fontId="5" type="noConversion"/>
  </si>
  <si>
    <t>long</t>
    <phoneticPr fontId="5" type="noConversion"/>
  </si>
  <si>
    <t>Code</t>
    <phoneticPr fontId="5" type="noConversion"/>
  </si>
  <si>
    <t>编码</t>
    <phoneticPr fontId="5" type="noConversion"/>
  </si>
  <si>
    <t>名称</t>
    <phoneticPr fontId="5" type="noConversion"/>
  </si>
  <si>
    <t>Name</t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</si>
  <si>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5" type="noConversion"/>
  </si>
  <si>
    <t>备注</t>
    <phoneticPr fontId="5" type="noConversion"/>
  </si>
  <si>
    <t>Memo</t>
    <phoneticPr fontId="5" type="noConversion"/>
  </si>
  <si>
    <t>关键字</t>
    <phoneticPr fontId="5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</si>
  <si>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5" type="noConversion"/>
  </si>
  <si>
    <t>KeyWords</t>
    <phoneticPr fontId="5" type="noConversion"/>
  </si>
  <si>
    <t>T_AgeGroup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</si>
</sst>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55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3" xfId="0" applyBorder="1" applyAlignment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4" borderId="3" xfId="0" applyFill="1" applyBorder="1" applyAlignment="1"/>
    <xf numFmtId="0" fontId="0" fillId="4" borderId="0" xfId="0" applyFill="1" applyAlignment="1"/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P14" sqref="P14"/>
    </sheetView>
  </sheetViews>
  <sheetFormatPr defaultColWidth="9" defaultRowHeight="13.5" x14ac:dyDescent="0.15"/>
  <cols>
    <col min="1" max="11" width="9" style="1"/>
    <col min="12" max="12" width="9" style="2"/>
    <col min="13" max="14" width="4" style="1" customWidth="1"/>
    <col min="15" max="15" width="3.875" style="1" customWidth="1"/>
    <col min="16" max="16" width="10.25" style="1" customWidth="1"/>
    <col min="17" max="18" width="9" style="1"/>
    <col min="19" max="19" width="15" style="1" customWidth="1"/>
    <col min="20" max="16384" width="9" style="1"/>
  </cols>
  <sheetData>
    <row r="1" spans="1:19" ht="13.5" customHeight="1" x14ac:dyDescent="0.15">
      <c r="A1" s="24" t="s">
        <v>180</v>
      </c>
      <c r="B1" s="25"/>
      <c r="C1" s="25"/>
      <c r="D1" s="25"/>
      <c r="E1" s="25"/>
      <c r="F1" s="25"/>
      <c r="G1" s="25"/>
      <c r="H1" s="25"/>
      <c r="I1" s="25"/>
      <c r="J1" s="25"/>
      <c r="P1" s="2" t="s">
        <v>1</v>
      </c>
      <c r="Q1" s="2" t="s">
        <v>2</v>
      </c>
      <c r="R1" s="2" t="s">
        <v>3</v>
      </c>
      <c r="S1" s="2" t="s">
        <v>4</v>
      </c>
    </row>
    <row r="2" spans="1:19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  <c r="L2" s="2" t="s">
        <v>5</v>
      </c>
      <c r="P2" s="19" t="s">
        <v>6</v>
      </c>
      <c r="Q2" s="1" t="s">
        <v>7</v>
      </c>
      <c r="R2" s="1">
        <v>100</v>
      </c>
      <c r="S2" s="20" t="str">
        <f>IF(OR(R2="",R2=" ",R2="null"),Q2,Q2&amp;"("&amp;R2&amp;")")</f>
        <v>varchar(100)</v>
      </c>
    </row>
    <row r="3" spans="1:19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P3" s="19" t="s">
        <v>8</v>
      </c>
      <c r="Q3" s="1" t="s">
        <v>8</v>
      </c>
      <c r="S3" s="20" t="str">
        <f t="shared" ref="S3" si="0">IF(OR(R3="",R3=" ",R3="null"),Q3,Q3&amp;"("&amp;R3&amp;")")</f>
        <v>int</v>
      </c>
    </row>
    <row r="4" spans="1:19" x14ac:dyDescent="0.15">
      <c r="A4" s="25"/>
      <c r="B4" s="25"/>
      <c r="C4" s="25"/>
      <c r="D4" s="25"/>
      <c r="E4" s="25"/>
      <c r="F4" s="25"/>
      <c r="G4" s="25"/>
      <c r="H4" s="25"/>
      <c r="I4" s="25"/>
      <c r="J4" s="25"/>
      <c r="P4" s="19" t="s">
        <v>9</v>
      </c>
      <c r="Q4" s="1" t="s">
        <v>10</v>
      </c>
      <c r="S4" s="20" t="str">
        <f t="shared" ref="S4:S10" si="1">IF(OR(R4="",R4=" ",R4="null"),Q4,Q4&amp;"("&amp;R4&amp;")")</f>
        <v>bigint</v>
      </c>
    </row>
    <row r="5" spans="1:19" x14ac:dyDescent="0.15">
      <c r="A5" s="25"/>
      <c r="B5" s="25"/>
      <c r="C5" s="25"/>
      <c r="D5" s="25"/>
      <c r="E5" s="25"/>
      <c r="F5" s="25"/>
      <c r="G5" s="25"/>
      <c r="H5" s="25"/>
      <c r="I5" s="25"/>
      <c r="J5" s="25"/>
      <c r="P5" s="19" t="s">
        <v>11</v>
      </c>
      <c r="Q5" s="1" t="s">
        <v>12</v>
      </c>
      <c r="S5" s="20" t="str">
        <f t="shared" si="1"/>
        <v>smallint</v>
      </c>
    </row>
    <row r="6" spans="1:19" x14ac:dyDescent="0.15">
      <c r="A6" s="25"/>
      <c r="B6" s="25"/>
      <c r="C6" s="25"/>
      <c r="D6" s="25"/>
      <c r="E6" s="25"/>
      <c r="F6" s="25"/>
      <c r="G6" s="25"/>
      <c r="H6" s="25"/>
      <c r="I6" s="25"/>
      <c r="J6" s="25"/>
      <c r="P6" s="19" t="s">
        <v>13</v>
      </c>
      <c r="Q6" s="1" t="s">
        <v>14</v>
      </c>
      <c r="S6" s="20" t="str">
        <f t="shared" si="1"/>
        <v>datetime</v>
      </c>
    </row>
    <row r="7" spans="1:19" x14ac:dyDescent="0.15">
      <c r="A7" s="25"/>
      <c r="B7" s="25"/>
      <c r="C7" s="25"/>
      <c r="D7" s="25"/>
      <c r="E7" s="25"/>
      <c r="F7" s="25"/>
      <c r="G7" s="25"/>
      <c r="H7" s="25"/>
      <c r="I7" s="25"/>
      <c r="J7" s="25"/>
      <c r="P7" s="19" t="s">
        <v>15</v>
      </c>
      <c r="Q7" s="1" t="s">
        <v>15</v>
      </c>
      <c r="R7" s="7" t="s">
        <v>16</v>
      </c>
      <c r="S7" s="20" t="str">
        <f t="shared" si="1"/>
        <v>decimal(24,2)</v>
      </c>
    </row>
    <row r="8" spans="1:19" x14ac:dyDescent="0.15">
      <c r="A8" s="25"/>
      <c r="B8" s="25"/>
      <c r="C8" s="25"/>
      <c r="D8" s="25"/>
      <c r="E8" s="25"/>
      <c r="F8" s="25"/>
      <c r="G8" s="25"/>
      <c r="H8" s="25"/>
      <c r="I8" s="25"/>
      <c r="J8" s="25"/>
      <c r="P8" s="19" t="s">
        <v>17</v>
      </c>
      <c r="Q8" s="1" t="s">
        <v>17</v>
      </c>
      <c r="R8" s="7" t="s">
        <v>16</v>
      </c>
      <c r="S8" s="20" t="str">
        <f t="shared" si="1"/>
        <v>double(24,2)</v>
      </c>
    </row>
    <row r="9" spans="1:19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P9" s="19" t="s">
        <v>18</v>
      </c>
      <c r="Q9" s="1" t="s">
        <v>19</v>
      </c>
      <c r="S9" s="20" t="str">
        <f t="shared" si="1"/>
        <v>bit</v>
      </c>
    </row>
    <row r="10" spans="1:19" x14ac:dyDescent="0.15">
      <c r="A10" s="25"/>
      <c r="B10" s="25"/>
      <c r="C10" s="25"/>
      <c r="D10" s="25"/>
      <c r="E10" s="25"/>
      <c r="F10" s="25"/>
      <c r="G10" s="25"/>
      <c r="H10" s="25"/>
      <c r="I10" s="25"/>
      <c r="J10" s="25"/>
      <c r="P10" s="1" t="s">
        <v>20</v>
      </c>
      <c r="Q10" s="1" t="s">
        <v>20</v>
      </c>
      <c r="S10" s="20" t="str">
        <f t="shared" si="1"/>
        <v>image</v>
      </c>
    </row>
    <row r="11" spans="1:19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  <c r="P11" s="21" t="s">
        <v>142</v>
      </c>
      <c r="Q11" s="7" t="s">
        <v>184</v>
      </c>
      <c r="R11" s="7">
        <v>4000</v>
      </c>
      <c r="S11" s="20" t="str">
        <f>IF(OR(R11="",R11=" ",R11="null"),Q11,Q11&amp;"("&amp;R11&amp;")")</f>
        <v>varchar(4000)</v>
      </c>
    </row>
    <row r="12" spans="1:19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P12" s="21" t="s">
        <v>186</v>
      </c>
      <c r="Q12" s="7" t="s">
        <v>185</v>
      </c>
      <c r="R12" s="7"/>
      <c r="S12" s="20" t="str">
        <f>IF(OR(R12="",R12=" ",R12="null"),Q12,Q12&amp;"("&amp;R12&amp;")")</f>
        <v>text</v>
      </c>
    </row>
    <row r="13" spans="1:19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9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9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9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</row>
    <row r="17" spans="1:12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2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2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2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2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3" spans="1:12" x14ac:dyDescent="0.15">
      <c r="L23" s="2" t="s">
        <v>21</v>
      </c>
    </row>
    <row r="24" spans="1:12" x14ac:dyDescent="0.15">
      <c r="A24" s="25" t="s">
        <v>22</v>
      </c>
      <c r="B24" s="25"/>
      <c r="C24" s="25"/>
      <c r="D24" s="25"/>
      <c r="E24" s="25"/>
      <c r="F24" s="25"/>
      <c r="G24" s="25"/>
      <c r="H24" s="25"/>
      <c r="I24" s="25"/>
      <c r="J24" s="25"/>
      <c r="L24" s="2" t="s">
        <v>1</v>
      </c>
    </row>
    <row r="25" spans="1:12" x14ac:dyDescent="0.15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spans="1:12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2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2" x14ac:dyDescent="0.15">
      <c r="A28" s="25" t="s">
        <v>23</v>
      </c>
      <c r="B28" s="25"/>
      <c r="C28" s="25"/>
      <c r="D28" s="25"/>
      <c r="E28" s="25"/>
      <c r="F28" s="25"/>
      <c r="G28" s="25"/>
      <c r="H28" s="25"/>
      <c r="I28" s="25"/>
      <c r="J28" s="25"/>
      <c r="L28" s="2" t="s">
        <v>24</v>
      </c>
    </row>
    <row r="29" spans="1:12" x14ac:dyDescent="0.15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0" spans="1:12" x14ac:dyDescent="0.15">
      <c r="A30" s="25"/>
      <c r="B30" s="25"/>
      <c r="C30" s="25"/>
      <c r="D30" s="25"/>
      <c r="E30" s="25"/>
      <c r="F30" s="25"/>
      <c r="G30" s="25"/>
      <c r="H30" s="25"/>
      <c r="I30" s="25"/>
      <c r="J30" s="25"/>
    </row>
    <row r="31" spans="1:12" x14ac:dyDescent="0.15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spans="1:12" x14ac:dyDescent="0.15">
      <c r="A32" s="25"/>
      <c r="B32" s="25"/>
      <c r="C32" s="25"/>
      <c r="D32" s="25"/>
      <c r="E32" s="25"/>
      <c r="F32" s="25"/>
      <c r="G32" s="25"/>
      <c r="H32" s="25"/>
      <c r="I32" s="25"/>
      <c r="J32" s="25"/>
    </row>
    <row r="34" spans="1:12" x14ac:dyDescent="0.15">
      <c r="A34" s="25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" t="s">
        <v>26</v>
      </c>
    </row>
    <row r="35" spans="1:12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2" x14ac:dyDescent="0.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2" x14ac:dyDescent="0.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2" x14ac:dyDescent="0.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2" x14ac:dyDescent="0.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2" x14ac:dyDescent="0.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2" x14ac:dyDescent="0.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2" x14ac:dyDescent="0.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</sheetData>
  <mergeCells count="4">
    <mergeCell ref="A1:J21"/>
    <mergeCell ref="A24:J26"/>
    <mergeCell ref="A28:J32"/>
    <mergeCell ref="A34:K42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XFD1048576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customFormat="1" ht="108" x14ac:dyDescent="0.15">
      <c r="A1" s="2" t="s">
        <v>27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T_Position 属性设计  by  xu , Inc.</v>
      </c>
      <c r="H1" s="12"/>
      <c r="I1" s="12"/>
      <c r="J1" s="13"/>
      <c r="K1" s="13"/>
      <c r="M1" s="14" t="str">
        <f>"create table "&amp;A1&amp;" ("</f>
        <v>create table T_Position (</v>
      </c>
    </row>
    <row r="2" spans="1:13" customFormat="1" x14ac:dyDescent="0.15">
      <c r="A2" s="2"/>
      <c r="B2" s="6"/>
      <c r="C2" s="6"/>
      <c r="D2" s="6"/>
      <c r="E2" s="5"/>
      <c r="F2" s="16"/>
      <c r="G2" s="16"/>
      <c r="H2" s="12"/>
      <c r="I2" s="12"/>
      <c r="J2" s="13"/>
      <c r="K2" s="13"/>
      <c r="M2" s="14"/>
    </row>
    <row r="3" spans="1:13" customFormat="1" x14ac:dyDescent="0.15">
      <c r="A3" s="1"/>
      <c r="B3" s="1" t="s">
        <v>32</v>
      </c>
      <c r="C3" s="1" t="s">
        <v>33</v>
      </c>
      <c r="D3" s="1" t="s">
        <v>9</v>
      </c>
      <c r="E3" s="1"/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主键
        private long iD;
        /// &lt;summary&gt;
        /// 主键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H3" s="12"/>
      <c r="I3" s="12"/>
      <c r="J3" s="13"/>
      <c r="K3" s="13"/>
      <c r="M3" s="14" t="str">
        <f>IF(OR(D3="",D3=0,D3=" "),IF(OR(C2="",C2=0,C2=" "),"",")"),C3&amp;" "&amp;IF(D3="","",VLOOKUP(D3,原始公式!$P$2:$S$15,4,FALSE))&amp;" "&amp;IF(LOWER(C3)="id","not null identity(1,1)","")&amp;",")</f>
        <v>ID bigint not null identity(1,1),</v>
      </c>
    </row>
    <row r="4" spans="1:13" customFormat="1" x14ac:dyDescent="0.15">
      <c r="A4" s="1"/>
      <c r="B4" s="1" t="s">
        <v>34</v>
      </c>
      <c r="C4" s="1" t="s">
        <v>35</v>
      </c>
      <c r="D4" s="1" t="s">
        <v>6</v>
      </c>
      <c r="E4" s="1"/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编号
        private string code;
        /// &lt;summary&gt;
        /// 编号
        /// &lt;/summary&gt;
        public virtual string Code
        {
            get
            {
                return code;
            }
            set
            {
                if (code != value)
                {
                    code = value;
                }
            }
        }</v>
      </c>
      <c r="H4" s="12"/>
      <c r="I4" s="12"/>
      <c r="J4" s="13"/>
      <c r="K4" s="13"/>
      <c r="M4" s="14" t="str">
        <f>IF(OR(D4="",D4=0,D4=" "),IF(OR(C3="",C3=0,C3=" "),"",")"),C4&amp;" "&amp;IF(D4="","",VLOOKUP(D4,原始公式!$P$2:$S$15,4,FALSE))&amp;" "&amp;IF(LOWER(C4)="id","not null identity(1,1)","")&amp;",")</f>
        <v>Code varchar(100) ,</v>
      </c>
    </row>
    <row r="5" spans="1:13" customFormat="1" x14ac:dyDescent="0.15">
      <c r="A5" s="1"/>
      <c r="B5" s="1" t="s">
        <v>28</v>
      </c>
      <c r="C5" s="1" t="s">
        <v>36</v>
      </c>
      <c r="D5" s="1" t="s">
        <v>6</v>
      </c>
      <c r="E5" s="1"/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名称
        private string name;
        /// &lt;summary&gt;
        /// 名称
        /// &lt;/summary&gt;
        public virtual string Name
        {
            get
            {
                return name;
            }
            set
            {
                if (name != value)
                {
                    name = value;
                }
            }
        }</v>
      </c>
      <c r="H5" s="12"/>
      <c r="I5" s="12"/>
      <c r="J5" s="13"/>
      <c r="K5" s="13"/>
      <c r="M5" s="14" t="str">
        <f>IF(OR(D5="",D5=0,D5=" "),IF(OR(C4="",C4=0,C4=" "),"",")"),C5&amp;" "&amp;IF(D5="","",VLOOKUP(D5,原始公式!$P$2:$S$15,4,FALSE))&amp;" "&amp;IF(LOWER(C5)="id","not null identity(1,1)","")&amp;",")</f>
        <v>Name varchar(100) ,</v>
      </c>
    </row>
    <row r="6" spans="1:13" customFormat="1" x14ac:dyDescent="0.15">
      <c r="A6" s="1"/>
      <c r="B6" s="1" t="s">
        <v>37</v>
      </c>
      <c r="C6" s="1" t="s">
        <v>38</v>
      </c>
      <c r="D6" s="1" t="s">
        <v>6</v>
      </c>
      <c r="E6" s="1"/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身份
        private string type;
        /// &lt;summary&gt;
        /// 身份
        /// &lt;/summary&gt;
        public virtual string Type
        {
            get
            {
                return type;
            }
            set
            {
                if (type != value)
                {
                    type = value;
                }
            }
        }</v>
      </c>
      <c r="H6" s="12"/>
      <c r="I6" s="12"/>
      <c r="J6" s="13"/>
      <c r="K6" s="13"/>
      <c r="M6" s="14" t="str">
        <f>IF(OR(D6="",D6=0,D6=" "),IF(OR(C5="",C5=0,C5=" "),"",")"),C6&amp;" "&amp;IF(D6="","",VLOOKUP(D6,原始公式!$P$2:$S$15,4,FALSE))&amp;" "&amp;IF(LOWER(C6)="id","not null identity(1,1)","")&amp;",")</f>
        <v>Type varchar(100) ,</v>
      </c>
    </row>
    <row r="7" spans="1:13" customFormat="1" x14ac:dyDescent="0.15">
      <c r="A7" s="1"/>
      <c r="B7" s="1" t="s">
        <v>39</v>
      </c>
      <c r="C7" s="1" t="s">
        <v>40</v>
      </c>
      <c r="D7" s="1" t="s">
        <v>6</v>
      </c>
      <c r="E7" s="1"/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性别
        private string sex;
        /// &lt;summary&gt;
        /// 性别
        /// &lt;/summary&gt;
        public virtual string Sex
        {
            get
            {
                return sex;
            }
            set
            {
                if (sex != value)
                {
                    sex = value;
                }
            }
        }</v>
      </c>
      <c r="H7" s="12"/>
      <c r="I7" s="12"/>
      <c r="J7" s="13"/>
      <c r="K7" s="13"/>
      <c r="M7" s="14" t="str">
        <f>IF(OR(D7="",D7=0,D7=" "),IF(OR(C6="",C6=0,C6=" "),"",")"),C7&amp;" "&amp;IF(D7="","",VLOOKUP(D7,原始公式!$P$2:$S$15,4,FALSE))&amp;" "&amp;IF(LOWER(C7)="id","not null identity(1,1)","")&amp;",")</f>
        <v>Sex varchar(100) ,</v>
      </c>
    </row>
    <row r="8" spans="1:13" customFormat="1" x14ac:dyDescent="0.15">
      <c r="A8" s="1"/>
      <c r="B8" s="1" t="s">
        <v>41</v>
      </c>
      <c r="C8" s="1" t="s">
        <v>42</v>
      </c>
      <c r="D8" s="1" t="s">
        <v>6</v>
      </c>
      <c r="E8" s="1"/>
      <c r="F8" s="12">
        <f>COUNTIF(原始公式!$P:$P,D8)</f>
        <v>1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等级
        private string level;
        /// &lt;summary&gt;
        /// 等级
        /// &lt;/summary&gt;
        public virtual string Level
        {
            get
            {
                return level;
            }
            set
            {
                if (level != value)
                {
                    level = value;
                }
            }
        }</v>
      </c>
      <c r="H8" s="12"/>
      <c r="I8" s="12"/>
      <c r="J8" s="13"/>
      <c r="K8" s="13"/>
      <c r="M8" s="14" t="str">
        <f>IF(OR(D8="",D8=0,D8=" "),IF(OR(C7="",C7=0,C7=" "),"",")"),C8&amp;" "&amp;IF(D8="","",VLOOKUP(D8,原始公式!$P$2:$S$15,4,FALSE))&amp;" "&amp;IF(LOWER(C8)="id","not null identity(1,1)","")&amp;",")</f>
        <v>Level varchar(100) ,</v>
      </c>
    </row>
    <row r="9" spans="1:13" customFormat="1" x14ac:dyDescent="0.15">
      <c r="A9" s="1"/>
      <c r="B9" s="1" t="s">
        <v>43</v>
      </c>
      <c r="C9" t="s">
        <v>44</v>
      </c>
      <c r="D9" s="1" t="s">
        <v>6</v>
      </c>
      <c r="E9" s="1"/>
      <c r="F9" s="12"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地址
        private string address;
        /// &lt;summary&gt;
        /// 地址
        /// &lt;/summary&gt;
        public virtual string Address
        {
            get
            {
                return address;
            }
            set
            {
                if (address != value)
                {
                    address = value;
                }
            }
        }</v>
      </c>
      <c r="H9" s="12"/>
      <c r="I9" s="12"/>
      <c r="J9" s="13"/>
      <c r="K9" s="13"/>
      <c r="M9" s="14" t="str">
        <f>IF(OR(D9="",D9=0,D9=" "),IF(OR(C8="",C8=0,C8=" "),"",")"),C9&amp;" "&amp;IF(D9="","",VLOOKUP(D9,原始公式!$P$2:$S$15,4,FALSE))&amp;" "&amp;IF(LOWER(C9)="id","not null identity(1,1)","")&amp;",")</f>
        <v>Address varchar(100) ,</v>
      </c>
    </row>
    <row r="10" spans="1:13" customFormat="1" x14ac:dyDescent="0.15">
      <c r="A10" s="1"/>
      <c r="B10" s="1" t="s">
        <v>45</v>
      </c>
      <c r="C10" t="s">
        <v>46</v>
      </c>
      <c r="D10" s="1" t="s">
        <v>20</v>
      </c>
      <c r="E10" s="1"/>
      <c r="F10" s="12"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照片
        private image photo;
        /// &lt;summary&gt;
        /// 照片
        /// &lt;/summary&gt;
        public virtual image Photo
        {
            get
            {
                return photo;
            }
            set
            {
                if (photo != value)
                {
                    photo = value;
                }
            }
        }</v>
      </c>
      <c r="H10" s="12"/>
      <c r="I10" s="12"/>
      <c r="J10" s="13"/>
      <c r="K10" s="13"/>
      <c r="M10" s="14" t="str">
        <f>IF(OR(D10="",D10=0,D10=" "),IF(OR(C9="",C9=0,C9=" "),"",")"),C10&amp;" "&amp;IF(D10="","",VLOOKUP(D10,原始公式!$P$2:$S$15,4,FALSE))&amp;" "&amp;IF(LOWER(C10)="id","not null identity(1,1)","")&amp;",")</f>
        <v>Photo image ,</v>
      </c>
    </row>
    <row r="11" spans="1:13" customFormat="1" x14ac:dyDescent="0.15">
      <c r="A11" s="1"/>
      <c r="B11" s="1" t="s">
        <v>47</v>
      </c>
      <c r="C11" t="s">
        <v>48</v>
      </c>
      <c r="D11" s="1" t="s">
        <v>14</v>
      </c>
      <c r="E11" s="1"/>
      <c r="F11" s="12"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创建时间
        private datetime createDate;
        /// &lt;summary&gt;
        /// 创建时间
        /// &lt;/summary&gt;
        public virtual datetime CreateDate
        {
            get
            {
                return createDate;
            }
            set
            {
                if (createDate != value)
                {
                    createDate = value;
                }
            }
        }</v>
      </c>
      <c r="H11" s="12"/>
      <c r="I11" s="12"/>
      <c r="J11" s="13"/>
      <c r="K11" s="13"/>
      <c r="M11" s="14" t="str">
        <f>IF(OR(D11="",D11=0,D11=" "),IF(OR(C10="",C10=0,C10=" "),"",")"),C11&amp;" "&amp;IF(D11="","",VLOOKUP(D11,原始公式!$P$2:$S$15,4,FALSE))&amp;" "&amp;IF(LOWER(C11)="id","not null identity(1,1)","")&amp;",")</f>
        <v>CreateDate datetime ,</v>
      </c>
    </row>
    <row r="12" spans="1:13" customFormat="1" x14ac:dyDescent="0.15">
      <c r="A12" s="1"/>
      <c r="B12" s="1" t="s">
        <v>49</v>
      </c>
      <c r="C12" t="s">
        <v>50</v>
      </c>
      <c r="D12" s="1" t="s">
        <v>18</v>
      </c>
      <c r="E12" s="1"/>
      <c r="F12" s="12">
        <v>1</v>
      </c>
      <c r="G12" s="12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 xml:space="preserve">
        // 状态
        private bool state;
        /// &lt;summary&gt;
        /// 状态
        /// &lt;/summary&gt;
        public virtual bool State
        {
            get
            {
                return state;
            }
            set
            {
                if (state != value)
                {
                    state = value;
                }
            }
        }</v>
      </c>
      <c r="H12" s="12"/>
      <c r="I12" s="12"/>
      <c r="J12" s="13"/>
      <c r="K12" s="13"/>
      <c r="M12" s="14" t="str">
        <f>IF(OR(D12="",D12=0,D12=" "),IF(OR(C11="",C11=0,C11=" "),"",")"),C12&amp;" "&amp;IF(D12="","",VLOOKUP(D12,原始公式!$P$2:$S$15,4,FALSE))&amp;" "&amp;IF(LOWER(C12)="id","not null identity(1,1)","")&amp;",")</f>
        <v>State bit ,</v>
      </c>
    </row>
    <row r="13" spans="1:13" customFormat="1" x14ac:dyDescent="0.15">
      <c r="A13" s="1"/>
      <c r="B13" s="1" t="s">
        <v>51</v>
      </c>
      <c r="C13" t="s">
        <v>52</v>
      </c>
      <c r="D13" s="1" t="s">
        <v>6</v>
      </c>
      <c r="E13" s="1"/>
      <c r="F13" s="12">
        <v>1</v>
      </c>
      <c r="G13" s="12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 xml:space="preserve">
        // 简介
        private string intro;
        /// &lt;summary&gt;
        /// 简介
        /// &lt;/summary&gt;
        public virtual string Intro
        {
            get
            {
                return intro;
            }
            set
            {
                if (intro != value)
                {
                    intro = value;
                }
            }
        }</v>
      </c>
      <c r="H13" s="12"/>
      <c r="I13" s="12"/>
      <c r="J13" s="13"/>
      <c r="K13" s="13"/>
      <c r="M13" s="14" t="str">
        <f>IF(OR(D13="",D13=0,D13=" "),IF(OR(C12="",C12=0,C12=" "),"",")"),C13&amp;" "&amp;IF(D13="","",VLOOKUP(D13,原始公式!$P$2:$S$15,4,FALSE))&amp;" "&amp;IF(LOWER(C13)="id","not null identity(1,1)","")&amp;",")</f>
        <v>Intro varchar(100) ,</v>
      </c>
    </row>
    <row r="14" spans="1:13" customFormat="1" x14ac:dyDescent="0.15">
      <c r="A14" s="1"/>
      <c r="B14" s="1" t="s">
        <v>53</v>
      </c>
      <c r="C14" t="s">
        <v>54</v>
      </c>
      <c r="D14" s="1" t="s">
        <v>6</v>
      </c>
      <c r="E14" s="1"/>
      <c r="F14" s="12">
        <v>1</v>
      </c>
      <c r="G14" s="12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 xml:space="preserve">
        // 备注
        private string memo;
        /// &lt;summary&gt;
        /// 备注
        /// &lt;/summary&gt;
        public virtual string Memo
        {
            get
            {
                return memo;
            }
            set
            {
                if (memo != value)
                {
                    memo = value;
                }
            }
        }</v>
      </c>
      <c r="H14" s="12"/>
      <c r="I14" s="12"/>
      <c r="J14" s="13"/>
      <c r="K14" s="13"/>
      <c r="M14" s="14" t="str">
        <f>IF(OR(D14="",D14=0,D14=" "),IF(OR(C13="",C13=0,C13=" "),"",")"),C14&amp;" "&amp;IF(D14="","",VLOOKUP(D14,原始公式!$P$2:$S$15,4,FALSE))&amp;" "&amp;IF(LOWER(C14)="id","not null identity(1,1)","")&amp;",")</f>
        <v>Memo varchar(100) ,</v>
      </c>
    </row>
    <row r="15" spans="1:13" customFormat="1" x14ac:dyDescent="0.15">
      <c r="A15" s="1"/>
      <c r="B15" s="1"/>
      <c r="C15" s="1"/>
      <c r="D15" s="1"/>
      <c r="E15" s="1"/>
      <c r="F15" s="12"/>
      <c r="G15" s="12"/>
      <c r="H15" s="12"/>
      <c r="I15" s="12"/>
      <c r="J15" s="13"/>
      <c r="K15" s="13"/>
      <c r="M15" s="14" t="str">
        <f>IF(OR(D15="",D15=0,D15=" "),IF(OR(C14="",C14=0,C14=" "),"",")"),C15&amp;" "&amp;IF(D15="","",VLOOKUP(D15,原始公式!$P$2:$S$15,4,FALSE))&amp;" "&amp;IF(LOWER(C15)="id","not null identity(1,1)","")&amp;",")</f>
        <v>)</v>
      </c>
    </row>
    <row r="16" spans="1:13" customFormat="1" x14ac:dyDescent="0.15">
      <c r="A16" s="1"/>
      <c r="B16" s="1"/>
      <c r="C16" s="1"/>
      <c r="D16" s="1"/>
      <c r="E16" s="1"/>
      <c r="F16" s="12"/>
      <c r="G16" s="12"/>
      <c r="H16" s="12"/>
      <c r="I16" s="12"/>
      <c r="J16" s="13"/>
      <c r="K16" s="13"/>
      <c r="M16" s="14" t="str">
        <f>IF(OR(D16="",D16=0,D16=" "),IF(OR(C15="",C15=0,C15=" "),"",")"),C16&amp;" "&amp;IF(D16="","",VLOOKUP(D16,原始公式!$P$2:$S$15,4,FALSE))&amp;" "&amp;IF(LOWER(C16)="id","not null identity(1,1)","")&amp;",")</f>
        <v/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6" sqref="B6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ht="94.5" x14ac:dyDescent="0.15">
      <c r="A1" s="2" t="s">
        <v>55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T_Menu 属性设计  by  xu , Inc.</v>
      </c>
      <c r="M1" s="14" t="str">
        <f>"create table "&amp;A1&amp;" ("</f>
        <v>create table T_Menu (</v>
      </c>
    </row>
    <row r="2" spans="1:13" x14ac:dyDescent="0.15">
      <c r="A2" s="2"/>
      <c r="B2" s="6"/>
      <c r="C2" s="6"/>
      <c r="D2" s="6"/>
      <c r="E2" s="5"/>
      <c r="F2" s="16"/>
      <c r="G2" s="16"/>
    </row>
    <row r="3" spans="1:13" x14ac:dyDescent="0.15">
      <c r="B3" s="1" t="s">
        <v>32</v>
      </c>
      <c r="C3" s="1" t="s">
        <v>33</v>
      </c>
      <c r="D3" s="1" t="s">
        <v>9</v>
      </c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主键
        private long iD;
        /// &lt;summary&gt;
        /// 主键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M3" s="14" t="str">
        <f>IF(OR(D3="",D3=0,D3=" "),IF(OR(C2="",C2=0,C2=" "),"",")"),C3&amp;" "&amp;IF(D3="","",VLOOKUP(D3,原始公式!$P$2:$S$15,4,FALSE))&amp;" "&amp;IF(LOWER(C3)="id","not null identity(1,1)","")&amp;",")</f>
        <v>ID bigint not null identity(1,1),</v>
      </c>
    </row>
    <row r="4" spans="1:13" x14ac:dyDescent="0.15">
      <c r="B4" s="1" t="s">
        <v>34</v>
      </c>
      <c r="C4" s="1" t="s">
        <v>35</v>
      </c>
      <c r="D4" s="1" t="s">
        <v>6</v>
      </c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编号
        private string code;
        /// &lt;summary&gt;
        /// 编号
        /// &lt;/summary&gt;
        public virtual string Code
        {
            get
            {
                return code;
            }
            set
            {
                if (code != value)
                {
                    code = value;
                }
            }
        }</v>
      </c>
      <c r="M4" s="14" t="str">
        <f>IF(OR(D4="",D4=0,D4=" "),IF(OR(C3="",C3=0,C3=" "),"",")"),C4&amp;" "&amp;IF(D4="","",VLOOKUP(D4,原始公式!$P$2:$S$15,4,FALSE))&amp;" "&amp;IF(LOWER(C4)="id","not null identity(1,1)","")&amp;",")</f>
        <v>Code varchar(100) ,</v>
      </c>
    </row>
    <row r="5" spans="1:13" x14ac:dyDescent="0.15">
      <c r="B5" s="1" t="s">
        <v>28</v>
      </c>
      <c r="C5" s="1" t="s">
        <v>36</v>
      </c>
      <c r="D5" s="1" t="s">
        <v>6</v>
      </c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名称
        private string name;
        /// &lt;summary&gt;
        /// 名称
        /// &lt;/summary&gt;
        public virtual string Name
        {
            get
            {
                return name;
            }
            set
            {
                if (name != value)
                {
                    name = value;
                }
            }
        }</v>
      </c>
      <c r="M5" s="14" t="str">
        <f>IF(OR(D5="",D5=0,D5=" "),IF(OR(C4="",C4=0,C4=" "),"",")"),C5&amp;" "&amp;IF(D5="","",VLOOKUP(D5,原始公式!$P$2:$S$15,4,FALSE))&amp;" "&amp;IF(LOWER(C5)="id","not null identity(1,1)","")&amp;",")</f>
        <v>Name varchar(100) ,</v>
      </c>
    </row>
    <row r="6" spans="1:13" x14ac:dyDescent="0.15">
      <c r="B6" s="1" t="s">
        <v>56</v>
      </c>
      <c r="C6" s="1" t="s">
        <v>42</v>
      </c>
      <c r="D6" s="7" t="s">
        <v>126</v>
      </c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级别
        private short level;
        /// &lt;summary&gt;
        /// 级别
        /// &lt;/summary&gt;
        public virtual short Level
        {
            get
            {
                return level;
            }
            set
            {
                if (level != value)
                {
                    level = value;
                }
            }
        }</v>
      </c>
      <c r="M6" s="14" t="str">
        <f>IF(OR(D6="",D6=0,D6=" "),IF(OR(C5="",C5=0,C5=" "),"",")"),C6&amp;" "&amp;IF(D6="","",VLOOKUP(D6,原始公式!$P$2:$S$15,4,FALSE))&amp;" "&amp;IF(LOWER(C6)="id","not null identity(1,1)","")&amp;",")</f>
        <v>Level smallint ,</v>
      </c>
    </row>
    <row r="7" spans="1:13" x14ac:dyDescent="0.15">
      <c r="B7" s="1" t="s">
        <v>57</v>
      </c>
      <c r="C7" t="s">
        <v>58</v>
      </c>
      <c r="D7" s="1" t="s">
        <v>6</v>
      </c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上级菜单
        private string upLevel;
        /// &lt;summary&gt;
        /// 上级菜单
        /// &lt;/summary&gt;
        public virtual string UpLevel
        {
            get
            {
                return upLevel;
            }
            set
            {
                if (upLevel != value)
                {
                    upLevel = value;
                }
            }
        }</v>
      </c>
      <c r="M7" s="14" t="str">
        <f>IF(OR(D7="",D7=0,D7=" "),IF(OR(C6="",C6=0,C6=" "),"",")"),C7&amp;" "&amp;IF(D7="","",VLOOKUP(D7,原始公式!$P$2:$S$15,4,FALSE))&amp;" "&amp;IF(LOWER(C7)="id","not null identity(1,1)","")&amp;",")</f>
        <v>UpLevel varchar(100) ,</v>
      </c>
    </row>
    <row r="8" spans="1:13" x14ac:dyDescent="0.15">
      <c r="B8" s="1" t="s">
        <v>59</v>
      </c>
      <c r="C8" t="s">
        <v>60</v>
      </c>
      <c r="D8" s="1" t="s">
        <v>6</v>
      </c>
      <c r="F8" s="12">
        <f>COUNTIF(原始公式!$P:$P,D8)</f>
        <v>1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路径
        private string path;
        /// &lt;summary&gt;
        /// 路径
        /// &lt;/summary&gt;
        public virtual string Path
        {
            get
            {
                return path;
            }
            set
            {
                if (path != value)
                {
                    path = value;
                }
            }
        }</v>
      </c>
      <c r="M8" s="14" t="str">
        <f>IF(OR(D8="",D8=0,D8=" "),IF(OR(C7="",C7=0,C7=" "),"",")"),C8&amp;" "&amp;IF(D8="","",VLOOKUP(D8,原始公式!$P$2:$S$15,4,FALSE))&amp;" "&amp;IF(LOWER(C8)="id","not null identity(1,1)","")&amp;",")</f>
        <v>Path varchar(100) ,</v>
      </c>
    </row>
    <row r="9" spans="1:13" x14ac:dyDescent="0.15">
      <c r="B9" s="1" t="s">
        <v>61</v>
      </c>
      <c r="C9" t="s">
        <v>62</v>
      </c>
      <c r="D9" s="1" t="s">
        <v>18</v>
      </c>
      <c r="F9" s="12">
        <f>COUNTIF(原始公式!$P:$P,D9)</f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是否可见
        private bool ifSee;
        /// &lt;summary&gt;
        /// 是否可见
        /// &lt;/summary&gt;
        public virtual bool IfSee
        {
            get
            {
                return ifSee;
            }
            set
            {
                if (ifSee != value)
                {
                    ifSee = value;
                }
            }
        }</v>
      </c>
      <c r="M9" s="14" t="str">
        <f>IF(OR(D9="",D9=0,D9=" "),IF(OR(C8="",C8=0,C8=" "),"",")"),C9&amp;" "&amp;IF(D9="","",VLOOKUP(D9,原始公式!$P$2:$S$15,4,FALSE))&amp;" "&amp;IF(LOWER(C9)="id","not null identity(1,1)","")&amp;",")</f>
        <v>IfSee bit ,</v>
      </c>
    </row>
    <row r="10" spans="1:13" x14ac:dyDescent="0.15">
      <c r="B10" s="1" t="s">
        <v>53</v>
      </c>
      <c r="C10" t="s">
        <v>54</v>
      </c>
      <c r="D10" s="1" t="s">
        <v>6</v>
      </c>
      <c r="F10" s="12">
        <f>COUNTIF(原始公式!$P:$P,D10)</f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备注
        private string memo;
        /// &lt;summary&gt;
        /// 备注
        /// &lt;/summary&gt;
        public virtual string Memo
        {
            get
            {
                return memo;
            }
            set
            {
                if (memo != value)
                {
                    memo = value;
                }
            }
        }</v>
      </c>
      <c r="M10" s="14" t="str">
        <f>IF(OR(D10="",D10=0,D10=" "),IF(OR(C9="",C9=0,C9=" "),"",")"),C10&amp;" "&amp;IF(D10="","",VLOOKUP(D10,原始公式!$P$2:$S$15,4,FALSE))&amp;" "&amp;IF(LOWER(C10)="id","not null identity(1,1)","")&amp;",")</f>
        <v>Memo varchar(100) ,</v>
      </c>
    </row>
    <row r="11" spans="1:13" x14ac:dyDescent="0.15">
      <c r="B11" s="1" t="s">
        <v>63</v>
      </c>
      <c r="C11" s="1" t="s">
        <v>64</v>
      </c>
      <c r="D11" s="1" t="s">
        <v>9</v>
      </c>
      <c r="F11" s="12">
        <f>COUNTIF(原始公式!$P:$P,D11)</f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父目录
        private long parentMenu;
        /// &lt;summary&gt;
        /// 父目录
        /// &lt;/summary&gt;
        public virtual long ParentMenu
        {
            get
            {
                return parentMenu;
            }
            set
            {
                if (parentMenu != value)
                {
                    parentMenu = value;
                }
            }
        }</v>
      </c>
      <c r="M11" s="14" t="str">
        <f>IF(OR(D11="",D11=0,D11=" "),IF(OR(C10="",C10=0,C10=" "),"",")"),C11&amp;" "&amp;IF(D11="","",VLOOKUP(D11,原始公式!$P$2:$S$15,4,FALSE))&amp;" "&amp;IF(LOWER(C11)="id","not null identity(1,1)","")&amp;",")</f>
        <v>ParentMenu bigint ,</v>
      </c>
    </row>
    <row r="12" spans="1:13" x14ac:dyDescent="0.15">
      <c r="B12" s="7" t="s">
        <v>120</v>
      </c>
      <c r="C12" s="7" t="s">
        <v>122</v>
      </c>
      <c r="D12" s="7" t="s">
        <v>123</v>
      </c>
      <c r="F12" s="12">
        <f>COUNTIF(原始公式!$P:$P,D12)</f>
        <v>1</v>
      </c>
      <c r="G12" s="12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 xml:space="preserve">
        // 年龄段
        private long ageGroup;
        /// &lt;summary&gt;
        /// 年龄段
        /// &lt;/summary&gt;
        public virtual long AgeGroup
        {
            get
            {
                return ageGroup;
            }
            set
            {
                if (ageGroup != value)
                {
                    ageGroup = value;
                }
            }
        }</v>
      </c>
      <c r="M12" s="14" t="str">
        <f>IF(OR(D12="",D12=0,D12=" "),IF(OR(C11="",C11=0,C11=" "),"",")"),C12&amp;" "&amp;IF(D12="","",VLOOKUP(D12,原始公式!$P$2:$S$15,4,FALSE))&amp;" "&amp;IF(LOWER(C12)="id","not null identity(1,1)","")&amp;",")</f>
        <v>AgeGroup bigint ,</v>
      </c>
    </row>
    <row r="13" spans="1:13" x14ac:dyDescent="0.15">
      <c r="B13" s="7" t="s">
        <v>120</v>
      </c>
      <c r="C13" s="7" t="s">
        <v>125</v>
      </c>
      <c r="D13" s="7" t="s">
        <v>121</v>
      </c>
      <c r="F13" s="12">
        <f>COUNTIF(原始公式!$P:$P,D13)</f>
        <v>1</v>
      </c>
      <c r="G13" s="12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 xml:space="preserve">
        // 年龄段
        private string ageGroupName;
        /// &lt;summary&gt;
        /// 年龄段
        /// &lt;/summary&gt;
        public virtual string AgeGroupName
        {
            get
            {
                return ageGroupName;
            }
            set
            {
                if (ageGroupName != value)
                {
                    ageGroupName = value;
                }
            }
        }</v>
      </c>
      <c r="M13" s="14" t="str">
        <f>IF(OR(D13="",D13=0,D13=" "),IF(OR(C12="",C12=0,C12=" "),"",")"),C13&amp;" "&amp;IF(D13="","",VLOOKUP(D13,原始公式!$P$2:$S$15,4,FALSE))&amp;" "&amp;IF(LOWER(C13)="id","not null identity(1,1)","")&amp;",")</f>
        <v>AgeGroupName varchar(100) ,</v>
      </c>
    </row>
    <row r="14" spans="1:13" x14ac:dyDescent="0.15">
      <c r="F14" s="12">
        <f>COUNTIF(原始公式!$P:$P,D14)</f>
        <v>0</v>
      </c>
      <c r="G14" s="12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/>
      </c>
      <c r="M14" s="14" t="str">
        <f>IF(OR(D14="",D14=0,D14=" "),IF(OR(C13="",C13=0,C13=" "),"",")"),C14&amp;" "&amp;IF(D14="","",VLOOKUP(D14,原始公式!$P$2:$S$15,4,FALSE))&amp;" "&amp;IF(LOWER(C14)="id","not null identity(1,1)","")&amp;",")</f>
        <v>)</v>
      </c>
    </row>
    <row r="15" spans="1:13" x14ac:dyDescent="0.15">
      <c r="F15" s="12">
        <f>COUNTIF(原始公式!$P:$P,D15)</f>
        <v>0</v>
      </c>
      <c r="G15" s="12" t="str">
        <f>IF(OR(D15="",D15=0,D15=" "),"",SUBSTITUTE(SUBSTITUTE(SUBSTITUTE(SUBSTITUTE(原始公式!$A$1,"@Description",B15),"@Type",D15),"@Field",LOWER(LEFT(TRIM(C15),1))&amp;RIGHT(TRIM(C15),LEN(TRIM(C15))-1)),"@Property",UPPER(LEFT(TRIM(C15),1))&amp;RIGHT(TRIM(C15),LEN(TRIM(C15))-1)))</f>
        <v/>
      </c>
      <c r="M15" s="14" t="str">
        <f>IF(OR(D15="",D15=0,D15=" "),IF(OR(C14="",C14=0,C14=" "),"",")"),C15&amp;" "&amp;IF(D15="","",VLOOKUP(D15,原始公式!$P$2:$S$15,4,FALSE))&amp;" "&amp;IF(LOWER(C15)="id","not null identity(1,1)","")&amp;",")</f>
        <v/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6" sqref="B6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ht="108" x14ac:dyDescent="0.15">
      <c r="A1" s="2" t="s">
        <v>158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T_Question 属性设计  by  xu , Inc.</v>
      </c>
      <c r="M1" s="14" t="str">
        <f>"create table "&amp;A1&amp;" ("</f>
        <v>create table T_Question (</v>
      </c>
    </row>
    <row r="2" spans="1:13" x14ac:dyDescent="0.15">
      <c r="A2" s="2"/>
      <c r="B2" s="6"/>
      <c r="C2" s="6"/>
      <c r="D2" s="6"/>
      <c r="E2" s="5"/>
      <c r="F2" s="16"/>
      <c r="G2" s="16"/>
    </row>
    <row r="3" spans="1:13" x14ac:dyDescent="0.15">
      <c r="B3" s="1" t="s">
        <v>32</v>
      </c>
      <c r="C3" s="1" t="s">
        <v>33</v>
      </c>
      <c r="D3" s="1" t="s">
        <v>9</v>
      </c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主键
        private long iD;
        /// &lt;summary&gt;
        /// 主键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M3" s="14" t="str">
        <f>IF(OR(D3="",D3=0,D3=" "),IF(OR(C2="",C2=0,C2=" "),"",")"),C3&amp;" "&amp;IF(D3="","",VLOOKUP(D3,原始公式!$P$2:$S$15,4,FALSE))&amp;" "&amp;IF(LOWER(C3)="id","not null identity(1,1)","")&amp;",")</f>
        <v>ID bigint not null identity(1,1),</v>
      </c>
    </row>
    <row r="4" spans="1:13" x14ac:dyDescent="0.15">
      <c r="B4" s="1" t="s">
        <v>34</v>
      </c>
      <c r="C4" s="7" t="s">
        <v>133</v>
      </c>
      <c r="D4" s="1" t="s">
        <v>6</v>
      </c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编号
        private string code;
        /// &lt;summary&gt;
        /// 编号
        /// &lt;/summary&gt;
        public virtual string Code
        {
            get
            {
                return code;
            }
            set
            {
                if (code != value)
                {
                    code = value;
                }
            }
        }</v>
      </c>
      <c r="M4" s="14" t="str">
        <f>IF(OR(D4="",D4=0,D4=" "),IF(OR(C3="",C3=0,C3=" "),"",")"),C4&amp;" "&amp;IF(D4="","",VLOOKUP(D4,原始公式!$P$2:$S$15,4,FALSE))&amp;" "&amp;IF(LOWER(C4)="id","not null identity(1,1)","")&amp;",")</f>
        <v>Code varchar(100) ,</v>
      </c>
    </row>
    <row r="5" spans="1:13" x14ac:dyDescent="0.15">
      <c r="B5" s="1" t="s">
        <v>65</v>
      </c>
      <c r="C5" s="7" t="s">
        <v>124</v>
      </c>
      <c r="D5" s="1" t="s">
        <v>6</v>
      </c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问题年龄段
        private string aboutAge;
        /// &lt;summary&gt;
        /// 问题年龄段
        /// &lt;/summary&gt;
        public virtual string AboutAge
        {
            get
            {
                return aboutAge;
            }
            set
            {
                if (aboutAge != value)
                {
                    aboutAge = value;
                }
            }
        }</v>
      </c>
      <c r="M5" s="14" t="str">
        <f>IF(OR(D5="",D5=0,D5=" "),IF(OR(C4="",C4=0,C4=" "),"",")"),C5&amp;" "&amp;IF(D5="","",VLOOKUP(D5,原始公式!$P$2:$S$15,4,FALSE))&amp;" "&amp;IF(LOWER(C5)="id","not null identity(1,1)","")&amp;",")</f>
        <v>AboutAge varchar(100) ,</v>
      </c>
    </row>
    <row r="6" spans="1:13" x14ac:dyDescent="0.15">
      <c r="B6" s="22" t="s">
        <v>143</v>
      </c>
      <c r="C6" s="22" t="s">
        <v>159</v>
      </c>
      <c r="D6" s="1" t="s">
        <v>6</v>
      </c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问题标题
        private string title;
        /// &lt;summary&gt;
        /// 问题标题
        /// &lt;/summary&gt;
        public virtual string Title
        {
            get
            {
                return title;
            }
            set
            {
                if (title != value)
                {
                    title = value;
                }
            }
        }</v>
      </c>
      <c r="M6" s="14" t="str">
        <f>IF(OR(D6="",D6=0,D6=" "),IF(OR(C5="",C5=0,C5=" "),"",")"),C6&amp;" "&amp;IF(D6="","",VLOOKUP(D6,原始公式!$P$2:$S$15,4,FALSE))&amp;" "&amp;IF(LOWER(C6)="id","not null identity(1,1)","")&amp;",")</f>
        <v>Title varchar(100) ,</v>
      </c>
    </row>
    <row r="7" spans="1:13" x14ac:dyDescent="0.15">
      <c r="B7" s="22" t="s">
        <v>144</v>
      </c>
      <c r="C7" s="22" t="s">
        <v>157</v>
      </c>
      <c r="D7" s="7" t="s">
        <v>145</v>
      </c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问题描述
        private string description;
        /// &lt;summary&gt;
        /// 问题描述
        /// &lt;/summary&gt;
        public virtual string Description
        {
            get
            {
                return description;
            }
            set
            {
                if (description != value)
                {
                    description = value;
                }
            }
        }</v>
      </c>
      <c r="M7" s="14" t="str">
        <f>IF(OR(D7="",D7=0,D7=" "),IF(OR(C6="",C6=0,C6=" "),"",")"),C7&amp;" "&amp;IF(D7="","",VLOOKUP(D7,原始公式!$P$2:$S$15,4,FALSE))&amp;" "&amp;IF(LOWER(C7)="id","not null identity(1,1)","")&amp;",")</f>
        <v>Description varchar(100) ,</v>
      </c>
    </row>
    <row r="8" spans="1:13" x14ac:dyDescent="0.15">
      <c r="B8" s="1" t="s">
        <v>67</v>
      </c>
      <c r="C8" s="7" t="s">
        <v>138</v>
      </c>
      <c r="D8" s="1" t="s">
        <v>6</v>
      </c>
      <c r="F8" s="12">
        <f>COUNTIF(原始公式!$P:$P,D8)</f>
        <v>1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问题关键字
        private string keyWords;
        /// &lt;summary&gt;
        /// 问题关键字
        /// &lt;/summary&gt;
        public virtual string KeyWords
        {
            get
            {
                return keyWords;
            }
            set
            {
                if (keyWords != value)
                {
                    keyWords = value;
                }
            }
        }</v>
      </c>
      <c r="M8" s="14" t="str">
        <f>IF(OR(D8="",D8=0,D8=" "),IF(OR(C6="",C6=0,C6=" "),"",")"),C8&amp;" "&amp;IF(D8="","",VLOOKUP(D8,原始公式!$P$2:$S$15,4,FALSE))&amp;" "&amp;IF(LOWER(C8)="id","not null identity(1,1)","")&amp;",")</f>
        <v>KeyWords varchar(100) ,</v>
      </c>
    </row>
    <row r="9" spans="1:13" x14ac:dyDescent="0.15">
      <c r="B9" s="1" t="s">
        <v>68</v>
      </c>
      <c r="C9" s="7" t="s">
        <v>139</v>
      </c>
      <c r="D9" s="1" t="s">
        <v>6</v>
      </c>
      <c r="F9" s="12">
        <f>COUNTIF(原始公式!$P:$P,D9)</f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提出人
        private string questioner;
        /// &lt;summary&gt;
        /// 提出人
        /// &lt;/summary&gt;
        public virtual string Questioner
        {
            get
            {
                return questioner;
            }
            set
            {
                if (questioner != value)
                {
                    questioner = value;
                }
            }
        }</v>
      </c>
      <c r="M9" s="14" t="str">
        <f>IF(OR(D9="",D9=0,D9=" "),IF(OR(C8="",C8=0,C8=" "),"",")"),C9&amp;" "&amp;IF(D9="","",VLOOKUP(D9,原始公式!$P$2:$S$15,4,FALSE))&amp;" "&amp;IF(LOWER(C9)="id","not null identity(1,1)","")&amp;",")</f>
        <v>Questioner varchar(100) ,</v>
      </c>
    </row>
    <row r="10" spans="1:13" x14ac:dyDescent="0.15">
      <c r="B10" s="1" t="s">
        <v>69</v>
      </c>
      <c r="C10" t="s">
        <v>70</v>
      </c>
      <c r="D10" s="1" t="s">
        <v>6</v>
      </c>
      <c r="F10" s="12">
        <f>COUNTIF(原始公式!$P:$P,D10)</f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提出时间
        private string theDate;
        /// &lt;summary&gt;
        /// 提出时间
        /// &lt;/summary&gt;
        public virtual string TheDate
        {
            get
            {
                return theDate;
            }
            set
            {
                if (theDate != value)
                {
                    theDate = value;
                }
            }
        }</v>
      </c>
      <c r="M10" s="14" t="str">
        <f>IF(OR(D10="",D10=0,D10=" "),IF(OR(C9="",C9=0,C9=" "),"",")"),C10&amp;" "&amp;IF(D10="","",VLOOKUP(D10,原始公式!$P$2:$S$15,4,FALSE))&amp;" "&amp;IF(LOWER(C10)="id","not null identity(1,1)","")&amp;",")</f>
        <v>TheDate varchar(100) ,</v>
      </c>
    </row>
    <row r="11" spans="1:13" x14ac:dyDescent="0.15">
      <c r="B11" s="1" t="s">
        <v>53</v>
      </c>
      <c r="C11" t="s">
        <v>54</v>
      </c>
      <c r="D11" s="1" t="s">
        <v>6</v>
      </c>
      <c r="F11" s="12">
        <f>COUNTIF(原始公式!$P:$P,D11)</f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备注
        private string memo;
        /// &lt;summary&gt;
        /// 备注
        /// &lt;/summary&gt;
        public virtual string Memo
        {
            get
            {
                return memo;
            }
            set
            {
                if (memo != value)
                {
                    memo = value;
                }
            }
        }</v>
      </c>
      <c r="M11" s="14" t="str">
        <f>IF(OR(D11="",D11=0,D11=" "),IF(OR(C10="",C10=0,C10=" "),"",")"),C11&amp;" "&amp;IF(D11="","",VLOOKUP(D11,原始公式!$P$2:$S$15,4,FALSE))&amp;" "&amp;IF(LOWER(C11)="id","not null identity(1,1)","")&amp;",")</f>
        <v>Memo varchar(100) ,</v>
      </c>
    </row>
    <row r="12" spans="1:13" x14ac:dyDescent="0.15">
      <c r="B12" s="7" t="s">
        <v>120</v>
      </c>
      <c r="C12" s="7" t="s">
        <v>137</v>
      </c>
      <c r="D12" s="7" t="s">
        <v>123</v>
      </c>
      <c r="F12" s="12">
        <f>COUNTIF(原始公式!$P:$P,D12)</f>
        <v>1</v>
      </c>
      <c r="G12" s="12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 xml:space="preserve">
        // 年龄段
        private long ageGroup;
        /// &lt;summary&gt;
        /// 年龄段
        /// &lt;/summary&gt;
        public virtual long AgeGroup
        {
            get
            {
                return ageGroup;
            }
            set
            {
                if (ageGroup != value)
                {
                    ageGroup = value;
                }
            }
        }</v>
      </c>
      <c r="M12" s="14" t="str">
        <f>IF(OR(D12="",D12=0,D12=" "),IF(OR(C11="",C11=0,C11=" "),"",")"),C12&amp;" "&amp;IF(D12="","",VLOOKUP(D12,原始公式!$P$2:$S$15,4,FALSE))&amp;" "&amp;IF(LOWER(C12)="id","not null identity(1,1)","")&amp;",")</f>
        <v>AgeGroup bigint ,</v>
      </c>
    </row>
    <row r="13" spans="1:13" x14ac:dyDescent="0.15">
      <c r="B13" s="7" t="s">
        <v>120</v>
      </c>
      <c r="C13" s="7" t="s">
        <v>134</v>
      </c>
      <c r="D13" s="7" t="s">
        <v>121</v>
      </c>
      <c r="F13" s="12">
        <f>COUNTIF(原始公式!$P:$P,D13)</f>
        <v>1</v>
      </c>
      <c r="G13" s="12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 xml:space="preserve">
        // 年龄段
        private string ageGroupName;
        /// &lt;summary&gt;
        /// 年龄段
        /// &lt;/summary&gt;
        public virtual string AgeGroupName
        {
            get
            {
                return ageGroupName;
            }
            set
            {
                if (ageGroupName != value)
                {
                    ageGroupName = value;
                }
            }
        }</v>
      </c>
      <c r="M13" s="14" t="str">
        <f>IF(OR(D13="",D13=0,D13=" "),IF(OR(C12="",C12=0,C12=" "),"",")"),C13&amp;" "&amp;IF(D13="","",VLOOKUP(D13,原始公式!$P$2:$S$15,4,FALSE))&amp;" "&amp;IF(LOWER(C13)="id","not null identity(1,1)","")&amp;",")</f>
        <v>AgeGroupName varchar(100) ,</v>
      </c>
    </row>
    <row r="14" spans="1:13" x14ac:dyDescent="0.15">
      <c r="B14" s="7" t="s">
        <v>128</v>
      </c>
      <c r="C14" s="7" t="s">
        <v>135</v>
      </c>
      <c r="D14" s="7" t="s">
        <v>129</v>
      </c>
      <c r="F14" s="12">
        <f>COUNTIF(原始公式!$P:$P,D14)</f>
        <v>1</v>
      </c>
      <c r="G14" s="12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 xml:space="preserve">
        // 所属目录
        private long parentMenu;
        /// &lt;summary&gt;
        /// 所属目录
        /// &lt;/summary&gt;
        public virtual long ParentMenu
        {
            get
            {
                return parentMenu;
            }
            set
            {
                if (parentMenu != value)
                {
                    parentMenu = value;
                }
            }
        }</v>
      </c>
      <c r="M14" s="14" t="str">
        <f>IF(OR(D14="",D14=0,D14=" "),IF(OR(C13="",C13=0,C13=" "),"",")"),C14&amp;" "&amp;IF(D14="","",VLOOKUP(D14,原始公式!$P$2:$S$15,4,FALSE))&amp;" "&amp;IF(LOWER(C14)="id","not null identity(1,1)","")&amp;",")</f>
        <v>ParentMenu bigint ,</v>
      </c>
    </row>
    <row r="15" spans="1:13" x14ac:dyDescent="0.15">
      <c r="B15" s="7" t="s">
        <v>128</v>
      </c>
      <c r="C15" s="7" t="s">
        <v>136</v>
      </c>
      <c r="D15" s="7" t="s">
        <v>130</v>
      </c>
      <c r="F15" s="12">
        <f>COUNTIF(原始公式!$P:$P,D15)</f>
        <v>1</v>
      </c>
      <c r="G15" s="12" t="str">
        <f>IF(OR(D15="",D15=0,D15=" "),"",SUBSTITUTE(SUBSTITUTE(SUBSTITUTE(SUBSTITUTE(原始公式!$A$1,"@Description",B15),"@Type",D15),"@Field",LOWER(LEFT(TRIM(C15),1))&amp;RIGHT(TRIM(C15),LEN(TRIM(C15))-1)),"@Property",UPPER(LEFT(TRIM(C15),1))&amp;RIGHT(TRIM(C15),LEN(TRIM(C15))-1)))</f>
        <v xml:space="preserve">
        // 所属目录
        private string parentMenuName;
        /// &lt;summary&gt;
        /// 所属目录
        /// &lt;/summary&gt;
        public virtual string ParentMenuName
        {
            get
            {
                return parentMenuName;
            }
            set
            {
                if (parentMenuName != value)
                {
                    parentMenuName = value;
                }
            }
        }</v>
      </c>
      <c r="M15" s="14" t="str">
        <f>IF(OR(D15="",D15=0,D15=" "),IF(OR(C14="",C14=0,C14=" "),"",")"),C15&amp;" "&amp;IF(D15="","",VLOOKUP(D15,原始公式!$P$2:$S$15,4,FALSE))&amp;" "&amp;IF(LOWER(C15)="id","not null identity(1,1)","")&amp;",")</f>
        <v>ParentMenuName varchar(100) ,</v>
      </c>
    </row>
    <row r="16" spans="1:13" x14ac:dyDescent="0.15">
      <c r="M16" s="14" t="str">
        <f>IF(OR(D16="",D16=0,D16=" "),IF(OR(C15="",C15=0,C15=" "),"",")"),C16&amp;" "&amp;IF(D16="","",VLOOKUP(D16,原始公式!$P$2:$S$15,4,FALSE))&amp;" "&amp;IF(LOWER(C16)="id","not null identity(1,1)","")&amp;",")</f>
        <v>)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12" sqref="E12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ht="108" x14ac:dyDescent="0.15">
      <c r="A1" s="2" t="s">
        <v>160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T_Solution 属性设计  by  xu , Inc.</v>
      </c>
      <c r="M1" s="14" t="str">
        <f>"create table "&amp;A1&amp;" ("</f>
        <v>create table T_Solution (</v>
      </c>
    </row>
    <row r="2" spans="1:13" x14ac:dyDescent="0.15">
      <c r="A2" s="2"/>
      <c r="B2" s="6"/>
      <c r="C2" s="6"/>
      <c r="D2" s="6"/>
      <c r="E2" s="5"/>
      <c r="F2" s="16"/>
      <c r="G2" s="16"/>
    </row>
    <row r="3" spans="1:13" x14ac:dyDescent="0.15">
      <c r="B3" s="1" t="s">
        <v>32</v>
      </c>
      <c r="C3" s="1" t="s">
        <v>33</v>
      </c>
      <c r="D3" s="1" t="s">
        <v>9</v>
      </c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主键
        private long iD;
        /// &lt;summary&gt;
        /// 主键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M3" s="14" t="str">
        <f>IF(OR(D3="",D3=0,D3=" "),IF(OR(C2="",C2=0,C2=" "),"",")"),C3&amp;" "&amp;IF(D3="","",VLOOKUP(D3,原始公式!$P$2:$S$15,4,FALSE))&amp;" "&amp;IF(LOWER(C3)="id","not null identity(1,1)","")&amp;",")</f>
        <v>ID bigint not null identity(1,1),</v>
      </c>
    </row>
    <row r="4" spans="1:13" x14ac:dyDescent="0.15">
      <c r="B4" s="1" t="s">
        <v>71</v>
      </c>
      <c r="C4" s="1" t="s">
        <v>72</v>
      </c>
      <c r="D4" s="1" t="s">
        <v>6</v>
      </c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答案编号
        private string anCode;
        /// &lt;summary&gt;
        /// 答案编号
        /// &lt;/summary&gt;
        public virtual string AnCode
        {
            get
            {
                return anCode;
            }
            set
            {
                if (anCode != value)
                {
                    anCode = value;
                }
            }
        }</v>
      </c>
      <c r="M4" s="14" t="str">
        <f>IF(OR(D4="",D4=0,D4=" "),IF(OR(C3="",C3=0,C3=" "),"",")"),C4&amp;" "&amp;IF(D4="","",VLOOKUP(D4,原始公式!$P$2:$S$15,4,FALSE))&amp;" "&amp;IF(LOWER(C4)="id","not null identity(1,1)","")&amp;",")</f>
        <v>AnCode varchar(100) ,</v>
      </c>
    </row>
    <row r="5" spans="1:13" x14ac:dyDescent="0.15">
      <c r="B5" s="1" t="s">
        <v>73</v>
      </c>
      <c r="C5" s="1" t="s">
        <v>74</v>
      </c>
      <c r="D5" s="1" t="s">
        <v>6</v>
      </c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问题编号
        private string quCode;
        /// &lt;summary&gt;
        /// 问题编号
        /// &lt;/summary&gt;
        public virtual string QuCode
        {
            get
            {
                return quCode;
            }
            set
            {
                if (quCode != value)
                {
                    quCode = value;
                }
            }
        }</v>
      </c>
      <c r="M5" s="14" t="str">
        <f>IF(OR(D5="",D5=0,D5=" "),IF(OR(C4="",C4=0,C4=" "),"",")"),C5&amp;" "&amp;IF(D5="","",VLOOKUP(D5,原始公式!$P$2:$S$15,4,FALSE))&amp;" "&amp;IF(LOWER(C5)="id","not null identity(1,1)","")&amp;",")</f>
        <v>QuCode varchar(100) ,</v>
      </c>
    </row>
    <row r="6" spans="1:13" x14ac:dyDescent="0.15">
      <c r="B6" s="1" t="s">
        <v>75</v>
      </c>
      <c r="C6" s="1" t="s">
        <v>66</v>
      </c>
      <c r="D6" s="1" t="s">
        <v>6</v>
      </c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答案
        private string text;
        /// &lt;summary&gt;
        /// 答案
        /// &lt;/summary&gt;
        public virtual string Text
        {
            get
            {
                return text;
            }
            set
            {
                if (text != value)
                {
                    text = value;
                }
            }
        }</v>
      </c>
      <c r="M6" s="14" t="str">
        <f>IF(OR(D6="",D6=0,D6=" "),IF(OR(C5="",C5=0,C5=" "),"",")"),C6&amp;" "&amp;IF(D6="","",VLOOKUP(D6,原始公式!$P$2:$S$15,4,FALSE))&amp;" "&amp;IF(LOWER(C6)="id","not null identity(1,1)","")&amp;",")</f>
        <v>Text varchar(100) ,</v>
      </c>
    </row>
    <row r="7" spans="1:13" x14ac:dyDescent="0.15">
      <c r="B7" s="1" t="s">
        <v>76</v>
      </c>
      <c r="C7" s="1" t="s">
        <v>77</v>
      </c>
      <c r="D7" s="1" t="s">
        <v>6</v>
      </c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解答人
        private string answer;
        /// &lt;summary&gt;
        /// 解答人
        /// &lt;/summary&gt;
        public virtual string Answer
        {
            get
            {
                return answer;
            }
            set
            {
                if (answer != value)
                {
                    answer = value;
                }
            }
        }</v>
      </c>
      <c r="M7" s="14" t="str">
        <f>IF(OR(D7="",D7=0,D7=" "),IF(OR(C6="",C6=0,C6=" "),"",")"),C7&amp;" "&amp;IF(D7="","",VLOOKUP(D7,原始公式!$P$2:$S$15,4,FALSE))&amp;" "&amp;IF(LOWER(C7)="id","not null identity(1,1)","")&amp;",")</f>
        <v>Answer varchar(100) ,</v>
      </c>
    </row>
    <row r="8" spans="1:13" x14ac:dyDescent="0.15">
      <c r="B8" s="1" t="s">
        <v>78</v>
      </c>
      <c r="C8" t="s">
        <v>70</v>
      </c>
      <c r="D8" s="1" t="s">
        <v>6</v>
      </c>
      <c r="F8" s="12">
        <f>COUNTIF(原始公式!$P:$P,D8)</f>
        <v>1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解决时间
        private string theDate;
        /// &lt;summary&gt;
        /// 解决时间
        /// &lt;/summary&gt;
        public virtual string TheDate
        {
            get
            {
                return theDate;
            }
            set
            {
                if (theDate != value)
                {
                    theDate = value;
                }
            }
        }</v>
      </c>
      <c r="M8" s="14" t="str">
        <f>IF(OR(D8="",D8=0,D8=" "),IF(OR(C7="",C7=0,C7=" "),"",")"),C8&amp;" "&amp;IF(D8="","",VLOOKUP(D8,原始公式!$P$2:$S$15,4,FALSE))&amp;" "&amp;IF(LOWER(C8)="id","not null identity(1,1)","")&amp;",")</f>
        <v>TheDate varchar(100) ,</v>
      </c>
    </row>
    <row r="9" spans="1:13" x14ac:dyDescent="0.15">
      <c r="B9" s="1" t="s">
        <v>53</v>
      </c>
      <c r="C9" t="s">
        <v>54</v>
      </c>
      <c r="D9" s="1" t="s">
        <v>6</v>
      </c>
      <c r="F9" s="12">
        <f>COUNTIF(原始公式!$P:$P,D9)</f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备注
        private string memo;
        /// &lt;summary&gt;
        /// 备注
        /// &lt;/summary&gt;
        public virtual string Memo
        {
            get
            {
                return memo;
            }
            set
            {
                if (memo != value)
                {
                    memo = value;
                }
            }
        }</v>
      </c>
      <c r="M9" s="14" t="str">
        <f>IF(OR(D9="",D9=0,D9=" "),IF(OR(C8="",C8=0,C8=" "),"",")"),C9&amp;" "&amp;IF(D9="","",VLOOKUP(D9,原始公式!$P$2:$S$15,4,FALSE))&amp;" "&amp;IF(LOWER(C9)="id","not null identity(1,1)","")&amp;",")</f>
        <v>Memo varchar(100) ,</v>
      </c>
    </row>
    <row r="10" spans="1:13" x14ac:dyDescent="0.15">
      <c r="B10" s="7" t="s">
        <v>119</v>
      </c>
      <c r="C10" s="1" t="s">
        <v>127</v>
      </c>
      <c r="D10" s="1" t="s">
        <v>6</v>
      </c>
      <c r="F10" s="12">
        <f>COUNTIF(原始公式!$P:$P,D10)</f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答案
        private string sText;
        /// &lt;summary&gt;
        /// 答案
        /// &lt;/summary&gt;
        public virtual string SText
        {
            get
            {
                return sText;
            }
            set
            {
                if (sText != value)
                {
                    sText = value;
                }
            }
        }</v>
      </c>
      <c r="M10" s="14" t="str">
        <f>IF(OR(D10="",D10=0,D10=" "),IF(OR(C9="",C9=0,C9=" "),"",")"),C10&amp;" "&amp;IF(D10="","",VLOOKUP(D10,原始公式!$P$2:$S$15,4,FALSE))&amp;" "&amp;IF(LOWER(C10)="id","not null identity(1,1)","")&amp;",")</f>
        <v>SText varchar(100) ,</v>
      </c>
    </row>
    <row r="11" spans="1:13" x14ac:dyDescent="0.15">
      <c r="B11" s="7" t="s">
        <v>131</v>
      </c>
      <c r="C11" s="7" t="s">
        <v>132</v>
      </c>
      <c r="D11" s="7" t="s">
        <v>129</v>
      </c>
      <c r="F11" s="12">
        <f>COUNTIF(原始公式!$P:$P,D11)</f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问题
        private long question;
        /// &lt;summary&gt;
        /// 问题
        /// &lt;/summary&gt;
        public virtual long Question
        {
            get
            {
                return question;
            }
            set
            {
                if (question != value)
                {
                    question = value;
                }
            }
        }</v>
      </c>
      <c r="M11" s="14" t="str">
        <f>IF(OR(D11="",D11=0,D11=" "),IF(OR(C10="",C10=0,C10=" "),"",")"),C11&amp;" "&amp;IF(D11="","",VLOOKUP(D11,原始公式!$P$2:$S$15,4,FALSE))&amp;" "&amp;IF(LOWER(C11)="id","not null identity(1,1)","")&amp;",")</f>
        <v>Question bigint ,</v>
      </c>
    </row>
    <row r="12" spans="1:13" x14ac:dyDescent="0.15">
      <c r="B12" s="23" t="s">
        <v>146</v>
      </c>
      <c r="C12" s="22" t="s">
        <v>161</v>
      </c>
      <c r="D12" s="7" t="s">
        <v>145</v>
      </c>
      <c r="F12" s="12">
        <f>COUNTIF(原始公式!$P:$P,D12)</f>
        <v>1</v>
      </c>
      <c r="G12" s="12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 xml:space="preserve">
        // 简介
        private string intro;
        /// &lt;summary&gt;
        /// 简介
        /// &lt;/summary&gt;
        public virtual string Intro
        {
            get
            {
                return intro;
            }
            set
            {
                if (intro != value)
                {
                    intro = value;
                }
            }
        }</v>
      </c>
      <c r="M12" s="14" t="str">
        <f>IF(OR(D12="",D12=0,D12=" "),IF(OR(C11="",C11=0,C11=" "),"",")"),C12&amp;" "&amp;IF(D12="","",VLOOKUP(D12,原始公式!$P$2:$S$15,4,FALSE))&amp;" "&amp;IF(LOWER(C12)="id","not null identity(1,1)","")&amp;",")</f>
        <v>Intro varchar(100) ,</v>
      </c>
    </row>
    <row r="13" spans="1:13" x14ac:dyDescent="0.15">
      <c r="B13" s="22" t="s">
        <v>148</v>
      </c>
      <c r="C13" s="23" t="s">
        <v>147</v>
      </c>
      <c r="D13" s="7" t="s">
        <v>145</v>
      </c>
      <c r="F13" s="12">
        <f>COUNTIF(原始公式!$P:$P,D13)</f>
        <v>1</v>
      </c>
      <c r="G13" s="12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 xml:space="preserve">
        // 内容1
        private string content1;
        /// &lt;summary&gt;
        /// 内容1
        /// &lt;/summary&gt;
        public virtual string Content1
        {
            get
            {
                return content1;
            }
            set
            {
                if (content1 != value)
                {
                    content1 = value;
                }
            }
        }</v>
      </c>
      <c r="M13" s="14" t="str">
        <f>IF(OR(D13="",D13=0,D13=" "),IF(OR(C12="",C12=0,C12=" "),"",")"),C13&amp;" "&amp;IF(D13="","",VLOOKUP(D13,原始公式!$P$2:$S$15,4,FALSE))&amp;" "&amp;IF(LOWER(C13)="id","not null identity(1,1)","")&amp;",")</f>
        <v>Content1 varchar(100) ,</v>
      </c>
    </row>
    <row r="14" spans="1:13" x14ac:dyDescent="0.15">
      <c r="B14" s="22" t="s">
        <v>149</v>
      </c>
      <c r="C14" s="23" t="s">
        <v>150</v>
      </c>
      <c r="D14" s="7" t="s">
        <v>145</v>
      </c>
      <c r="F14" s="12">
        <f>COUNTIF(原始公式!$P:$P,D14)</f>
        <v>1</v>
      </c>
      <c r="G14" s="12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 xml:space="preserve">
        // 内容2
        private string content2;
        /// &lt;summary&gt;
        /// 内容2
        /// &lt;/summary&gt;
        public virtual string Content2
        {
            get
            {
                return content2;
            }
            set
            {
                if (content2 != value)
                {
                    content2 = value;
                }
            }
        }</v>
      </c>
      <c r="M14" s="14" t="str">
        <f>IF(OR(D14="",D14=0,D14=" "),IF(OR(C13="",C13=0,C13=" "),"",")"),C14&amp;" "&amp;IF(D14="","",VLOOKUP(D14,原始公式!$P$2:$S$15,4,FALSE))&amp;" "&amp;IF(LOWER(C14)="id","not null identity(1,1)","")&amp;",")</f>
        <v>Content2 varchar(100) ,</v>
      </c>
    </row>
    <row r="15" spans="1:13" x14ac:dyDescent="0.15">
      <c r="B15" s="22" t="s">
        <v>151</v>
      </c>
      <c r="C15" s="23" t="s">
        <v>152</v>
      </c>
      <c r="D15" s="7" t="s">
        <v>145</v>
      </c>
      <c r="F15" s="12">
        <f>COUNTIF(原始公式!$P:$P,D15)</f>
        <v>1</v>
      </c>
      <c r="G15" s="12" t="str">
        <f>IF(OR(D15="",D15=0,D15=" "),"",SUBSTITUTE(SUBSTITUTE(SUBSTITUTE(SUBSTITUTE(原始公式!$A$1,"@Description",B15),"@Type",D15),"@Field",LOWER(LEFT(TRIM(C15),1))&amp;RIGHT(TRIM(C15),LEN(TRIM(C15))-1)),"@Property",UPPER(LEFT(TRIM(C15),1))&amp;RIGHT(TRIM(C15),LEN(TRIM(C15))-1)))</f>
        <v xml:space="preserve">
        // 内容3
        private string content3;
        /// &lt;summary&gt;
        /// 内容3
        /// &lt;/summary&gt;
        public virtual string Content3
        {
            get
            {
                return content3;
            }
            set
            {
                if (content3 != value)
                {
                    content3 = value;
                }
            }
        }</v>
      </c>
      <c r="M15" s="14" t="str">
        <f>IF(OR(D15="",D15=0,D15=" "),IF(OR(C14="",C14=0,C14=" "),"",")"),C15&amp;" "&amp;IF(D15="","",VLOOKUP(D15,原始公式!$P$2:$S$15,4,FALSE))&amp;" "&amp;IF(LOWER(C15)="id","not null identity(1,1)","")&amp;",")</f>
        <v>Content3 varchar(100) ,</v>
      </c>
    </row>
    <row r="16" spans="1:13" x14ac:dyDescent="0.15">
      <c r="B16" s="22" t="s">
        <v>153</v>
      </c>
      <c r="C16" s="23" t="s">
        <v>154</v>
      </c>
      <c r="D16" s="7" t="s">
        <v>145</v>
      </c>
      <c r="F16" s="12">
        <f>COUNTIF(原始公式!$P:$P,D16)</f>
        <v>1</v>
      </c>
      <c r="G16" s="12" t="str">
        <f>IF(OR(D16="",D16=0,D16=" "),"",SUBSTITUTE(SUBSTITUTE(SUBSTITUTE(SUBSTITUTE(原始公式!$A$1,"@Description",B16),"@Type",D16),"@Field",LOWER(LEFT(TRIM(C16),1))&amp;RIGHT(TRIM(C16),LEN(TRIM(C16))-1)),"@Property",UPPER(LEFT(TRIM(C16),1))&amp;RIGHT(TRIM(C16),LEN(TRIM(C16))-1)))</f>
        <v xml:space="preserve">
        // 内容4
        private string content4;
        /// &lt;summary&gt;
        /// 内容4
        /// &lt;/summary&gt;
        public virtual string Content4
        {
            get
            {
                return content4;
            }
            set
            {
                if (content4 != value)
                {
                    content4 = value;
                }
            }
        }</v>
      </c>
      <c r="M16" s="14" t="str">
        <f>IF(OR(D16="",D16=0,D16=" "),IF(OR(C15="",C15=0,C15=" "),"",")"),C16&amp;" "&amp;IF(D16="","",VLOOKUP(D16,原始公式!$P$2:$S$15,4,FALSE))&amp;" "&amp;IF(LOWER(C16)="id","not null identity(1,1)","")&amp;",")</f>
        <v>Content4 varchar(100) ,</v>
      </c>
    </row>
    <row r="17" spans="2:13" x14ac:dyDescent="0.15">
      <c r="B17" s="22" t="s">
        <v>155</v>
      </c>
      <c r="C17" s="23" t="s">
        <v>156</v>
      </c>
      <c r="D17" s="7" t="s">
        <v>145</v>
      </c>
      <c r="F17" s="12">
        <f>COUNTIF(原始公式!$P:$P,D17)</f>
        <v>1</v>
      </c>
      <c r="G17" s="12" t="str">
        <f>IF(OR(D17="",D17=0,D17=" "),"",SUBSTITUTE(SUBSTITUTE(SUBSTITUTE(SUBSTITUTE(原始公式!$A$1,"@Description",B17),"@Type",D17),"@Field",LOWER(LEFT(TRIM(C17),1))&amp;RIGHT(TRIM(C17),LEN(TRIM(C17))-1)),"@Property",UPPER(LEFT(TRIM(C17),1))&amp;RIGHT(TRIM(C17),LEN(TRIM(C17))-1)))</f>
        <v xml:space="preserve">
        // 内容5
        private string content5;
        /// &lt;summary&gt;
        /// 内容5
        /// &lt;/summary&gt;
        public virtual string Content5
        {
            get
            {
                return content5;
            }
            set
            {
                if (content5 != value)
                {
                    content5 = value;
                }
            }
        }</v>
      </c>
      <c r="M17" s="14" t="str">
        <f>IF(OR(D17="",D17=0,D17=" "),IF(OR(C16="",C16=0,C16=" "),"",")"),C17&amp;" "&amp;IF(D17="","",VLOOKUP(D17,原始公式!$P$2:$S$15,4,FALSE))&amp;" "&amp;IF(LOWER(C17)="id","not null identity(1,1)","")&amp;",")</f>
        <v>Content5 varchar(100) ,</v>
      </c>
    </row>
    <row r="18" spans="2:13" x14ac:dyDescent="0.15">
      <c r="F18" s="12">
        <f>COUNTIF(原始公式!$P:$P,D18)</f>
        <v>0</v>
      </c>
      <c r="G18" s="12" t="str">
        <f>IF(OR(D18="",D18=0,D18=" "),"",SUBSTITUTE(SUBSTITUTE(SUBSTITUTE(SUBSTITUTE(原始公式!$A$1,"@Description",B18),"@Type",D18),"@Field",LOWER(LEFT(TRIM(C18),1))&amp;RIGHT(TRIM(C18),LEN(TRIM(C18))-1)),"@Property",UPPER(LEFT(TRIM(C18),1))&amp;RIGHT(TRIM(C18),LEN(TRIM(C18))-1)))</f>
        <v/>
      </c>
      <c r="M18" s="14" t="str">
        <f>IF(OR(D18="",D18=0,D18=" "),IF(OR(C17="",C17=0,C17=" "),"",")"),C18&amp;" "&amp;IF(D18="","",VLOOKUP(D18,原始公式!$P$2:$S$15,4,FALSE))&amp;" "&amp;IF(LOWER(C18)="id","not null identity(1,1)","")&amp;",")</f>
        <v>)</v>
      </c>
    </row>
    <row r="19" spans="2:13" x14ac:dyDescent="0.15">
      <c r="F19" s="12">
        <f>COUNTIF(原始公式!$P:$P,D19)</f>
        <v>0</v>
      </c>
      <c r="G19" s="12" t="str">
        <f>IF(OR(D19="",D19=0,D19=" "),"",SUBSTITUTE(SUBSTITUTE(SUBSTITUTE(SUBSTITUTE(原始公式!$A$1,"@Description",B19),"@Type",D19),"@Field",LOWER(LEFT(TRIM(C19),1))&amp;RIGHT(TRIM(C19),LEN(TRIM(C19))-1)),"@Property",UPPER(LEFT(TRIM(C19),1))&amp;RIGHT(TRIM(C19),LEN(TRIM(C19))-1)))</f>
        <v/>
      </c>
      <c r="M19" s="14" t="str">
        <f>IF(OR(D19="",D19=0,D19=" "),IF(OR(C18="",C18=0,C18=" "),"",")"),C19&amp;" "&amp;IF(D19="","",VLOOKUP(D19,原始公式!$P$2:$S$15,4,FALSE))&amp;" "&amp;IF(LOWER(C19)="id","not null identity(1,1)","")&amp;",")</f>
        <v/>
      </c>
    </row>
    <row r="20" spans="2:13" x14ac:dyDescent="0.15">
      <c r="F20" s="12">
        <f>COUNTIF(原始公式!$P:$P,D20)</f>
        <v>0</v>
      </c>
      <c r="G20" s="12" t="str">
        <f>IF(OR(D20="",D20=0,D20=" "),"",SUBSTITUTE(SUBSTITUTE(SUBSTITUTE(SUBSTITUTE(原始公式!$A$1,"@Description",B20),"@Type",D20),"@Field",LOWER(LEFT(TRIM(C20),1))&amp;RIGHT(TRIM(C20),LEN(TRIM(C20))-1)),"@Property",UPPER(LEFT(TRIM(C20),1))&amp;RIGHT(TRIM(C20),LEN(TRIM(C20))-1)))</f>
        <v/>
      </c>
      <c r="M20" s="14" t="str">
        <f>IF(OR(D20="",D20=0,D20=" "),IF(OR(C19="",C19=0,C19=" "),"",")"),C20&amp;" "&amp;IF(D20="","",VLOOKUP(D20,原始公式!$P$2:$S$15,4,FALSE))&amp;" "&amp;IF(LOWER(C20)="id","not null identity(1,1)","")&amp;",")</f>
        <v/>
      </c>
    </row>
    <row r="21" spans="2:13" x14ac:dyDescent="0.15">
      <c r="F21" s="12">
        <f>COUNTIF(原始公式!$P:$P,D21)</f>
        <v>0</v>
      </c>
      <c r="G21" s="12" t="str">
        <f>IF(OR(D21="",D21=0,D21=" "),"",SUBSTITUTE(SUBSTITUTE(SUBSTITUTE(SUBSTITUTE(原始公式!$A$1,"@Description",B21),"@Type",D21),"@Field",LOWER(LEFT(TRIM(C21),1))&amp;RIGHT(TRIM(C21),LEN(TRIM(C21))-1)),"@Property",UPPER(LEFT(TRIM(C21),1))&amp;RIGHT(TRIM(C21),LEN(TRIM(C21))-1)))</f>
        <v/>
      </c>
      <c r="M21" s="14" t="str">
        <f>IF(OR(D21="",D21=0,D21=" "),IF(OR(C20="",C20=0,C20=" "),"",")"),C21&amp;" "&amp;IF(D21="","",VLOOKUP(D21,原始公式!$P$2:$S$15,4,FALSE))&amp;" "&amp;IF(LOWER(C21)="id","not null identity(1,1)","")&amp;",")</f>
        <v/>
      </c>
    </row>
    <row r="22" spans="2:13" x14ac:dyDescent="0.15">
      <c r="F22" s="12">
        <f>COUNTIF(原始公式!$P:$P,D22)</f>
        <v>0</v>
      </c>
      <c r="G22" s="12" t="str">
        <f>IF(OR(D22="",D22=0,D22=" "),"",SUBSTITUTE(SUBSTITUTE(SUBSTITUTE(SUBSTITUTE(原始公式!$A$1,"@Description",B22),"@Type",D22),"@Field",LOWER(LEFT(TRIM(C22),1))&amp;RIGHT(TRIM(C22),LEN(TRIM(C22))-1)),"@Property",UPPER(LEFT(TRIM(C22),1))&amp;RIGHT(TRIM(C22),LEN(TRIM(C22))-1)))</f>
        <v/>
      </c>
      <c r="M22" s="14" t="str">
        <f>IF(OR(D22="",D22=0,D22=" "),IF(OR(C21="",C21=0,C21=" "),"",")"),C22&amp;" "&amp;IF(D22="","",VLOOKUP(D22,原始公式!$P$2:$S$15,4,FALSE))&amp;" "&amp;IF(LOWER(C22)="id","not null identity(1,1)","")&amp;",")</f>
        <v/>
      </c>
    </row>
    <row r="23" spans="2:13" x14ac:dyDescent="0.15">
      <c r="F23" s="12">
        <f>COUNTIF(原始公式!$P:$P,D23)</f>
        <v>0</v>
      </c>
      <c r="G23" s="12" t="str">
        <f>IF(OR(D23="",D23=0,D23=" "),"",SUBSTITUTE(SUBSTITUTE(SUBSTITUTE(SUBSTITUTE(原始公式!$A$1,"@Description",B23),"@Type",D23),"@Field",LOWER(LEFT(TRIM(C23),1))&amp;RIGHT(TRIM(C23),LEN(TRIM(C23))-1)),"@Property",UPPER(LEFT(TRIM(C23),1))&amp;RIGHT(TRIM(C23),LEN(TRIM(C23))-1)))</f>
        <v/>
      </c>
      <c r="M23" s="14" t="str">
        <f>IF(OR(D23="",D23=0,D23=" "),IF(OR(C22="",C22=0,C22=" "),"",")"),C23&amp;" "&amp;IF(D23="","",VLOOKUP(D23,原始公式!$P$2:$S$15,4,FALSE))&amp;" "&amp;IF(LOWER(C23)="id","not null identity(1,1)","")&amp;",")</f>
        <v/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4" sqref="D4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ht="94.5" x14ac:dyDescent="0.15">
      <c r="A1" s="2" t="s">
        <v>79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T_User 属性设计  by  xu , Inc.</v>
      </c>
      <c r="M1" s="14" t="str">
        <f>"create table "&amp;A1&amp;" ("</f>
        <v>create table T_User (</v>
      </c>
    </row>
    <row r="2" spans="1:13" x14ac:dyDescent="0.15">
      <c r="A2" s="2"/>
      <c r="B2" s="6"/>
      <c r="C2" s="6"/>
      <c r="D2" s="6"/>
      <c r="E2" s="5"/>
      <c r="F2" s="16"/>
      <c r="G2" s="16"/>
    </row>
    <row r="3" spans="1:13" x14ac:dyDescent="0.15">
      <c r="B3" s="1" t="s">
        <v>32</v>
      </c>
      <c r="C3" s="1" t="s">
        <v>33</v>
      </c>
      <c r="D3" s="1" t="s">
        <v>9</v>
      </c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主键
        private long iD;
        /// &lt;summary&gt;
        /// 主键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M3" s="14" t="str">
        <f>IF(OR(D3="",D3=0,D3=" "),IF(OR(C2="",C2=0,C2=" "),"",")"),C3&amp;" "&amp;IF(D3="","",VLOOKUP(D3,原始公式!$P$2:$S$15,4,FALSE))&amp;" "&amp;IF(LOWER(C3)="id","not null identity(1,1)","")&amp;",")</f>
        <v>ID bigint not null identity(1,1),</v>
      </c>
    </row>
    <row r="4" spans="1:13" x14ac:dyDescent="0.15">
      <c r="B4" s="1" t="s">
        <v>34</v>
      </c>
      <c r="C4" s="1" t="s">
        <v>35</v>
      </c>
      <c r="D4" s="1" t="s">
        <v>6</v>
      </c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编号
        private string code;
        /// &lt;summary&gt;
        /// 编号
        /// &lt;/summary&gt;
        public virtual string Code
        {
            get
            {
                return code;
            }
            set
            {
                if (code != value)
                {
                    code = value;
                }
            }
        }</v>
      </c>
      <c r="M4" s="14" t="str">
        <f>IF(OR(D4="",D4=0,D4=" "),IF(OR(C3="",C3=0,C3=" "),"",")"),C4&amp;" "&amp;IF(D4="","",VLOOKUP(D4,原始公式!$P$2:$S$15,4,FALSE))&amp;" "&amp;IF(LOWER(C4)="id","not null identity(1,1)","")&amp;",")</f>
        <v>Code varchar(100) ,</v>
      </c>
    </row>
    <row r="5" spans="1:13" x14ac:dyDescent="0.15">
      <c r="B5" s="1" t="s">
        <v>80</v>
      </c>
      <c r="C5" s="1" t="s">
        <v>36</v>
      </c>
      <c r="D5" s="1" t="s">
        <v>6</v>
      </c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姓名
        private string name;
        /// &lt;summary&gt;
        /// 姓名
        /// &lt;/summary&gt;
        public virtual string Name
        {
            get
            {
                return name;
            }
            set
            {
                if (name != value)
                {
                    name = value;
                }
            }
        }</v>
      </c>
      <c r="M5" s="14" t="str">
        <f>IF(OR(D5="",D5=0,D5=" "),IF(OR(C4="",C4=0,C4=" "),"",")"),C5&amp;" "&amp;IF(D5="","",VLOOKUP(D5,原始公式!$P$2:$S$15,4,FALSE))&amp;" "&amp;IF(LOWER(C5)="id","not null identity(1,1)","")&amp;",")</f>
        <v>Name varchar(100) ,</v>
      </c>
    </row>
    <row r="6" spans="1:13" x14ac:dyDescent="0.15">
      <c r="B6" s="1" t="s">
        <v>81</v>
      </c>
      <c r="C6" s="1" t="s">
        <v>82</v>
      </c>
      <c r="D6" s="1" t="s">
        <v>6</v>
      </c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密码
        private string passWord;
        /// &lt;summary&gt;
        /// 密码
        /// &lt;/summary&gt;
        public virtual string PassWord
        {
            get
            {
                return passWord;
            }
            set
            {
                if (passWord != value)
                {
                    passWord = value;
                }
            }
        }</v>
      </c>
      <c r="M6" s="14" t="str">
        <f>IF(OR(D6="",D6=0,D6=" "),IF(OR(C5="",C5=0,C5=" "),"",")"),C6&amp;" "&amp;IF(D6="","",VLOOKUP(D6,原始公式!$P$2:$S$15,4,FALSE))&amp;" "&amp;IF(LOWER(C6)="id","not null identity(1,1)","")&amp;",")</f>
        <v>PassWord varchar(100) ,</v>
      </c>
    </row>
    <row r="7" spans="1:13" x14ac:dyDescent="0.15">
      <c r="B7" s="1" t="s">
        <v>83</v>
      </c>
      <c r="C7" s="1" t="s">
        <v>38</v>
      </c>
      <c r="D7" s="1" t="s">
        <v>6</v>
      </c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用户类型
        private string type;
        /// &lt;summary&gt;
        /// 用户类型
        /// &lt;/summary&gt;
        public virtual string Type
        {
            get
            {
                return type;
            }
            set
            {
                if (type != value)
                {
                    type = value;
                }
            }
        }</v>
      </c>
      <c r="M7" s="14" t="str">
        <f>IF(OR(D7="",D7=0,D7=" "),IF(OR(C6="",C6=0,C6=" "),"",")"),C7&amp;" "&amp;IF(D7="","",VLOOKUP(D7,原始公式!$P$2:$S$15,4,FALSE))&amp;" "&amp;IF(LOWER(C7)="id","not null identity(1,1)","")&amp;",")</f>
        <v>Type varchar(100) ,</v>
      </c>
    </row>
    <row r="8" spans="1:13" x14ac:dyDescent="0.15">
      <c r="B8" s="1" t="s">
        <v>84</v>
      </c>
      <c r="C8" s="1" t="s">
        <v>85</v>
      </c>
      <c r="D8" s="1" t="s">
        <v>6</v>
      </c>
      <c r="F8" s="12">
        <f>COUNTIF(原始公式!$P:$P,D8)</f>
        <v>1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权限
        private string power;
        /// &lt;summary&gt;
        /// 权限
        /// &lt;/summary&gt;
        public virtual string Power
        {
            get
            {
                return power;
            }
            set
            {
                if (power != value)
                {
                    power = value;
                }
            }
        }</v>
      </c>
      <c r="M8" s="14" t="str">
        <f>IF(OR(D8="",D8=0,D8=" "),IF(OR(C7="",C7=0,C7=" "),"",")"),C8&amp;" "&amp;IF(D8="","",VLOOKUP(D8,原始公式!$P$2:$S$15,4,FALSE))&amp;" "&amp;IF(LOWER(C8)="id","not null identity(1,1)","")&amp;",")</f>
        <v>Power varchar(100) ,</v>
      </c>
    </row>
    <row r="9" spans="1:13" x14ac:dyDescent="0.15">
      <c r="B9" s="1" t="s">
        <v>86</v>
      </c>
      <c r="C9" s="1" t="s">
        <v>87</v>
      </c>
      <c r="D9" s="1" t="s">
        <v>18</v>
      </c>
      <c r="F9" s="12">
        <f>COUNTIF(原始公式!$P:$P,D9)</f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是否可用
        private bool ifUse;
        /// &lt;summary&gt;
        /// 是否可用
        /// &lt;/summary&gt;
        public virtual bool IfUse
        {
            get
            {
                return ifUse;
            }
            set
            {
                if (ifUse != value)
                {
                    ifUse = value;
                }
            }
        }</v>
      </c>
      <c r="M9" s="14" t="str">
        <f>IF(OR(D9="",D9=0,D9=" "),IF(OR(C8="",C8=0,C8=" "),"",")"),C9&amp;" "&amp;IF(D9="","",VLOOKUP(D9,原始公式!$P$2:$S$15,4,FALSE))&amp;" "&amp;IF(LOWER(C9)="id","not null identity(1,1)","")&amp;",")</f>
        <v>IfUse bit ,</v>
      </c>
    </row>
    <row r="10" spans="1:13" x14ac:dyDescent="0.15">
      <c r="B10" s="1" t="s">
        <v>45</v>
      </c>
      <c r="C10" t="s">
        <v>46</v>
      </c>
      <c r="D10" s="1" t="s">
        <v>20</v>
      </c>
      <c r="F10" s="12"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照片
        private image photo;
        /// &lt;summary&gt;
        /// 照片
        /// &lt;/summary&gt;
        public virtual image Photo
        {
            get
            {
                return photo;
            }
            set
            {
                if (photo != value)
                {
                    photo = value;
                }
            }
        }</v>
      </c>
      <c r="M10" s="14" t="str">
        <f>IF(OR(D10="",D10=0,D10=" "),IF(OR(C9="",C9=0,C9=" "),"",")"),C10&amp;" "&amp;IF(D10="","",VLOOKUP(D10,原始公式!$P$2:$S$15,4,FALSE))&amp;" "&amp;IF(LOWER(C10)="id","not null identity(1,1)","")&amp;",")</f>
        <v>Photo image ,</v>
      </c>
    </row>
    <row r="11" spans="1:13" x14ac:dyDescent="0.15">
      <c r="B11" s="1" t="s">
        <v>53</v>
      </c>
      <c r="C11" t="s">
        <v>54</v>
      </c>
      <c r="D11" s="1" t="s">
        <v>6</v>
      </c>
      <c r="F11" s="12"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备注
        private string memo;
        /// &lt;summary&gt;
        /// 备注
        /// &lt;/summary&gt;
        public virtual string Memo
        {
            get
            {
                return memo;
            }
            set
            {
                if (memo != value)
                {
                    memo = value;
                }
            }
        }</v>
      </c>
      <c r="M11" s="14" t="str">
        <f>IF(OR(D11="",D11=0,D11=" "),IF(OR(C10="",C10=0,C10=" "),"",")"),C11&amp;" "&amp;IF(D11="","",VLOOKUP(D11,原始公式!$P$2:$S$15,4,FALSE))&amp;" "&amp;IF(LOWER(C11)="id","not null identity(1,1)","")&amp;",")</f>
        <v>Memo varchar(100) ,</v>
      </c>
    </row>
    <row r="12" spans="1:13" x14ac:dyDescent="0.15">
      <c r="M12" s="14" t="str">
        <f>IF(OR(D12="",D12=0,D12=" "),IF(OR(C11="",C11=0,C11=" "),"",")"),C12&amp;" "&amp;IF(D12="","",VLOOKUP(D12,原始公式!$P$2:$S$15,4,FALSE))&amp;" "&amp;IF(LOWER(C12)="id","not null identity(1,1)","")&amp;",")</f>
        <v>)</v>
      </c>
    </row>
    <row r="13" spans="1:13" x14ac:dyDescent="0.15">
      <c r="M13" s="14" t="str">
        <f>IF(OR(D13="",D13=0,D13=" "),IF(OR(C12="",C12=0,C12=" "),"",")"),C13&amp;" "&amp;IF(D13="","",VLOOKUP(D13,原始公式!$P$2:$S$15,4,FALSE))&amp;" "&amp;IF(LOWER(C13)="id","not null identity(1,1)","")&amp;",")</f>
        <v/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J23" sqref="A1:J23"/>
    </sheetView>
  </sheetViews>
  <sheetFormatPr defaultColWidth="9" defaultRowHeight="13.5" x14ac:dyDescent="0.15"/>
  <sheetData>
    <row r="2" spans="1:2" x14ac:dyDescent="0.15">
      <c r="A2" t="s">
        <v>88</v>
      </c>
    </row>
    <row r="3" spans="1:2" x14ac:dyDescent="0.15">
      <c r="B3" t="s">
        <v>89</v>
      </c>
    </row>
    <row r="4" spans="1:2" x14ac:dyDescent="0.15">
      <c r="B4" t="s">
        <v>140</v>
      </c>
    </row>
    <row r="5" spans="1:2" x14ac:dyDescent="0.15">
      <c r="B5" t="s">
        <v>90</v>
      </c>
    </row>
    <row r="6" spans="1:2" x14ac:dyDescent="0.15">
      <c r="B6" t="s">
        <v>91</v>
      </c>
    </row>
    <row r="7" spans="1:2" x14ac:dyDescent="0.15">
      <c r="A7" t="s">
        <v>92</v>
      </c>
    </row>
    <row r="8" spans="1:2" x14ac:dyDescent="0.15">
      <c r="A8" t="s">
        <v>93</v>
      </c>
    </row>
    <row r="9" spans="1:2" x14ac:dyDescent="0.15">
      <c r="B9" t="s">
        <v>94</v>
      </c>
    </row>
    <row r="10" spans="1:2" x14ac:dyDescent="0.15">
      <c r="A10" t="s">
        <v>95</v>
      </c>
    </row>
    <row r="11" spans="1:2" x14ac:dyDescent="0.15">
      <c r="A11" t="s">
        <v>96</v>
      </c>
    </row>
    <row r="13" spans="1:2" x14ac:dyDescent="0.15">
      <c r="A13" t="s">
        <v>97</v>
      </c>
    </row>
    <row r="15" spans="1:2" x14ac:dyDescent="0.15">
      <c r="A15" t="s">
        <v>98</v>
      </c>
    </row>
    <row r="16" spans="1:2" x14ac:dyDescent="0.15">
      <c r="A16" t="s">
        <v>97</v>
      </c>
    </row>
    <row r="18" spans="1:1" x14ac:dyDescent="0.15">
      <c r="A18" t="s">
        <v>99</v>
      </c>
    </row>
    <row r="19" spans="1:1" x14ac:dyDescent="0.15">
      <c r="A19" t="s">
        <v>97</v>
      </c>
    </row>
    <row r="21" spans="1:1" x14ac:dyDescent="0.15">
      <c r="A21" t="s">
        <v>100</v>
      </c>
    </row>
    <row r="22" spans="1:1" x14ac:dyDescent="0.15">
      <c r="A22" t="s">
        <v>97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C12" sqref="C12"/>
    </sheetView>
  </sheetViews>
  <sheetFormatPr defaultColWidth="9" defaultRowHeight="13.5" x14ac:dyDescent="0.15"/>
  <cols>
    <col min="1" max="1" width="14.5" style="1" customWidth="1"/>
    <col min="2" max="2" width="16.875" style="1" customWidth="1"/>
    <col min="3" max="3" width="14.5" style="1" customWidth="1"/>
    <col min="4" max="9" width="9" style="1"/>
  </cols>
  <sheetData>
    <row r="1" spans="1:13" x14ac:dyDescent="0.15">
      <c r="A1" s="2" t="s">
        <v>101</v>
      </c>
      <c r="B1" s="3" t="s">
        <v>28</v>
      </c>
      <c r="C1" s="3" t="s">
        <v>29</v>
      </c>
      <c r="D1" s="3" t="s">
        <v>30</v>
      </c>
      <c r="E1" s="4" t="s">
        <v>31</v>
      </c>
      <c r="F1" s="4" t="s">
        <v>1</v>
      </c>
      <c r="G1" s="5" t="str">
        <f>"
        /// 实体 "&amp;A1&amp;" 属性设计  by  hbh , Inc."</f>
        <v xml:space="preserve">
        /// 实体 CBO_Employee 属性设计  by  hbh , Inc.</v>
      </c>
      <c r="I1" s="10"/>
      <c r="M1" s="11" t="str">
        <f>"create table "&amp;A1&amp;" ("</f>
        <v>create table CBO_Employee (</v>
      </c>
    </row>
    <row r="2" spans="1:13" x14ac:dyDescent="0.15">
      <c r="A2" s="2"/>
      <c r="B2" s="6"/>
      <c r="C2" s="6"/>
      <c r="D2" s="6"/>
      <c r="E2" s="5"/>
      <c r="F2" s="5"/>
      <c r="G2" s="5"/>
      <c r="I2" s="10"/>
      <c r="M2" s="11"/>
    </row>
    <row r="3" spans="1:13" x14ac:dyDescent="0.15">
      <c r="B3" s="1" t="s">
        <v>32</v>
      </c>
      <c r="C3" s="1" t="s">
        <v>33</v>
      </c>
      <c r="D3" s="1" t="s">
        <v>9</v>
      </c>
      <c r="F3" s="1">
        <f>COUNTIF(原始公式!$P:$P,D3)</f>
        <v>1</v>
      </c>
      <c r="G3" s="1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主键
        private long iD;
        /// &lt;summary&gt;
        /// 主键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M3" s="11" t="str">
        <f>IF(OR(D3="",D3=0,D3=" "),IF(OR(C2="",C2=0,C2=" "),"",")"),C3&amp;" "&amp;IF(D3="","",VLOOKUP(D3,原始公式!$P$2:$S$9,4,FALSE))&amp;" "&amp;IF(LOWER(C3)="id","not null identity(1,1)","")&amp;",")</f>
        <v>ID bigint not null identity(1,1),</v>
      </c>
    </row>
    <row r="4" spans="1:13" x14ac:dyDescent="0.15">
      <c r="B4" s="1" t="s">
        <v>29</v>
      </c>
      <c r="C4" s="7" t="s">
        <v>35</v>
      </c>
      <c r="D4" s="1" t="s">
        <v>6</v>
      </c>
      <c r="F4" s="1">
        <f>COUNTIF(原始公式!$P:$P,D4)</f>
        <v>1</v>
      </c>
      <c r="G4" s="1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编码
        private string code;
        /// &lt;summary&gt;
        /// 编码
        /// &lt;/summary&gt;
        public virtual string Code
        {
            get
            {
                return code;
            }
            set
            {
                if (code != value)
                {
                    code = value;
                }
            }
        }</v>
      </c>
      <c r="M4" s="11" t="str">
        <f>IF(OR(D4="",D4=0,D4=" "),IF(OR(C3="",C3=0,C3=" "),"",")"),C4&amp;" "&amp;IF(D4="","",VLOOKUP(D4,原始公式!$P$2:$S$9,4,FALSE))&amp;" "&amp;IF(LOWER(C4)="id","not null identity(1,1)","")&amp;",")</f>
        <v>Code varchar(100) ,</v>
      </c>
    </row>
    <row r="5" spans="1:13" x14ac:dyDescent="0.15">
      <c r="B5" s="1" t="s">
        <v>28</v>
      </c>
      <c r="C5" s="1" t="s">
        <v>36</v>
      </c>
      <c r="D5" s="1" t="s">
        <v>6</v>
      </c>
      <c r="F5" s="1">
        <f>COUNTIF(原始公式!$P:$P,D5)</f>
        <v>1</v>
      </c>
      <c r="G5" s="1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名称
        private string name;
        /// &lt;summary&gt;
        /// 名称
        /// &lt;/summary&gt;
        public virtual string Name
        {
            get
            {
                return name;
            }
            set
            {
                if (name != value)
                {
                    name = value;
                }
            }
        }</v>
      </c>
      <c r="M5" s="11" t="str">
        <f>IF(OR(D5="",D5=0,D5=" "),IF(OR(C4="",C4=0,C4=" "),"",")"),C5&amp;" "&amp;IF(D5="","",VLOOKUP(D5,原始公式!$P$2:$S$9,4,FALSE))&amp;" "&amp;IF(LOWER(C5)="id","not null identity(1,1)","")&amp;",")</f>
        <v>Name varchar(100) ,</v>
      </c>
    </row>
    <row r="6" spans="1:13" x14ac:dyDescent="0.15">
      <c r="B6" s="1" t="s">
        <v>102</v>
      </c>
      <c r="C6" t="s">
        <v>103</v>
      </c>
      <c r="D6" s="1" t="s">
        <v>6</v>
      </c>
      <c r="F6" s="1">
        <f>COUNTIF(原始公式!$P:$P,D6)</f>
        <v>1</v>
      </c>
      <c r="G6" s="1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籍贯
        private string comeFrom;
        /// &lt;summary&gt;
        /// 籍贯
        /// &lt;/summary&gt;
        public virtual string ComeFrom
        {
            get
            {
                return comeFrom;
            }
            set
            {
                if (comeFrom != value)
                {
                    comeFrom = value;
                }
            }
        }</v>
      </c>
      <c r="M6" s="11" t="str">
        <f>IF(OR(D6="",D6=0,D6=" "),IF(OR(C5="",C5=0,C5=" "),"",")"),C6&amp;" "&amp;IF(D6="","",VLOOKUP(D6,原始公式!$P$2:$S$9,4,FALSE))&amp;" "&amp;IF(LOWER(C6)="id","not null identity(1,1)","")&amp;",")</f>
        <v>ComeFrom varchar(100) ,</v>
      </c>
    </row>
    <row r="7" spans="1:13" x14ac:dyDescent="0.15">
      <c r="B7" s="1" t="s">
        <v>104</v>
      </c>
      <c r="C7" t="s">
        <v>105</v>
      </c>
      <c r="D7" s="1" t="s">
        <v>14</v>
      </c>
      <c r="F7" s="1">
        <f>COUNTIF(原始公式!$P:$P,D7)</f>
        <v>1</v>
      </c>
      <c r="G7" s="1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出生日期
        private datetime birthday;
        /// &lt;summary&gt;
        /// 出生日期
        /// &lt;/summary&gt;
        public virtual datetime Birthday
        {
            get
            {
                return birthday;
            }
            set
            {
                if (birthday != value)
                {
                    birthday = value;
                }
            }
        }</v>
      </c>
      <c r="M7" s="11" t="str">
        <f>IF(OR(D7="",D7=0,D7=" "),IF(OR(#REF!="",#REF!=0,#REF!=" "),"",")"),C7&amp;" "&amp;IF(D7="","",VLOOKUP(D7,原始公式!$P$2:$S$9,4,FALSE))&amp;" "&amp;IF(LOWER(C7)="id","not null identity(1,1)","")&amp;",")</f>
        <v>Birthday datetime ,</v>
      </c>
    </row>
    <row r="8" spans="1:13" x14ac:dyDescent="0.15">
      <c r="B8" s="1" t="s">
        <v>39</v>
      </c>
      <c r="C8" t="s">
        <v>40</v>
      </c>
      <c r="D8" s="1" t="s">
        <v>18</v>
      </c>
      <c r="F8" s="1">
        <f>COUNTIF(原始公式!$P:$P,D8)</f>
        <v>1</v>
      </c>
      <c r="G8" s="1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性别
        private bool sex;
        /// &lt;summary&gt;
        /// 性别
        /// &lt;/summary&gt;
        public virtual bool Sex
        {
            get
            {
                return sex;
            }
            set
            {
                if (sex != value)
                {
                    sex = value;
                }
            }
        }</v>
      </c>
      <c r="M8" s="11" t="str">
        <f>IF(OR(D8="",D8=0,D8=" "),IF(OR(C7="",C7=0,C7=" "),"",")"),C8&amp;" "&amp;IF(D8="","",VLOOKUP(D8,原始公式!$P$2:$S$9,4,FALSE))&amp;" "&amp;IF(LOWER(C8)="id","not null identity(1,1)","")&amp;",")</f>
        <v>Sex bit ,</v>
      </c>
    </row>
    <row r="9" spans="1:13" x14ac:dyDescent="0.15">
      <c r="B9" s="1" t="s">
        <v>106</v>
      </c>
      <c r="C9" s="8" t="s">
        <v>107</v>
      </c>
      <c r="D9" s="1" t="s">
        <v>6</v>
      </c>
      <c r="F9" s="1">
        <f>COUNTIF(原始公式!$P:$P,D9)</f>
        <v>1</v>
      </c>
      <c r="G9" s="1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学历
        private string education;
        /// &lt;summary&gt;
        /// 学历
        /// &lt;/summary&gt;
        public virtual string Education
        {
            get
            {
                return education;
            }
            set
            {
                if (education != value)
                {
                    education = value;
                }
            }
        }</v>
      </c>
      <c r="M9" s="11" t="str">
        <f>IF(OR(D9="",D9=0,D9=" "),IF(OR(C8="",C8=0,C8=" "),"",")"),C9&amp;" "&amp;IF(D9="","",VLOOKUP(D9,原始公式!$P$2:$S$9,4,FALSE))&amp;" "&amp;IF(LOWER(C9)="id","not null identity(1,1)","")&amp;",")</f>
        <v>Education varchar(100) ,</v>
      </c>
    </row>
    <row r="10" spans="1:13" x14ac:dyDescent="0.15">
      <c r="B10" s="1" t="s">
        <v>108</v>
      </c>
      <c r="C10" s="5" t="s">
        <v>109</v>
      </c>
      <c r="D10" s="1" t="s">
        <v>6</v>
      </c>
      <c r="F10" s="1">
        <f>COUNTIF(原始公式!$P:$P,D10)</f>
        <v>1</v>
      </c>
      <c r="G10" s="1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学校
        private string college;
        /// &lt;summary&gt;
        /// 学校
        /// &lt;/summary&gt;
        public virtual string College
        {
            get
            {
                return college;
            }
            set
            {
                if (college != value)
                {
                    college = value;
                }
            }
        }</v>
      </c>
      <c r="M10" s="11" t="str">
        <f>IF(OR(D10="",D10=0,D10=" "),IF(OR(C9="",C9=0,C9=" "),"",")"),C10&amp;" "&amp;IF(D10="","",VLOOKUP(D10,原始公式!$P$2:$S$9,4,FALSE))&amp;" "&amp;IF(LOWER(C10)="id","not null identity(1,1)","")&amp;",")</f>
        <v>College varchar(100) ,</v>
      </c>
    </row>
    <row r="11" spans="1:13" x14ac:dyDescent="0.15">
      <c r="B11" s="1" t="s">
        <v>110</v>
      </c>
      <c r="C11" s="5" t="s">
        <v>44</v>
      </c>
      <c r="D11" s="1" t="s">
        <v>6</v>
      </c>
      <c r="F11" s="1">
        <f>COUNTIF(原始公式!$P:$P,D11)</f>
        <v>1</v>
      </c>
      <c r="G11" s="1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住址
        private string address;
        /// &lt;summary&gt;
        /// 住址
        /// &lt;/summary&gt;
        public virtual string Address
        {
            get
            {
                return address;
            }
            set
            {
                if (address != value)
                {
                    address = value;
                }
            }
        }</v>
      </c>
      <c r="M11" s="11" t="str">
        <f>IF(OR(D11="",D11=0,D11=" "),IF(OR(C10="",C10=0,C10=" "),"",")"),C11&amp;" "&amp;IF(D11="","",VLOOKUP(D11,原始公式!$P$2:$S$9,4,FALSE))&amp;" "&amp;IF(LOWER(C11)="id","not null identity(1,1)","")&amp;",")</f>
        <v>Address varchar(100) ,</v>
      </c>
    </row>
    <row r="12" spans="1:13" x14ac:dyDescent="0.15">
      <c r="B12" s="1" t="s">
        <v>111</v>
      </c>
      <c r="C12" s="9" t="s">
        <v>112</v>
      </c>
      <c r="D12" s="1" t="s">
        <v>6</v>
      </c>
      <c r="F12" s="1">
        <f>COUNTIF(原始公式!$P:$P,D12)</f>
        <v>1</v>
      </c>
      <c r="G12" s="1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 xml:space="preserve">
        // 电话
        private string phone;
        /// &lt;summary&gt;
        /// 电话
        /// &lt;/summary&gt;
        public virtual string Phone
        {
            get
            {
                return phone;
            }
            set
            {
                if (phone != value)
                {
                    phone = value;
                }
            }
        }</v>
      </c>
      <c r="M12" s="11" t="str">
        <f>IF(OR(D12="",D12=0,D12=" "),IF(OR(C11="",C11=0,C11=" "),"",")"),C12&amp;" "&amp;IF(D12="","",VLOOKUP(D12,原始公式!$P$2:$S$9,4,FALSE))&amp;" "&amp;IF(LOWER(C12)="id","not null identity(1,1)","")&amp;",")</f>
        <v>Phone varchar(100) ,</v>
      </c>
    </row>
    <row r="13" spans="1:13" x14ac:dyDescent="0.15">
      <c r="B13" s="1" t="s">
        <v>113</v>
      </c>
      <c r="C13" s="5" t="s">
        <v>114</v>
      </c>
      <c r="D13" s="1" t="s">
        <v>14</v>
      </c>
      <c r="F13" s="1">
        <f>COUNTIF(原始公式!$P:$P,D13)</f>
        <v>1</v>
      </c>
      <c r="G13" s="1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 xml:space="preserve">
        // 入职日期
        private datetime entryDate;
        /// &lt;summary&gt;
        /// 入职日期
        /// &lt;/summary&gt;
        public virtual datetime EntryDate
        {
            get
            {
                return entryDate;
            }
            set
            {
                if (entryDate != value)
                {
                    entryDate = value;
                }
            }
        }</v>
      </c>
      <c r="M13" s="11" t="str">
        <f>IF(OR(D13="",D13=0,D13=" "),IF(OR(C12="",C12=0,C12=" "),"",")"),C13&amp;" "&amp;IF(D13="","",VLOOKUP(D13,原始公式!$P$2:$S$9,4,FALSE))&amp;" "&amp;IF(LOWER(C13)="id","not null identity(1,1)","")&amp;",")</f>
        <v>EntryDate datetime ,</v>
      </c>
    </row>
    <row r="14" spans="1:13" x14ac:dyDescent="0.15">
      <c r="B14" s="1" t="s">
        <v>115</v>
      </c>
      <c r="C14" s="5" t="s">
        <v>116</v>
      </c>
      <c r="D14" s="1" t="s">
        <v>6</v>
      </c>
      <c r="F14" s="1">
        <f>COUNTIF(原始公式!$P:$P,D14)</f>
        <v>1</v>
      </c>
      <c r="G14" s="1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 xml:space="preserve">
        // 招聘渠道
        private string channel;
        /// &lt;summary&gt;
        /// 招聘渠道
        /// &lt;/summary&gt;
        public virtual string Channel
        {
            get
            {
                return channel;
            }
            set
            {
                if (channel != value)
                {
                    channel = value;
                }
            }
        }</v>
      </c>
      <c r="M14" s="11" t="str">
        <f>IF(OR(D14="",D14=0,D14=" "),IF(OR(C13="",C13=0,C13=" "),"",")"),C14&amp;" "&amp;IF(D14="","",VLOOKUP(D14,原始公式!$P$2:$S$9,4,FALSE))&amp;" "&amp;IF(LOWER(C14)="id","not null identity(1,1)","")&amp;",")</f>
        <v>Channel varchar(100) ,</v>
      </c>
    </row>
    <row r="15" spans="1:13" x14ac:dyDescent="0.15">
      <c r="B15" s="1" t="s">
        <v>117</v>
      </c>
      <c r="C15" s="5" t="s">
        <v>118</v>
      </c>
      <c r="D15" s="1" t="s">
        <v>6</v>
      </c>
      <c r="F15" s="1">
        <f>COUNTIF(原始公式!$P:$P,D15)</f>
        <v>1</v>
      </c>
      <c r="G15" s="1" t="str">
        <f>IF(OR(D15="",D15=0,D15=" "),"",SUBSTITUTE(SUBSTITUTE(SUBSTITUTE(SUBSTITUTE(原始公式!$A$1,"@Description",B15),"@Type",D15),"@Field",LOWER(LEFT(TRIM(C15),1))&amp;RIGHT(TRIM(C15),LEN(TRIM(C15))-1)),"@Property",UPPER(LEFT(TRIM(C15),1))&amp;RIGHT(TRIM(C15),LEN(TRIM(C15))-1)))</f>
        <v xml:space="preserve">
        // 隶属上级
        private string superior;
        /// &lt;summary&gt;
        /// 隶属上级
        /// &lt;/summary&gt;
        public virtual string Superior
        {
            get
            {
                return superior;
            }
            set
            {
                if (superior != value)
                {
                    superior = value;
                }
            }
        }</v>
      </c>
      <c r="M15" s="11" t="str">
        <f>IF(OR(D15="",D15=0,D15=" "),IF(OR(C14="",C14=0,C14=" "),"",")"),C15&amp;" "&amp;IF(D15="","",VLOOKUP(D15,原始公式!$P$2:$S$9,4,FALSE))&amp;" "&amp;IF(LOWER(C15)="id","not null identity(1,1)","")&amp;",")</f>
        <v>Superior varchar(100) ,</v>
      </c>
    </row>
    <row r="16" spans="1:13" x14ac:dyDescent="0.15">
      <c r="C16"/>
      <c r="M16" s="11" t="str">
        <f>IF(OR(D16="",D16=0,D16=" "),IF(OR(C15="",C15=0,C15=" "),"",")"),C16&amp;" "&amp;IF(D16="","",VLOOKUP(D16,原始公式!$P$2:$S$9,4,FALSE))&amp;" "&amp;IF(LOWER(C16)="id","not null identity(1,1)","")&amp;",")</f>
        <v>)</v>
      </c>
    </row>
    <row r="17" spans="3:13" x14ac:dyDescent="0.15">
      <c r="M17" s="11" t="str">
        <f>IF(OR(D17="",D17=0,D17=" "),IF(OR(C16="",C16=0,C16=" "),"",")"),C17&amp;" "&amp;IF(D17="","",VLOOKUP(D17,原始公式!$P$2:$S$9,4,FALSE))&amp;" "&amp;IF(LOWER(C17)="id","not null identity(1,1)","")&amp;",")</f>
        <v/>
      </c>
    </row>
    <row r="18" spans="3:13" x14ac:dyDescent="0.15">
      <c r="C18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4" sqref="B4:D4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customFormat="1" ht="108" x14ac:dyDescent="0.15">
      <c r="A1" s="2" t="s">
        <v>162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T_ImportData 属性设计  by  xu , Inc.</v>
      </c>
      <c r="H1" s="12"/>
      <c r="I1" s="12"/>
      <c r="J1" s="13"/>
      <c r="K1" s="13"/>
      <c r="M1" s="14" t="str">
        <f>"create table if not exists "&amp;A1&amp;" ("</f>
        <v>create table if not exists T_ImportData (</v>
      </c>
    </row>
    <row r="2" spans="1:13" customFormat="1" x14ac:dyDescent="0.15">
      <c r="A2" s="2"/>
      <c r="B2" s="6"/>
      <c r="C2" s="6"/>
      <c r="D2" s="6"/>
      <c r="E2" s="5"/>
      <c r="F2" s="16"/>
      <c r="G2" s="16"/>
      <c r="H2" s="12"/>
      <c r="I2" s="12"/>
      <c r="J2" s="13"/>
      <c r="K2" s="13"/>
      <c r="M2" s="14"/>
    </row>
    <row r="3" spans="1:13" customFormat="1" x14ac:dyDescent="0.15">
      <c r="A3" s="1"/>
      <c r="B3" s="7" t="s">
        <v>179</v>
      </c>
      <c r="C3" s="7" t="s">
        <v>177</v>
      </c>
      <c r="D3" s="7" t="s">
        <v>178</v>
      </c>
      <c r="E3" s="1"/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唯一键GUID
        private string gUID;
        /// &lt;summary&gt;
        /// 唯一键GUID
        /// &lt;/summary&gt;
        public virtual string GUID
        {
            get
            {
                return gUID;
            }
            set
            {
                if (gUID != value)
                {
                    gUID = value;
                }
            }
        }</v>
      </c>
      <c r="H3" s="12"/>
      <c r="I3" s="12"/>
      <c r="J3" s="13"/>
      <c r="K3" s="13"/>
      <c r="M3" s="14" t="str">
        <f>IF(OR(D3="",D3=0,D3=" "),IF(OR(C2="",C2=0,C2=" "),"",")"),C3&amp;" "&amp;IF(D3="","",VLOOKUP(D3,原始公式!$P$2:$S$15,4,FALSE))&amp;" "&amp;IF(LOWER(C3)="id","not null identity(1,1)","")&amp;",")</f>
        <v>GUID varchar(100) ,</v>
      </c>
    </row>
    <row r="4" spans="1:13" customFormat="1" x14ac:dyDescent="0.15">
      <c r="A4" s="1"/>
      <c r="B4" s="7" t="s">
        <v>163</v>
      </c>
      <c r="C4" s="7" t="s">
        <v>164</v>
      </c>
      <c r="D4" s="1" t="s">
        <v>6</v>
      </c>
      <c r="E4" s="1"/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序号
        private string sequence;
        /// &lt;summary&gt;
        /// 序号
        /// &lt;/summary&gt;
        public virtual string Sequence
        {
            get
            {
                return sequence;
            }
            set
            {
                if (sequence != value)
                {
                    sequence = value;
                }
            }
        }</v>
      </c>
      <c r="H4" s="12"/>
      <c r="I4" s="12"/>
      <c r="J4" s="13"/>
      <c r="K4" s="13"/>
      <c r="M4" s="14" t="str">
        <f>IF(OR(D4="",D4=0,D4=" "),IF(OR(C3="",C3=0,C3=" "),"",")"),C4&amp;" "&amp;IF(D4="","",VLOOKUP(D4,原始公式!$P$2:$S$15,4,FALSE))&amp;" "&amp;IF(LOWER(C4)="id","not null identity(1,1)","")&amp;",")</f>
        <v>Sequence varchar(100) ,</v>
      </c>
    </row>
    <row r="5" spans="1:13" customFormat="1" x14ac:dyDescent="0.15">
      <c r="A5" s="1"/>
      <c r="B5" s="7" t="s">
        <v>182</v>
      </c>
      <c r="C5" s="7" t="s">
        <v>181</v>
      </c>
      <c r="D5" s="1" t="s">
        <v>183</v>
      </c>
      <c r="E5" s="1"/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内容
        private stringMax content;
        /// &lt;summary&gt;
        /// 内容
        /// &lt;/summary&gt;
        public virtual stringMax Content
        {
            get
            {
                return content;
            }
            set
            {
                if (content != value)
                {
                    content = value;
                }
            }
        }</v>
      </c>
      <c r="H5" s="12"/>
      <c r="I5" s="12"/>
      <c r="J5" s="13"/>
      <c r="K5" s="13"/>
      <c r="M5" s="14" t="str">
        <f>IF(OR(D5="",D5=0,D5=" "),IF(OR(C4="",C4=0,C4=" "),"",")"),C5&amp;" "&amp;IF(D5="","",VLOOKUP(D5,原始公式!$P$2:$S$15,4,FALSE))&amp;" "&amp;IF(LOWER(C5)="id","not null identity(1,1)","")&amp;",")</f>
        <v>Content varchar(4000) ,</v>
      </c>
    </row>
    <row r="6" spans="1:13" customFormat="1" x14ac:dyDescent="0.15">
      <c r="A6" s="1"/>
      <c r="B6" s="7" t="s">
        <v>165</v>
      </c>
      <c r="C6" s="7" t="s">
        <v>166</v>
      </c>
      <c r="D6" s="1" t="s">
        <v>6</v>
      </c>
      <c r="E6" s="1"/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年龄段
        private string ageGroupName;
        /// &lt;summary&gt;
        /// 年龄段
        /// &lt;/summary&gt;
        public virtual string AgeGroupName
        {
            get
            {
                return ageGroupName;
            }
            set
            {
                if (ageGroupName != value)
                {
                    ageGroupName = value;
                }
            }
        }</v>
      </c>
      <c r="H6" s="12"/>
      <c r="I6" s="12"/>
      <c r="J6" s="13"/>
      <c r="K6" s="13"/>
      <c r="M6" s="14" t="str">
        <f>IF(OR(D6="",D6=0,D6=" "),IF(OR(C5="",C5=0,C5=" "),"",")"),C6&amp;" "&amp;IF(D6="","",VLOOKUP(D6,原始公式!$P$2:$S$15,4,FALSE))&amp;" "&amp;IF(LOWER(C6)="id","not null identity(1,1)","")&amp;",")</f>
        <v>AgeGroupName varchar(100) ,</v>
      </c>
    </row>
    <row r="7" spans="1:13" customFormat="1" x14ac:dyDescent="0.15">
      <c r="A7" s="1"/>
      <c r="B7" s="7" t="s">
        <v>189</v>
      </c>
      <c r="C7" s="7" t="s">
        <v>188</v>
      </c>
      <c r="D7" s="1" t="s">
        <v>6</v>
      </c>
      <c r="E7" s="1"/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创建人
        private string createdBy;
        /// &lt;summary&gt;
        /// 创建人
        /// &lt;/summary&gt;
        public virtual string CreatedBy
        {
            get
            {
                return createdBy;
            }
            set
            {
                if (createdBy != value)
                {
                    createdBy = value;
                }
            }
        }</v>
      </c>
      <c r="H7" s="12"/>
      <c r="I7" s="12"/>
      <c r="J7" s="13"/>
      <c r="K7" s="13"/>
      <c r="M7" s="14" t="str">
        <f>IF(OR(D7="",D7=0,D7=" "),IF(OR(C6="",C6=0,C6=" "),"",")"),C7&amp;" "&amp;IF(D7="","",VLOOKUP(D7,原始公式!$P$2:$S$15,4,FALSE))&amp;" "&amp;IF(LOWER(C7)="id","not null identity(1,1)","")&amp;",")</f>
        <v>CreatedBy varchar(100) ,</v>
      </c>
    </row>
    <row r="8" spans="1:13" customFormat="1" x14ac:dyDescent="0.15">
      <c r="A8" s="1"/>
      <c r="B8" s="7" t="s">
        <v>190</v>
      </c>
      <c r="C8" s="7" t="s">
        <v>187</v>
      </c>
      <c r="D8" s="1" t="s">
        <v>6</v>
      </c>
      <c r="E8" s="1"/>
      <c r="F8" s="12">
        <f>COUNTIF(原始公式!$P:$P,D8)</f>
        <v>1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 xml:space="preserve">
        // 创建时间
        private string createdOn;
        /// &lt;summary&gt;
        /// 创建时间
        /// &lt;/summary&gt;
        public virtual string CreatedOn
        {
            get
            {
                return createdOn;
            }
            set
            {
                if (createdOn != value)
                {
                    createdOn = value;
                }
            }
        }</v>
      </c>
      <c r="H8" s="12"/>
      <c r="I8" s="12"/>
      <c r="J8" s="13"/>
      <c r="K8" s="13"/>
      <c r="M8" s="14" t="str">
        <f>IF(OR(D8="",D8=0,D8=" "),IF(OR(C7="",C7=0,C7=" "),"",")"),C8&amp;" "&amp;IF(D8="","",VLOOKUP(D8,原始公式!$P$2:$S$15,4,FALSE))&amp;" "&amp;IF(LOWER(C8)="id","not null identity(1,1)","")&amp;",")</f>
        <v>CreatedOn varchar(100) ,</v>
      </c>
    </row>
    <row r="9" spans="1:13" customFormat="1" x14ac:dyDescent="0.15">
      <c r="A9" s="1"/>
      <c r="B9" s="7" t="s">
        <v>168</v>
      </c>
      <c r="C9" s="7" t="s">
        <v>167</v>
      </c>
      <c r="D9" s="1" t="s">
        <v>6</v>
      </c>
      <c r="E9" s="1"/>
      <c r="F9" s="12"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 xml:space="preserve">
        // 扩展段1
        private string descFlexField1;
        /// &lt;summary&gt;
        /// 扩展段1
        /// &lt;/summary&gt;
        public virtual string DescFlexField1
        {
            get
            {
                return descFlexField1;
            }
            set
            {
                if (descFlexField1 != value)
                {
                    descFlexField1 = value;
                }
            }
        }</v>
      </c>
      <c r="H9" s="12"/>
      <c r="I9" s="12"/>
      <c r="J9" s="13"/>
      <c r="K9" s="13"/>
      <c r="M9" s="14" t="str">
        <f>IF(OR(D9="",D9=0,D9=" "),IF(OR(C8="",C8=0,C8=" "),"",")"),C9&amp;" "&amp;IF(D9="","",VLOOKUP(D9,原始公式!$P$2:$S$15,4,FALSE))&amp;" "&amp;IF(LOWER(C9)="id","not null identity(1,1)","")&amp;",")</f>
        <v>DescFlexField1 varchar(100) ,</v>
      </c>
    </row>
    <row r="10" spans="1:13" customFormat="1" x14ac:dyDescent="0.15">
      <c r="A10" s="1"/>
      <c r="B10" s="7" t="s">
        <v>169</v>
      </c>
      <c r="C10" s="7" t="s">
        <v>170</v>
      </c>
      <c r="D10" s="1" t="s">
        <v>6</v>
      </c>
      <c r="E10" s="1"/>
      <c r="F10" s="12"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 xml:space="preserve">
        // 扩展段2
        private string descFlexField2;
        /// &lt;summary&gt;
        /// 扩展段2
        /// &lt;/summary&gt;
        public virtual string DescFlexField2
        {
            get
            {
                return descFlexField2;
            }
            set
            {
                if (descFlexField2 != value)
                {
                    descFlexField2 = value;
                }
            }
        }</v>
      </c>
      <c r="H10" s="12"/>
      <c r="I10" s="12"/>
      <c r="J10" s="13"/>
      <c r="K10" s="13"/>
      <c r="M10" s="14" t="str">
        <f>IF(OR(D10="",D10=0,D10=" "),IF(OR(C9="",C9=0,C9=" "),"",")"),C10&amp;" "&amp;IF(D10="","",VLOOKUP(D10,原始公式!$P$2:$S$15,4,FALSE))&amp;" "&amp;IF(LOWER(C10)="id","not null identity(1,1)","")&amp;",")</f>
        <v>DescFlexField2 varchar(100) ,</v>
      </c>
    </row>
    <row r="11" spans="1:13" customFormat="1" x14ac:dyDescent="0.15">
      <c r="A11" s="1"/>
      <c r="B11" s="7" t="s">
        <v>171</v>
      </c>
      <c r="C11" s="7" t="s">
        <v>172</v>
      </c>
      <c r="D11" s="1" t="s">
        <v>6</v>
      </c>
      <c r="E11" s="1"/>
      <c r="F11" s="12"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 xml:space="preserve">
        // 扩展段3
        private string descFlexField3;
        /// &lt;summary&gt;
        /// 扩展段3
        /// &lt;/summary&gt;
        public virtual string DescFlexField3
        {
            get
            {
                return descFlexField3;
            }
            set
            {
                if (descFlexField3 != value)
                {
                    descFlexField3 = value;
                }
            }
        }</v>
      </c>
      <c r="H11" s="12"/>
      <c r="I11" s="12"/>
      <c r="J11" s="13"/>
      <c r="K11" s="13"/>
      <c r="M11" s="14" t="str">
        <f>IF(OR(D11="",D11=0,D11=" "),IF(OR(C10="",C10=0,C10=" "),"",")"),C11&amp;" "&amp;IF(D11="","",VLOOKUP(D11,原始公式!$P$2:$S$15,4,FALSE))&amp;" "&amp;IF(LOWER(C11)="id","not null identity(1,1)","")&amp;",")</f>
        <v>DescFlexField3 varchar(100) ,</v>
      </c>
    </row>
    <row r="12" spans="1:13" customFormat="1" x14ac:dyDescent="0.15">
      <c r="A12" s="1"/>
      <c r="B12" s="7" t="s">
        <v>173</v>
      </c>
      <c r="C12" s="7" t="s">
        <v>174</v>
      </c>
      <c r="D12" s="1" t="s">
        <v>6</v>
      </c>
      <c r="E12" s="1"/>
      <c r="F12" s="12">
        <v>1</v>
      </c>
      <c r="G12" s="12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 xml:space="preserve">
        // 扩展段4
        private string descFlexField4;
        /// &lt;summary&gt;
        /// 扩展段4
        /// &lt;/summary&gt;
        public virtual string DescFlexField4
        {
            get
            {
                return descFlexField4;
            }
            set
            {
                if (descFlexField4 != value)
                {
                    descFlexField4 = value;
                }
            }
        }</v>
      </c>
      <c r="H12" s="12"/>
      <c r="I12" s="12"/>
      <c r="J12" s="13"/>
      <c r="K12" s="13"/>
      <c r="M12" s="14" t="str">
        <f>IF(OR(D12="",D12=0,D12=" "),IF(OR(C11="",C11=0,C11=" "),"",")"),C12&amp;" "&amp;IF(D12="","",VLOOKUP(D12,原始公式!$P$2:$S$15,4,FALSE))&amp;" "&amp;IF(LOWER(C12)="id","not null identity(1,1)","")&amp;",")</f>
        <v>DescFlexField4 varchar(100) ,</v>
      </c>
    </row>
    <row r="13" spans="1:13" customFormat="1" x14ac:dyDescent="0.15">
      <c r="A13" s="1"/>
      <c r="B13" s="7" t="s">
        <v>175</v>
      </c>
      <c r="C13" s="7" t="s">
        <v>176</v>
      </c>
      <c r="D13" s="1" t="s">
        <v>6</v>
      </c>
      <c r="E13" s="1"/>
      <c r="F13" s="12">
        <v>1</v>
      </c>
      <c r="G13" s="12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 xml:space="preserve">
        // 扩展段5
        private string descFlexField5;
        /// &lt;summary&gt;
        /// 扩展段5
        /// &lt;/summary&gt;
        public virtual string DescFlexField5
        {
            get
            {
                return descFlexField5;
            }
            set
            {
                if (descFlexField5 != value)
                {
                    descFlexField5 = value;
                }
            }
        }</v>
      </c>
      <c r="H13" s="12"/>
      <c r="I13" s="12"/>
      <c r="J13" s="13"/>
      <c r="K13" s="13"/>
      <c r="M13" s="14" t="str">
        <f>IF(OR(D13="",D13=0,D13=" "),IF(OR(C12="",C12=0,C12=" "),"",")"),C13&amp;" "&amp;IF(D13="","",VLOOKUP(D13,原始公式!$P$2:$S$15,4,FALSE))&amp;" "&amp;IF(LOWER(C13)="id","not null identity(1,1)","")&amp;",")</f>
        <v>DescFlexField5 varchar(100) ,</v>
      </c>
    </row>
    <row r="14" spans="1:13" customFormat="1" x14ac:dyDescent="0.15">
      <c r="A14" s="1"/>
      <c r="B14" s="7" t="s">
        <v>201</v>
      </c>
      <c r="C14" s="7" t="s">
        <v>203</v>
      </c>
      <c r="D14" s="7" t="s">
        <v>202</v>
      </c>
      <c r="E14" s="1"/>
      <c r="F14" s="12">
        <v>1</v>
      </c>
      <c r="G14" s="12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 xml:space="preserve">
        // 关键字
        private string keyWords;
        /// &lt;summary&gt;
        /// 关键字
        /// &lt;/summary&gt;
        public virtual string KeyWords
        {
            get
            {
                return keyWords;
            }
            set
            {
                if (keyWords != value)
                {
                    keyWords = value;
                }
            }
        }</v>
      </c>
      <c r="H14" s="12"/>
      <c r="I14" s="12"/>
      <c r="J14" s="13"/>
      <c r="K14" s="13"/>
      <c r="M14" s="14" t="str">
        <f>IF(OR(D14="",D14=0,D14=" "),IF(OR(C13="",C13=0,C13=" "),"",")"),C14&amp;" "&amp;IF(D14="","",VLOOKUP(D14,原始公式!$P$2:$S$15,4,FALSE))&amp;" "&amp;IF(LOWER(C14)="id","not null identity(1,1)","")&amp;",")</f>
        <v>KeyWords varchar(100) ,</v>
      </c>
    </row>
    <row r="15" spans="1:13" customFormat="1" x14ac:dyDescent="0.15">
      <c r="A15" s="1"/>
      <c r="B15" s="1"/>
      <c r="C15" s="1"/>
      <c r="D15" s="1"/>
      <c r="E15" s="1"/>
      <c r="F15" s="12"/>
      <c r="G15" s="12"/>
      <c r="H15" s="12"/>
      <c r="I15" s="12"/>
      <c r="J15" s="13"/>
      <c r="K15" s="13"/>
      <c r="M15" s="14" t="str">
        <f>IF(OR(D15="",D15=0,D15=" "),IF(OR(C14="",C14=0,C14=" "),"",")"),C15&amp;" "&amp;IF(D15="","",VLOOKUP(D15,原始公式!$P$2:$S$15,4,FALSE))&amp;" "&amp;IF(LOWER(C15)="id","not null identity(1,1)","")&amp;",")</f>
        <v>)</v>
      </c>
    </row>
    <row r="16" spans="1:13" customFormat="1" x14ac:dyDescent="0.15">
      <c r="A16" s="1"/>
      <c r="B16" s="1"/>
      <c r="C16" s="1"/>
      <c r="D16" s="1"/>
      <c r="E16" s="1"/>
      <c r="F16" s="12"/>
      <c r="G16" s="12"/>
      <c r="H16" s="12"/>
      <c r="I16" s="12"/>
      <c r="J16" s="13"/>
      <c r="K16" s="13"/>
      <c r="M16" s="14" t="str">
        <f>IF(OR(D16="",D16=0,D16=" "),IF(OR(C15="",C15=0,C15=" "),"",")"),C16&amp;" "&amp;IF(D16="","",VLOOKUP(D16,原始公式!$P$2:$S$15,4,FALSE))&amp;" "&amp;IF(LOWER(C16)="id","not null identity(1,1)","")&amp;",")</f>
        <v/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4" sqref="C14"/>
    </sheetView>
  </sheetViews>
  <sheetFormatPr defaultColWidth="9" defaultRowHeight="13.5" x14ac:dyDescent="0.15"/>
  <cols>
    <col min="1" max="1" width="14.5" style="1" customWidth="1"/>
    <col min="2" max="2" width="15.125" style="1" customWidth="1"/>
    <col min="3" max="3" width="20" style="1" customWidth="1"/>
    <col min="4" max="5" width="9" style="1"/>
    <col min="6" max="9" width="9" style="12"/>
    <col min="10" max="11" width="9" style="13"/>
    <col min="13" max="13" width="13.5" style="14" customWidth="1"/>
    <col min="14" max="15" width="9" style="15"/>
  </cols>
  <sheetData>
    <row r="1" spans="1:13" customFormat="1" ht="108" x14ac:dyDescent="0.15">
      <c r="A1" s="2" t="s">
        <v>204</v>
      </c>
      <c r="B1" s="3" t="s">
        <v>28</v>
      </c>
      <c r="C1" s="3" t="s">
        <v>29</v>
      </c>
      <c r="D1" s="3" t="s">
        <v>30</v>
      </c>
      <c r="E1" s="4" t="s">
        <v>31</v>
      </c>
      <c r="F1" s="16" t="s">
        <v>1</v>
      </c>
      <c r="G1" s="17" t="str">
        <f>"
        /// 实体 "&amp;A1&amp;" 属性设计  by  xu , Inc."</f>
        <v xml:space="preserve">
        /// 实体 T_AgeGroup 属性设计  by  xu , Inc.</v>
      </c>
      <c r="H1" s="12"/>
      <c r="I1" s="12"/>
      <c r="J1" s="13"/>
      <c r="K1" s="13"/>
      <c r="M1" s="14" t="str">
        <f>"create table if not exists "&amp;A1&amp;" ("</f>
        <v>create table if not exists T_AgeGroup (</v>
      </c>
    </row>
    <row r="2" spans="1:13" customFormat="1" x14ac:dyDescent="0.15">
      <c r="A2" s="2"/>
      <c r="B2" s="6"/>
      <c r="C2" s="6"/>
      <c r="D2" s="6"/>
      <c r="E2" s="5"/>
      <c r="F2" s="16"/>
      <c r="G2" s="16"/>
      <c r="H2" s="12"/>
      <c r="I2" s="12"/>
      <c r="J2" s="13"/>
      <c r="K2" s="13"/>
      <c r="M2" s="14"/>
    </row>
    <row r="3" spans="1:13" customFormat="1" x14ac:dyDescent="0.15">
      <c r="A3" s="1"/>
      <c r="B3" s="7" t="s">
        <v>191</v>
      </c>
      <c r="C3" s="7" t="s">
        <v>192</v>
      </c>
      <c r="D3" s="7" t="s">
        <v>193</v>
      </c>
      <c r="E3" s="1"/>
      <c r="F3" s="12">
        <f>COUNTIF(原始公式!$P:$P,D3)</f>
        <v>1</v>
      </c>
      <c r="G3" s="12" t="str">
        <f>IF(OR(D3="",D3=0,D3=" "),"",SUBSTITUTE(SUBSTITUTE(SUBSTITUTE(SUBSTITUTE(原始公式!$A$1,"@Description",B3),"@Type",D3),"@Field",LOWER(LEFT(TRIM(C3),1))&amp;RIGHT(TRIM(C3),LEN(TRIM(C3))-1)),"@Property",UPPER(LEFT(TRIM(C3),1))&amp;RIGHT(TRIM(C3),LEN(TRIM(C3))-1)))</f>
        <v xml:space="preserve">
        // ID
        private long iD;
        /// &lt;summary&gt;
        /// ID
        /// &lt;/summary&gt;
        public virtual long ID
        {
            get
            {
                return iD;
            }
            set
            {
                if (iD != value)
                {
                    iD = value;
                }
            }
        }</v>
      </c>
      <c r="H3" s="12"/>
      <c r="I3" s="12"/>
      <c r="J3" s="13"/>
      <c r="K3" s="13"/>
      <c r="M3" s="14" t="str">
        <f>IF(OR(D3="",D3=0,D3=" "),IF(OR(C2="",C2=0,C2=" "),"",")"),C3&amp;" "&amp;IF(D3="","",VLOOKUP(D3,原始公式!$P$2:$S$15,4,FALSE))&amp;" "&amp;IF(LOWER(C3)="id","not null identity(1,1)","")&amp;",")</f>
        <v>ID bigint not null identity(1,1),</v>
      </c>
    </row>
    <row r="4" spans="1:13" customFormat="1" x14ac:dyDescent="0.15">
      <c r="A4" s="1"/>
      <c r="B4" s="7" t="s">
        <v>195</v>
      </c>
      <c r="C4" s="7" t="s">
        <v>194</v>
      </c>
      <c r="D4" s="1" t="s">
        <v>6</v>
      </c>
      <c r="E4" s="1"/>
      <c r="F4" s="12">
        <f>COUNTIF(原始公式!$P:$P,D4)</f>
        <v>1</v>
      </c>
      <c r="G4" s="12" t="str">
        <f>IF(OR(D4="",D4=0,D4=" "),"",SUBSTITUTE(SUBSTITUTE(SUBSTITUTE(SUBSTITUTE(原始公式!$A$1,"@Description",B4),"@Type",D4),"@Field",LOWER(LEFT(TRIM(C4),1))&amp;RIGHT(TRIM(C4),LEN(TRIM(C4))-1)),"@Property",UPPER(LEFT(TRIM(C4),1))&amp;RIGHT(TRIM(C4),LEN(TRIM(C4))-1)))</f>
        <v xml:space="preserve">
        // 编码
        private string code;
        /// &lt;summary&gt;
        /// 编码
        /// &lt;/summary&gt;
        public virtual string Code
        {
            get
            {
                return code;
            }
            set
            {
                if (code != value)
                {
                    code = value;
                }
            }
        }</v>
      </c>
      <c r="H4" s="12"/>
      <c r="I4" s="12"/>
      <c r="J4" s="13"/>
      <c r="K4" s="13"/>
      <c r="M4" s="14" t="str">
        <f>IF(OR(D4="",D4=0,D4=" "),IF(OR(C3="",C3=0,C3=" "),"",")"),C4&amp;" "&amp;IF(D4="","",VLOOKUP(D4,原始公式!$P$2:$S$15,4,FALSE))&amp;" "&amp;IF(LOWER(C4)="id","not null identity(1,1)","")&amp;",")</f>
        <v>Code varchar(100) ,</v>
      </c>
    </row>
    <row r="5" spans="1:13" customFormat="1" x14ac:dyDescent="0.15">
      <c r="A5" s="1"/>
      <c r="B5" s="7" t="s">
        <v>196</v>
      </c>
      <c r="C5" s="7" t="s">
        <v>197</v>
      </c>
      <c r="D5" s="7" t="s">
        <v>198</v>
      </c>
      <c r="E5" s="1"/>
      <c r="F5" s="12">
        <f>COUNTIF(原始公式!$P:$P,D5)</f>
        <v>1</v>
      </c>
      <c r="G5" s="12" t="str">
        <f>IF(OR(D5="",D5=0,D5=" "),"",SUBSTITUTE(SUBSTITUTE(SUBSTITUTE(SUBSTITUTE(原始公式!$A$1,"@Description",B5),"@Type",D5),"@Field",LOWER(LEFT(TRIM(C5),1))&amp;RIGHT(TRIM(C5),LEN(TRIM(C5))-1)),"@Property",UPPER(LEFT(TRIM(C5),1))&amp;RIGHT(TRIM(C5),LEN(TRIM(C5))-1)))</f>
        <v xml:space="preserve">
        // 名称
        private string name;
        /// &lt;summary&gt;
        /// 名称
        /// &lt;/summary&gt;
        public virtual string Name
        {
            get
            {
                return name;
            }
            set
            {
                if (name != value)
                {
                    name = value;
                }
            }
        }</v>
      </c>
      <c r="H5" s="12"/>
      <c r="I5" s="12"/>
      <c r="J5" s="13"/>
      <c r="K5" s="13"/>
      <c r="M5" s="14" t="str">
        <f>IF(OR(D5="",D5=0,D5=" "),IF(OR(C4="",C4=0,C4=" "),"",")"),C5&amp;" "&amp;IF(D5="","",VLOOKUP(D5,原始公式!$P$2:$S$15,4,FALSE))&amp;" "&amp;IF(LOWER(C5)="id","not null identity(1,1)","")&amp;",")</f>
        <v>Name varchar(100) ,</v>
      </c>
    </row>
    <row r="6" spans="1:13" customFormat="1" x14ac:dyDescent="0.15">
      <c r="A6" s="1"/>
      <c r="B6" s="7" t="s">
        <v>199</v>
      </c>
      <c r="C6" s="7" t="s">
        <v>200</v>
      </c>
      <c r="D6" s="7" t="s">
        <v>198</v>
      </c>
      <c r="E6" s="1"/>
      <c r="F6" s="12">
        <f>COUNTIF(原始公式!$P:$P,D6)</f>
        <v>1</v>
      </c>
      <c r="G6" s="12" t="str">
        <f>IF(OR(D6="",D6=0,D6=" "),"",SUBSTITUTE(SUBSTITUTE(SUBSTITUTE(SUBSTITUTE(原始公式!$A$1,"@Description",B6),"@Type",D6),"@Field",LOWER(LEFT(TRIM(C6),1))&amp;RIGHT(TRIM(C6),LEN(TRIM(C6))-1)),"@Property",UPPER(LEFT(TRIM(C6),1))&amp;RIGHT(TRIM(C6),LEN(TRIM(C6))-1)))</f>
        <v xml:space="preserve">
        // 备注
        private string memo;
        /// &lt;summary&gt;
        /// 备注
        /// &lt;/summary&gt;
        public virtual string Memo
        {
            get
            {
                return memo;
            }
            set
            {
                if (memo != value)
                {
                    memo = value;
                }
            }
        }</v>
      </c>
      <c r="H6" s="12"/>
      <c r="I6" s="12"/>
      <c r="J6" s="13"/>
      <c r="K6" s="13"/>
      <c r="M6" s="14" t="str">
        <f>IF(OR(D6="",D6=0,D6=" "),IF(OR(C5="",C5=0,C5=" "),"",")"),C6&amp;" "&amp;IF(D6="","",VLOOKUP(D6,原始公式!$P$2:$S$15,4,FALSE))&amp;" "&amp;IF(LOWER(C6)="id","not null identity(1,1)","")&amp;",")</f>
        <v>Memo varchar(100) ,</v>
      </c>
    </row>
    <row r="7" spans="1:13" customFormat="1" x14ac:dyDescent="0.15">
      <c r="A7" s="1"/>
      <c r="B7" s="7" t="s">
        <v>163</v>
      </c>
      <c r="C7" s="7" t="s">
        <v>164</v>
      </c>
      <c r="D7" s="1" t="s">
        <v>6</v>
      </c>
      <c r="E7" s="1"/>
      <c r="F7" s="12">
        <f>COUNTIF(原始公式!$P:$P,D7)</f>
        <v>1</v>
      </c>
      <c r="G7" s="12" t="str">
        <f>IF(OR(D7="",D7=0,D7=" "),"",SUBSTITUTE(SUBSTITUTE(SUBSTITUTE(SUBSTITUTE(原始公式!$A$1,"@Description",B7),"@Type",D7),"@Field",LOWER(LEFT(TRIM(C7),1))&amp;RIGHT(TRIM(C7),LEN(TRIM(C7))-1)),"@Property",UPPER(LEFT(TRIM(C7),1))&amp;RIGHT(TRIM(C7),LEN(TRIM(C7))-1)))</f>
        <v xml:space="preserve">
        // 序号
        private string sequence;
        /// &lt;summary&gt;
        /// 序号
        /// &lt;/summary&gt;
        public virtual string Sequence
        {
            get
            {
                return sequence;
            }
            set
            {
                if (sequence != value)
                {
                    sequence = value;
                }
            }
        }</v>
      </c>
      <c r="H7" s="12"/>
      <c r="I7" s="12"/>
      <c r="J7" s="13"/>
      <c r="K7" s="13"/>
      <c r="M7" s="14" t="str">
        <f>IF(OR(D7="",D7=0,D7=" "),IF(OR(C6="",C6=0,C6=" "),"",")"),C7&amp;" "&amp;IF(D7="","",VLOOKUP(D7,原始公式!$P$2:$S$15,4,FALSE))&amp;" "&amp;IF(LOWER(C7)="id","not null identity(1,1)","")&amp;",")</f>
        <v>Sequence varchar(100) ,</v>
      </c>
    </row>
    <row r="8" spans="1:13" customFormat="1" x14ac:dyDescent="0.15">
      <c r="A8" s="1"/>
      <c r="B8" s="7"/>
      <c r="C8" s="7"/>
      <c r="D8" s="1"/>
      <c r="E8" s="1"/>
      <c r="F8" s="12">
        <f>COUNTIF(原始公式!$P:$P,D8)</f>
        <v>0</v>
      </c>
      <c r="G8" s="12" t="str">
        <f>IF(OR(D8="",D8=0,D8=" "),"",SUBSTITUTE(SUBSTITUTE(SUBSTITUTE(SUBSTITUTE(原始公式!$A$1,"@Description",B8),"@Type",D8),"@Field",LOWER(LEFT(TRIM(C8),1))&amp;RIGHT(TRIM(C8),LEN(TRIM(C8))-1)),"@Property",UPPER(LEFT(TRIM(C8),1))&amp;RIGHT(TRIM(C8),LEN(TRIM(C8))-1)))</f>
        <v/>
      </c>
      <c r="H8" s="12"/>
      <c r="I8" s="12"/>
      <c r="J8" s="13"/>
      <c r="K8" s="13"/>
      <c r="M8" s="14" t="str">
        <f>IF(OR(D8="",D8=0,D8=" "),IF(OR(C7="",C7=0,C7=" "),"",")"),C8&amp;" "&amp;IF(D8="","",VLOOKUP(D8,原始公式!$P$2:$S$15,4,FALSE))&amp;" "&amp;IF(LOWER(C8)="id","not null identity(1,1)","")&amp;",")</f>
        <v>)</v>
      </c>
    </row>
    <row r="9" spans="1:13" customFormat="1" x14ac:dyDescent="0.15">
      <c r="A9" s="1"/>
      <c r="B9" s="7"/>
      <c r="C9" s="7"/>
      <c r="D9" s="1"/>
      <c r="E9" s="1"/>
      <c r="F9" s="12">
        <v>1</v>
      </c>
      <c r="G9" s="12" t="str">
        <f>IF(OR(D9="",D9=0,D9=" "),"",SUBSTITUTE(SUBSTITUTE(SUBSTITUTE(SUBSTITUTE(原始公式!$A$1,"@Description",B9),"@Type",D9),"@Field",LOWER(LEFT(TRIM(C9),1))&amp;RIGHT(TRIM(C9),LEN(TRIM(C9))-1)),"@Property",UPPER(LEFT(TRIM(C9),1))&amp;RIGHT(TRIM(C9),LEN(TRIM(C9))-1)))</f>
        <v/>
      </c>
      <c r="H9" s="12"/>
      <c r="I9" s="12"/>
      <c r="J9" s="13"/>
      <c r="K9" s="13"/>
      <c r="M9" s="14" t="str">
        <f>IF(OR(D9="",D9=0,D9=" "),IF(OR(C8="",C8=0,C8=" "),"",")"),C9&amp;" "&amp;IF(D9="","",VLOOKUP(D9,原始公式!$P$2:$S$15,4,FALSE))&amp;" "&amp;IF(LOWER(C9)="id","not null identity(1,1)","")&amp;",")</f>
        <v/>
      </c>
    </row>
    <row r="10" spans="1:13" customFormat="1" x14ac:dyDescent="0.15">
      <c r="A10" s="1"/>
      <c r="B10" s="7"/>
      <c r="C10" s="7"/>
      <c r="D10" s="1"/>
      <c r="E10" s="1"/>
      <c r="F10" s="12">
        <v>1</v>
      </c>
      <c r="G10" s="12" t="str">
        <f>IF(OR(D10="",D10=0,D10=" "),"",SUBSTITUTE(SUBSTITUTE(SUBSTITUTE(SUBSTITUTE(原始公式!$A$1,"@Description",B10),"@Type",D10),"@Field",LOWER(LEFT(TRIM(C10),1))&amp;RIGHT(TRIM(C10),LEN(TRIM(C10))-1)),"@Property",UPPER(LEFT(TRIM(C10),1))&amp;RIGHT(TRIM(C10),LEN(TRIM(C10))-1)))</f>
        <v/>
      </c>
      <c r="H10" s="12"/>
      <c r="I10" s="12"/>
      <c r="J10" s="13"/>
      <c r="K10" s="13"/>
      <c r="M10" s="14" t="str">
        <f>IF(OR(D10="",D10=0,D10=" "),IF(OR(C9="",C9=0,C9=" "),"",")"),C10&amp;" "&amp;IF(D10="","",VLOOKUP(D10,原始公式!$P$2:$S$15,4,FALSE))&amp;" "&amp;IF(LOWER(C10)="id","not null identity(1,1)","")&amp;",")</f>
        <v/>
      </c>
    </row>
    <row r="11" spans="1:13" customFormat="1" x14ac:dyDescent="0.15">
      <c r="A11" s="1"/>
      <c r="B11" s="7"/>
      <c r="C11" s="7"/>
      <c r="D11" s="1"/>
      <c r="E11" s="1"/>
      <c r="F11" s="12">
        <v>1</v>
      </c>
      <c r="G11" s="12" t="str">
        <f>IF(OR(D11="",D11=0,D11=" "),"",SUBSTITUTE(SUBSTITUTE(SUBSTITUTE(SUBSTITUTE(原始公式!$A$1,"@Description",B11),"@Type",D11),"@Field",LOWER(LEFT(TRIM(C11),1))&amp;RIGHT(TRIM(C11),LEN(TRIM(C11))-1)),"@Property",UPPER(LEFT(TRIM(C11),1))&amp;RIGHT(TRIM(C11),LEN(TRIM(C11))-1)))</f>
        <v/>
      </c>
      <c r="H11" s="12"/>
      <c r="I11" s="12"/>
      <c r="J11" s="13"/>
      <c r="K11" s="13"/>
      <c r="M11" s="14" t="str">
        <f>IF(OR(D11="",D11=0,D11=" "),IF(OR(C10="",C10=0,C10=" "),"",")"),C11&amp;" "&amp;IF(D11="","",VLOOKUP(D11,原始公式!$P$2:$S$15,4,FALSE))&amp;" "&amp;IF(LOWER(C11)="id","not null identity(1,1)","")&amp;",")</f>
        <v/>
      </c>
    </row>
    <row r="12" spans="1:13" customFormat="1" x14ac:dyDescent="0.15">
      <c r="A12" s="1"/>
      <c r="B12" s="7"/>
      <c r="C12" s="7"/>
      <c r="D12" s="1"/>
      <c r="E12" s="1"/>
      <c r="F12" s="12">
        <v>1</v>
      </c>
      <c r="G12" s="12" t="str">
        <f>IF(OR(D12="",D12=0,D12=" "),"",SUBSTITUTE(SUBSTITUTE(SUBSTITUTE(SUBSTITUTE(原始公式!$A$1,"@Description",B12),"@Type",D12),"@Field",LOWER(LEFT(TRIM(C12),1))&amp;RIGHT(TRIM(C12),LEN(TRIM(C12))-1)),"@Property",UPPER(LEFT(TRIM(C12),1))&amp;RIGHT(TRIM(C12),LEN(TRIM(C12))-1)))</f>
        <v/>
      </c>
      <c r="H12" s="12"/>
      <c r="I12" s="12"/>
      <c r="J12" s="13"/>
      <c r="K12" s="13"/>
      <c r="M12" s="14" t="str">
        <f>IF(OR(D12="",D12=0,D12=" "),IF(OR(C11="",C11=0,C11=" "),"",")"),C12&amp;" "&amp;IF(D12="","",VLOOKUP(D12,原始公式!$P$2:$S$15,4,FALSE))&amp;" "&amp;IF(LOWER(C12)="id","not null identity(1,1)","")&amp;",")</f>
        <v/>
      </c>
    </row>
    <row r="13" spans="1:13" customFormat="1" x14ac:dyDescent="0.15">
      <c r="A13" s="1"/>
      <c r="B13" s="7"/>
      <c r="C13" s="7"/>
      <c r="D13" s="1"/>
      <c r="E13" s="1"/>
      <c r="F13" s="12">
        <v>1</v>
      </c>
      <c r="G13" s="12" t="str">
        <f>IF(OR(D13="",D13=0,D13=" "),"",SUBSTITUTE(SUBSTITUTE(SUBSTITUTE(SUBSTITUTE(原始公式!$A$1,"@Description",B13),"@Type",D13),"@Field",LOWER(LEFT(TRIM(C13),1))&amp;RIGHT(TRIM(C13),LEN(TRIM(C13))-1)),"@Property",UPPER(LEFT(TRIM(C13),1))&amp;RIGHT(TRIM(C13),LEN(TRIM(C13))-1)))</f>
        <v/>
      </c>
      <c r="H13" s="12"/>
      <c r="I13" s="12"/>
      <c r="J13" s="13"/>
      <c r="K13" s="13"/>
      <c r="M13" s="14" t="str">
        <f>IF(OR(D13="",D13=0,D13=" "),IF(OR(C12="",C12=0,C12=" "),"",")"),C13&amp;" "&amp;IF(D13="","",VLOOKUP(D13,原始公式!$P$2:$S$15,4,FALSE))&amp;" "&amp;IF(LOWER(C13)="id","not null identity(1,1)","")&amp;",")</f>
        <v/>
      </c>
    </row>
    <row r="14" spans="1:13" customFormat="1" x14ac:dyDescent="0.15">
      <c r="A14" s="1"/>
      <c r="B14" s="7"/>
      <c r="C14" s="7"/>
      <c r="D14" s="1"/>
      <c r="E14" s="1"/>
      <c r="F14" s="12">
        <v>1</v>
      </c>
      <c r="G14" s="12" t="str">
        <f>IF(OR(D14="",D14=0,D14=" "),"",SUBSTITUTE(SUBSTITUTE(SUBSTITUTE(SUBSTITUTE(原始公式!$A$1,"@Description",B14),"@Type",D14),"@Field",LOWER(LEFT(TRIM(C14),1))&amp;RIGHT(TRIM(C14),LEN(TRIM(C14))-1)),"@Property",UPPER(LEFT(TRIM(C14),1))&amp;RIGHT(TRIM(C14),LEN(TRIM(C14))-1)))</f>
        <v/>
      </c>
      <c r="H14" s="12"/>
      <c r="I14" s="12"/>
      <c r="J14" s="13"/>
      <c r="K14" s="13"/>
      <c r="M14" s="14" t="str">
        <f>IF(OR(D14="",D14=0,D14=" "),IF(OR(C13="",C13=0,C13=" "),"",")"),C14&amp;" "&amp;IF(D14="","",VLOOKUP(D14,原始公式!$P$2:$S$15,4,FALSE))&amp;" "&amp;IF(LOWER(C14)="id","not null identity(1,1)","")&amp;",")</f>
        <v/>
      </c>
    </row>
    <row r="15" spans="1:13" customFormat="1" x14ac:dyDescent="0.15">
      <c r="A15" s="1"/>
      <c r="B15" s="1"/>
      <c r="C15" s="1"/>
      <c r="D15" s="1"/>
      <c r="E15" s="1"/>
      <c r="F15" s="12"/>
      <c r="G15" s="12"/>
      <c r="H15" s="12"/>
      <c r="I15" s="12"/>
      <c r="J15" s="13"/>
      <c r="K15" s="13"/>
      <c r="M15" s="14" t="str">
        <f>IF(OR(D15="",D15=0,D15=" "),IF(OR(C14="",C14=0,C14=" "),"",")"),C15&amp;" "&amp;IF(D15="","",VLOOKUP(D15,原始公式!$P$2:$S$15,4,FALSE))&amp;" "&amp;IF(LOWER(C15)="id","not null identity(1,1)","")&amp;",")</f>
        <v/>
      </c>
    </row>
    <row r="16" spans="1:13" customFormat="1" x14ac:dyDescent="0.15">
      <c r="A16" s="1"/>
      <c r="B16" s="1"/>
      <c r="C16" s="1"/>
      <c r="D16" s="1"/>
      <c r="E16" s="1"/>
      <c r="F16" s="12"/>
      <c r="G16" s="12"/>
      <c r="H16" s="12"/>
      <c r="I16" s="12"/>
      <c r="J16" s="13"/>
      <c r="K16" s="13"/>
      <c r="M16" s="14" t="str">
        <f>IF(OR(D16="",D16=0,D16=" "),IF(OR(C15="",C15=0,C15=" "),"",")"),C16&amp;" "&amp;IF(D16="","",VLOOKUP(D16,原始公式!$P$2:$S$15,4,FALSE))&amp;" "&amp;IF(LOWER(C16)="id","not null identity(1,1)","")&amp;",")</f>
        <v/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sqref="A1:XFD1048576"/>
    </sheetView>
  </sheetViews>
  <sheetFormatPr defaultColWidth="9" defaultRowHeight="13.5" x14ac:dyDescent="0.15"/>
  <cols>
    <col min="1" max="11" width="9" style="1"/>
    <col min="12" max="12" width="9" style="2"/>
    <col min="13" max="14" width="4" style="1" customWidth="1"/>
    <col min="15" max="15" width="3.875" style="1" customWidth="1"/>
    <col min="16" max="18" width="9" style="1"/>
    <col min="19" max="19" width="15" style="1" customWidth="1"/>
    <col min="20" max="16384" width="9" style="1"/>
  </cols>
  <sheetData>
    <row r="1" spans="1:19" ht="13.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P1" s="2" t="s">
        <v>1</v>
      </c>
      <c r="Q1" s="2" t="s">
        <v>2</v>
      </c>
      <c r="R1" s="2" t="s">
        <v>3</v>
      </c>
      <c r="S1" s="2" t="s">
        <v>4</v>
      </c>
    </row>
    <row r="2" spans="1:19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  <c r="L2" s="2" t="s">
        <v>5</v>
      </c>
      <c r="P2" s="19" t="s">
        <v>6</v>
      </c>
      <c r="Q2" s="1" t="s">
        <v>7</v>
      </c>
      <c r="R2" s="1">
        <v>100</v>
      </c>
      <c r="S2" s="20" t="str">
        <f>IF(OR(R2="",R2=" ",R2="null"),Q2,Q2&amp;"("&amp;R2&amp;")")</f>
        <v>varchar(100)</v>
      </c>
    </row>
    <row r="3" spans="1:19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P3" s="19" t="s">
        <v>8</v>
      </c>
      <c r="Q3" s="1" t="s">
        <v>8</v>
      </c>
      <c r="S3" s="20" t="str">
        <f t="shared" ref="S3:S10" si="0">IF(OR(R3="",R3=" ",R3="null"),Q3,Q3&amp;"("&amp;R3&amp;")")</f>
        <v>int</v>
      </c>
    </row>
    <row r="4" spans="1:19" x14ac:dyDescent="0.15">
      <c r="A4" s="25"/>
      <c r="B4" s="25"/>
      <c r="C4" s="25"/>
      <c r="D4" s="25"/>
      <c r="E4" s="25"/>
      <c r="F4" s="25"/>
      <c r="G4" s="25"/>
      <c r="H4" s="25"/>
      <c r="I4" s="25"/>
      <c r="J4" s="25"/>
      <c r="P4" s="19" t="s">
        <v>9</v>
      </c>
      <c r="Q4" s="1" t="s">
        <v>10</v>
      </c>
      <c r="S4" s="20" t="str">
        <f t="shared" si="0"/>
        <v>bigint</v>
      </c>
    </row>
    <row r="5" spans="1:19" x14ac:dyDescent="0.15">
      <c r="A5" s="25"/>
      <c r="B5" s="25"/>
      <c r="C5" s="25"/>
      <c r="D5" s="25"/>
      <c r="E5" s="25"/>
      <c r="F5" s="25"/>
      <c r="G5" s="25"/>
      <c r="H5" s="25"/>
      <c r="I5" s="25"/>
      <c r="J5" s="25"/>
      <c r="P5" s="19" t="s">
        <v>11</v>
      </c>
      <c r="Q5" s="1" t="s">
        <v>12</v>
      </c>
      <c r="S5" s="20" t="str">
        <f t="shared" si="0"/>
        <v>smallint</v>
      </c>
    </row>
    <row r="6" spans="1:19" x14ac:dyDescent="0.15">
      <c r="A6" s="25"/>
      <c r="B6" s="25"/>
      <c r="C6" s="25"/>
      <c r="D6" s="25"/>
      <c r="E6" s="25"/>
      <c r="F6" s="25"/>
      <c r="G6" s="25"/>
      <c r="H6" s="25"/>
      <c r="I6" s="25"/>
      <c r="J6" s="25"/>
      <c r="P6" s="19" t="s">
        <v>13</v>
      </c>
      <c r="Q6" s="1" t="s">
        <v>14</v>
      </c>
      <c r="S6" s="20" t="str">
        <f t="shared" si="0"/>
        <v>datetime</v>
      </c>
    </row>
    <row r="7" spans="1:19" x14ac:dyDescent="0.15">
      <c r="A7" s="25"/>
      <c r="B7" s="25"/>
      <c r="C7" s="25"/>
      <c r="D7" s="25"/>
      <c r="E7" s="25"/>
      <c r="F7" s="25"/>
      <c r="G7" s="25"/>
      <c r="H7" s="25"/>
      <c r="I7" s="25"/>
      <c r="J7" s="25"/>
      <c r="P7" s="19" t="s">
        <v>15</v>
      </c>
      <c r="Q7" s="1" t="s">
        <v>15</v>
      </c>
      <c r="R7" s="7" t="s">
        <v>16</v>
      </c>
      <c r="S7" s="20" t="str">
        <f t="shared" si="0"/>
        <v>decimal(24,2)</v>
      </c>
    </row>
    <row r="8" spans="1:19" x14ac:dyDescent="0.15">
      <c r="A8" s="25"/>
      <c r="B8" s="25"/>
      <c r="C8" s="25"/>
      <c r="D8" s="25"/>
      <c r="E8" s="25"/>
      <c r="F8" s="25"/>
      <c r="G8" s="25"/>
      <c r="H8" s="25"/>
      <c r="I8" s="25"/>
      <c r="J8" s="25"/>
      <c r="P8" s="19" t="s">
        <v>17</v>
      </c>
      <c r="Q8" s="1" t="s">
        <v>17</v>
      </c>
      <c r="R8" s="7" t="s">
        <v>16</v>
      </c>
      <c r="S8" s="20" t="str">
        <f t="shared" si="0"/>
        <v>double(24,2)</v>
      </c>
    </row>
    <row r="9" spans="1:19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P9" s="19" t="s">
        <v>18</v>
      </c>
      <c r="Q9" s="1" t="s">
        <v>19</v>
      </c>
      <c r="S9" s="20" t="str">
        <f t="shared" si="0"/>
        <v>bit</v>
      </c>
    </row>
    <row r="10" spans="1:19" x14ac:dyDescent="0.15">
      <c r="A10" s="25"/>
      <c r="B10" s="25"/>
      <c r="C10" s="25"/>
      <c r="D10" s="25"/>
      <c r="E10" s="25"/>
      <c r="F10" s="25"/>
      <c r="G10" s="25"/>
      <c r="H10" s="25"/>
      <c r="I10" s="25"/>
      <c r="J10" s="25"/>
      <c r="P10" s="1" t="s">
        <v>20</v>
      </c>
      <c r="Q10" s="1" t="s">
        <v>20</v>
      </c>
      <c r="S10" s="20" t="str">
        <f t="shared" si="0"/>
        <v>image</v>
      </c>
    </row>
    <row r="11" spans="1:19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  <c r="P11" s="21" t="s">
        <v>142</v>
      </c>
      <c r="Q11" s="7" t="s">
        <v>141</v>
      </c>
      <c r="R11" s="7"/>
      <c r="S11" s="20" t="str">
        <f>IF(OR(R11="",R11=" ",R11="null"),Q11,Q11&amp;"("&amp;R11&amp;")")</f>
        <v>text</v>
      </c>
    </row>
    <row r="12" spans="1:19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S12" s="20"/>
    </row>
    <row r="13" spans="1:19" x14ac:dyDescent="0.15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9" x14ac:dyDescent="0.15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9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9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</row>
    <row r="17" spans="1:12" x14ac:dyDescent="0.15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2" x14ac:dyDescent="0.15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2" x14ac:dyDescent="0.15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2" x14ac:dyDescent="0.15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2" x14ac:dyDescent="0.15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3" spans="1:12" x14ac:dyDescent="0.15">
      <c r="L23" s="2" t="s">
        <v>21</v>
      </c>
    </row>
    <row r="24" spans="1:12" x14ac:dyDescent="0.15">
      <c r="A24" s="25" t="s">
        <v>22</v>
      </c>
      <c r="B24" s="25"/>
      <c r="C24" s="25"/>
      <c r="D24" s="25"/>
      <c r="E24" s="25"/>
      <c r="F24" s="25"/>
      <c r="G24" s="25"/>
      <c r="H24" s="25"/>
      <c r="I24" s="25"/>
      <c r="J24" s="25"/>
      <c r="L24" s="2" t="s">
        <v>1</v>
      </c>
    </row>
    <row r="25" spans="1:12" x14ac:dyDescent="0.15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spans="1:12" x14ac:dyDescent="0.15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2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2" x14ac:dyDescent="0.15">
      <c r="A28" s="25" t="s">
        <v>23</v>
      </c>
      <c r="B28" s="25"/>
      <c r="C28" s="25"/>
      <c r="D28" s="25"/>
      <c r="E28" s="25"/>
      <c r="F28" s="25"/>
      <c r="G28" s="25"/>
      <c r="H28" s="25"/>
      <c r="I28" s="25"/>
      <c r="J28" s="25"/>
      <c r="L28" s="2" t="s">
        <v>24</v>
      </c>
    </row>
    <row r="29" spans="1:12" x14ac:dyDescent="0.15">
      <c r="A29" s="25"/>
      <c r="B29" s="25"/>
      <c r="C29" s="25"/>
      <c r="D29" s="25"/>
      <c r="E29" s="25"/>
      <c r="F29" s="25"/>
      <c r="G29" s="25"/>
      <c r="H29" s="25"/>
      <c r="I29" s="25"/>
      <c r="J29" s="25"/>
    </row>
    <row r="30" spans="1:12" x14ac:dyDescent="0.15">
      <c r="A30" s="25"/>
      <c r="B30" s="25"/>
      <c r="C30" s="25"/>
      <c r="D30" s="25"/>
      <c r="E30" s="25"/>
      <c r="F30" s="25"/>
      <c r="G30" s="25"/>
      <c r="H30" s="25"/>
      <c r="I30" s="25"/>
      <c r="J30" s="25"/>
    </row>
    <row r="31" spans="1:12" x14ac:dyDescent="0.15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spans="1:12" x14ac:dyDescent="0.15">
      <c r="A32" s="25"/>
      <c r="B32" s="25"/>
      <c r="C32" s="25"/>
      <c r="D32" s="25"/>
      <c r="E32" s="25"/>
      <c r="F32" s="25"/>
      <c r="G32" s="25"/>
      <c r="H32" s="25"/>
      <c r="I32" s="25"/>
      <c r="J32" s="25"/>
    </row>
    <row r="34" spans="1:12" x14ac:dyDescent="0.15">
      <c r="A34" s="25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" t="s">
        <v>26</v>
      </c>
    </row>
    <row r="35" spans="1:12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2" x14ac:dyDescent="0.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2" x14ac:dyDescent="0.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1:12" x14ac:dyDescent="0.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2" x14ac:dyDescent="0.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1:12" x14ac:dyDescent="0.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2" x14ac:dyDescent="0.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1:12" x14ac:dyDescent="0.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</sheetData>
  <mergeCells count="4">
    <mergeCell ref="A1:J21"/>
    <mergeCell ref="A24:J26"/>
    <mergeCell ref="A28:J32"/>
    <mergeCell ref="A34:K4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原始公式</vt:lpstr>
      <vt:lpstr>人员表</vt:lpstr>
      <vt:lpstr>目录表</vt:lpstr>
      <vt:lpstr>问题表</vt:lpstr>
      <vt:lpstr>答案表</vt:lpstr>
      <vt:lpstr>用户表</vt:lpstr>
      <vt:lpstr>生成问题单号的表</vt:lpstr>
      <vt:lpstr>业务员</vt:lpstr>
      <vt:lpstr>数据导入原始表</vt:lpstr>
      <vt:lpstr>年龄段表</vt:lpstr>
      <vt:lpstr>原始公式.备份(修改为mysql前)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2014-06-17T23:28:00Z</dcterms:created>
  <dcterms:modified xsi:type="dcterms:W3CDTF">2014-11-12T10:22:20Z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