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cey.smith\source\NRD_Stats\"/>
    </mc:Choice>
  </mc:AlternateContent>
  <xr:revisionPtr revIDLastSave="0" documentId="13_ncr:1_{4F286EB7-F2A6-4CB7-A905-A00FE94624C6}" xr6:coauthVersionLast="43" xr6:coauthVersionMax="43" xr10:uidLastSave="{00000000-0000-0000-0000-000000000000}"/>
  <bookViews>
    <workbookView xWindow="2340" yWindow="690" windowWidth="21150" windowHeight="15510" activeTab="2" xr2:uid="{00000000-000D-0000-FFFF-FFFF00000000}"/>
  </bookViews>
  <sheets>
    <sheet name="Summary" sheetId="5" r:id="rId1"/>
    <sheet name="Games" sheetId="4" r:id="rId2"/>
    <sheet name="2019_Home_Away_Games_Alls-and-B" sheetId="1" r:id="rId3"/>
    <sheet name="Penalty_Summary_2019_Home_Away_" sheetId="7" r:id="rId4"/>
    <sheet name="2019_Home_Away_Games_Alls-a (2)" sheetId="6" r:id="rId5"/>
    <sheet name="brawls" sheetId="10" r:id="rId6"/>
    <sheet name="all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0" i="1" l="1"/>
  <c r="T35" i="1"/>
  <c r="T33" i="1"/>
  <c r="T29" i="1"/>
  <c r="T28" i="1"/>
  <c r="T27" i="1"/>
  <c r="S40" i="1"/>
  <c r="S35" i="1"/>
  <c r="S33" i="1"/>
  <c r="S29" i="1"/>
  <c r="S28" i="1"/>
  <c r="S27" i="1"/>
  <c r="AG4" i="1" l="1"/>
  <c r="AG3" i="1"/>
  <c r="AM40" i="1" s="1"/>
  <c r="AF3" i="1"/>
  <c r="AE3" i="1"/>
  <c r="AA3" i="1"/>
  <c r="AI40" i="1" s="1"/>
  <c r="Z3" i="1"/>
  <c r="AH40" i="1" s="1"/>
  <c r="AJ40" i="1" l="1"/>
  <c r="Y27" i="7"/>
  <c r="Y18" i="7"/>
  <c r="Y32" i="7"/>
  <c r="Y30" i="7"/>
  <c r="Y25" i="7"/>
  <c r="Y19" i="7"/>
  <c r="Y8" i="7"/>
  <c r="Y22" i="7"/>
  <c r="Y35" i="7"/>
  <c r="Y14" i="7"/>
  <c r="Y16" i="7"/>
  <c r="Y37" i="7"/>
  <c r="Y33" i="7"/>
  <c r="Y4" i="7"/>
  <c r="Y3" i="7"/>
  <c r="Y36" i="7"/>
  <c r="Y28" i="7"/>
  <c r="Y15" i="7"/>
  <c r="Y5" i="7"/>
  <c r="Y26" i="7"/>
  <c r="Y29" i="7"/>
  <c r="Y11" i="7"/>
  <c r="Y13" i="7"/>
  <c r="Y17" i="7"/>
  <c r="Y10" i="7"/>
  <c r="Y2" i="7"/>
  <c r="Y34" i="7"/>
  <c r="Y9" i="7"/>
  <c r="Y31" i="7"/>
  <c r="Y6" i="7"/>
  <c r="Y24" i="7"/>
  <c r="Y21" i="7"/>
  <c r="Y23" i="7"/>
  <c r="Y12" i="7"/>
  <c r="Y20" i="7"/>
  <c r="Y7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AG4" i="6" l="1"/>
  <c r="AF4" i="6"/>
  <c r="AE4" i="6"/>
  <c r="AG3" i="6"/>
  <c r="AM37" i="6" s="1"/>
  <c r="AF3" i="6"/>
  <c r="AL24" i="6" s="1"/>
  <c r="AE3" i="6"/>
  <c r="AK27" i="6" s="1"/>
  <c r="AA3" i="6"/>
  <c r="AI38" i="6" s="1"/>
  <c r="Z3" i="6"/>
  <c r="AH40" i="6" s="1"/>
  <c r="T24" i="6"/>
  <c r="S24" i="6"/>
  <c r="T32" i="6"/>
  <c r="S32" i="6"/>
  <c r="T28" i="6"/>
  <c r="S28" i="6"/>
  <c r="T30" i="6"/>
  <c r="S30" i="6"/>
  <c r="T27" i="6"/>
  <c r="S27" i="6"/>
  <c r="T26" i="6"/>
  <c r="S26" i="6"/>
  <c r="T34" i="6"/>
  <c r="S34" i="6"/>
  <c r="T25" i="6"/>
  <c r="S25" i="6"/>
  <c r="T15" i="6"/>
  <c r="S15" i="6"/>
  <c r="T21" i="6"/>
  <c r="S21" i="6"/>
  <c r="T20" i="6"/>
  <c r="S20" i="6"/>
  <c r="T10" i="6"/>
  <c r="S10" i="6"/>
  <c r="T9" i="6"/>
  <c r="S9" i="6"/>
  <c r="T6" i="6"/>
  <c r="S6" i="6"/>
  <c r="T13" i="6"/>
  <c r="S13" i="6"/>
  <c r="T17" i="6"/>
  <c r="S17" i="6"/>
  <c r="T12" i="6"/>
  <c r="S12" i="6"/>
  <c r="T16" i="6"/>
  <c r="S16" i="6"/>
  <c r="AD4" i="6"/>
  <c r="AC4" i="6"/>
  <c r="AB4" i="6"/>
  <c r="T4" i="6"/>
  <c r="S4" i="6"/>
  <c r="AD3" i="6"/>
  <c r="AM4" i="6" s="1"/>
  <c r="AC3" i="6"/>
  <c r="AL23" i="6" s="1"/>
  <c r="AB3" i="6"/>
  <c r="AK11" i="6" s="1"/>
  <c r="Y3" i="6"/>
  <c r="AI20" i="6" s="1"/>
  <c r="X3" i="6"/>
  <c r="AH17" i="6" s="1"/>
  <c r="AH25" i="6" l="1"/>
  <c r="AH34" i="6"/>
  <c r="AI40" i="6"/>
  <c r="AJ40" i="6" s="1"/>
  <c r="AK40" i="6"/>
  <c r="AM40" i="6"/>
  <c r="AI7" i="6"/>
  <c r="AI23" i="6"/>
  <c r="AH22" i="6"/>
  <c r="AI26" i="6"/>
  <c r="AK23" i="6"/>
  <c r="AH38" i="6"/>
  <c r="AJ38" i="6" s="1"/>
  <c r="AH23" i="6"/>
  <c r="AJ23" i="6" s="1"/>
  <c r="AM22" i="6"/>
  <c r="AM24" i="6"/>
  <c r="AH28" i="6"/>
  <c r="AH20" i="6"/>
  <c r="AJ20" i="6" s="1"/>
  <c r="AM23" i="6"/>
  <c r="AI22" i="6"/>
  <c r="AI13" i="6"/>
  <c r="AH30" i="6"/>
  <c r="AH36" i="6"/>
  <c r="AI5" i="6"/>
  <c r="AH32" i="6"/>
  <c r="AI27" i="6"/>
  <c r="AH33" i="6"/>
  <c r="AH39" i="6"/>
  <c r="AI11" i="6"/>
  <c r="AM39" i="6"/>
  <c r="AH18" i="6"/>
  <c r="AI4" i="6"/>
  <c r="AI12" i="6"/>
  <c r="AI21" i="6"/>
  <c r="AI10" i="6"/>
  <c r="AI15" i="6"/>
  <c r="AH19" i="6"/>
  <c r="AI16" i="6"/>
  <c r="AI6" i="6"/>
  <c r="AI17" i="6"/>
  <c r="AJ17" i="6" s="1"/>
  <c r="AL6" i="6"/>
  <c r="AH8" i="6"/>
  <c r="AH9" i="6"/>
  <c r="AL11" i="6"/>
  <c r="AL12" i="6"/>
  <c r="AI14" i="6"/>
  <c r="AM15" i="6"/>
  <c r="AK18" i="6"/>
  <c r="AK19" i="6"/>
  <c r="AK20" i="6"/>
  <c r="AL21" i="6"/>
  <c r="AH24" i="6"/>
  <c r="AL26" i="6"/>
  <c r="AM27" i="6"/>
  <c r="AM28" i="6"/>
  <c r="AM30" i="6"/>
  <c r="AI32" i="6"/>
  <c r="AM33" i="6"/>
  <c r="AM34" i="6"/>
  <c r="AM36" i="6"/>
  <c r="AM38" i="6"/>
  <c r="AK12" i="6"/>
  <c r="AH14" i="6"/>
  <c r="AL15" i="6"/>
  <c r="AK21" i="6"/>
  <c r="AI25" i="6"/>
  <c r="AJ25" i="6" s="1"/>
  <c r="AK26" i="6"/>
  <c r="AL28" i="6"/>
  <c r="AL34" i="6"/>
  <c r="AH4" i="6"/>
  <c r="AM5" i="6"/>
  <c r="AM6" i="6"/>
  <c r="AI8" i="6"/>
  <c r="AI9" i="6"/>
  <c r="AM10" i="6"/>
  <c r="AM11" i="6"/>
  <c r="AM12" i="6"/>
  <c r="AH16" i="6"/>
  <c r="AL17" i="6"/>
  <c r="AL18" i="6"/>
  <c r="AL19" i="6"/>
  <c r="AM20" i="6"/>
  <c r="AM21" i="6"/>
  <c r="AI24" i="6"/>
  <c r="AM25" i="6"/>
  <c r="AM26" i="6"/>
  <c r="AH29" i="6"/>
  <c r="AH31" i="6"/>
  <c r="AH35" i="6"/>
  <c r="AH37" i="6"/>
  <c r="AM7" i="6"/>
  <c r="AM9" i="6"/>
  <c r="AL13" i="6"/>
  <c r="AM16" i="6"/>
  <c r="AH7" i="6"/>
  <c r="AJ7" i="6" s="1"/>
  <c r="AH13" i="6"/>
  <c r="AL14" i="6"/>
  <c r="AM17" i="6"/>
  <c r="AM18" i="6"/>
  <c r="AM19" i="6"/>
  <c r="AI29" i="6"/>
  <c r="AI31" i="6"/>
  <c r="AK32" i="6"/>
  <c r="AI35" i="6"/>
  <c r="AI37" i="6"/>
  <c r="AK8" i="6"/>
  <c r="AK9" i="6"/>
  <c r="AM14" i="6"/>
  <c r="AK24" i="6"/>
  <c r="AL32" i="6"/>
  <c r="AK4" i="6"/>
  <c r="AH6" i="6"/>
  <c r="AL8" i="6"/>
  <c r="AL9" i="6"/>
  <c r="AH11" i="6"/>
  <c r="AH12" i="6"/>
  <c r="AJ12" i="6" s="1"/>
  <c r="AH15" i="6"/>
  <c r="AL16" i="6"/>
  <c r="AH21" i="6"/>
  <c r="AH26" i="6"/>
  <c r="AH27" i="6"/>
  <c r="AI28" i="6"/>
  <c r="AJ28" i="6" s="1"/>
  <c r="AM29" i="6"/>
  <c r="AM31" i="6"/>
  <c r="AM32" i="6"/>
  <c r="AI34" i="6"/>
  <c r="AJ34" i="6" s="1"/>
  <c r="AM35" i="6"/>
  <c r="AI39" i="6"/>
  <c r="AM8" i="6"/>
  <c r="AH5" i="6"/>
  <c r="AJ5" i="6" s="1"/>
  <c r="AH10" i="6"/>
  <c r="AM13" i="6"/>
  <c r="AI18" i="6"/>
  <c r="AI19" i="6"/>
  <c r="AK28" i="6"/>
  <c r="AI30" i="6"/>
  <c r="AI33" i="6"/>
  <c r="AK34" i="6"/>
  <c r="AI36" i="6"/>
  <c r="AK39" i="6"/>
  <c r="AK6" i="6"/>
  <c r="AM39" i="1"/>
  <c r="AL24" i="1"/>
  <c r="AK34" i="1"/>
  <c r="AD3" i="1"/>
  <c r="AM23" i="1" s="1"/>
  <c r="AC3" i="1"/>
  <c r="AL14" i="1" s="1"/>
  <c r="AI35" i="1"/>
  <c r="AH35" i="1"/>
  <c r="Y3" i="1"/>
  <c r="AI16" i="1" s="1"/>
  <c r="X3" i="1"/>
  <c r="AH21" i="1" s="1"/>
  <c r="AB3" i="1"/>
  <c r="AK20" i="1" s="1"/>
  <c r="AF4" i="1"/>
  <c r="AE4" i="1"/>
  <c r="AD4" i="1"/>
  <c r="AC4" i="1"/>
  <c r="AB4" i="1"/>
  <c r="T24" i="1"/>
  <c r="T23" i="1"/>
  <c r="T21" i="1"/>
  <c r="T20" i="1"/>
  <c r="T19" i="1"/>
  <c r="T18" i="1"/>
  <c r="T12" i="1"/>
  <c r="T11" i="1"/>
  <c r="T9" i="1"/>
  <c r="T8" i="1"/>
  <c r="T6" i="1"/>
  <c r="T4" i="1"/>
  <c r="S24" i="1"/>
  <c r="S23" i="1"/>
  <c r="S21" i="1"/>
  <c r="S20" i="1"/>
  <c r="S19" i="1"/>
  <c r="S18" i="1"/>
  <c r="S12" i="1"/>
  <c r="S11" i="1"/>
  <c r="S9" i="1"/>
  <c r="S8" i="1"/>
  <c r="S6" i="1"/>
  <c r="S4" i="1"/>
  <c r="AI31" i="1" l="1"/>
  <c r="AI36" i="1"/>
  <c r="AI17" i="1"/>
  <c r="AH12" i="1"/>
  <c r="AH17" i="1"/>
  <c r="AH10" i="1"/>
  <c r="AH18" i="1"/>
  <c r="AH20" i="1"/>
  <c r="AI9" i="1"/>
  <c r="AH4" i="1"/>
  <c r="AI10" i="1"/>
  <c r="AH9" i="1"/>
  <c r="AI15" i="1"/>
  <c r="AK6" i="1"/>
  <c r="AL15" i="1"/>
  <c r="AH6" i="1"/>
  <c r="AH14" i="1"/>
  <c r="AH22" i="1"/>
  <c r="AI18" i="1"/>
  <c r="AK8" i="1"/>
  <c r="AL16" i="1"/>
  <c r="AM12" i="1"/>
  <c r="AM28" i="1"/>
  <c r="AH7" i="1"/>
  <c r="AH15" i="1"/>
  <c r="AH23" i="1"/>
  <c r="AI19" i="1"/>
  <c r="AK9" i="1"/>
  <c r="AL26" i="1"/>
  <c r="AM16" i="1"/>
  <c r="AM32" i="1"/>
  <c r="AH8" i="1"/>
  <c r="AH16" i="1"/>
  <c r="AJ16" i="1" s="1"/>
  <c r="AI7" i="1"/>
  <c r="AI23" i="1"/>
  <c r="AK12" i="1"/>
  <c r="AL28" i="1"/>
  <c r="AM17" i="1"/>
  <c r="AM33" i="1"/>
  <c r="AK21" i="1"/>
  <c r="AL32" i="1"/>
  <c r="AM18" i="1"/>
  <c r="AM34" i="1"/>
  <c r="AK23" i="1"/>
  <c r="AM4" i="1"/>
  <c r="AM20" i="1"/>
  <c r="AM36" i="1"/>
  <c r="AH11" i="1"/>
  <c r="AH19" i="1"/>
  <c r="AI11" i="1"/>
  <c r="AK39" i="1"/>
  <c r="AM8" i="1"/>
  <c r="AM24" i="1"/>
  <c r="AL6" i="1"/>
  <c r="AM9" i="1"/>
  <c r="AM25" i="1"/>
  <c r="AH5" i="1"/>
  <c r="AH13" i="1"/>
  <c r="AM10" i="1"/>
  <c r="AM26" i="1"/>
  <c r="AJ32" i="6"/>
  <c r="AJ27" i="6"/>
  <c r="AJ30" i="6"/>
  <c r="AJ36" i="6"/>
  <c r="AJ22" i="6"/>
  <c r="AJ11" i="6"/>
  <c r="AJ26" i="6"/>
  <c r="AJ19" i="6"/>
  <c r="AJ33" i="6"/>
  <c r="AJ13" i="6"/>
  <c r="AJ21" i="6"/>
  <c r="AJ39" i="6"/>
  <c r="AJ10" i="6"/>
  <c r="AJ18" i="6"/>
  <c r="AJ15" i="6"/>
  <c r="AJ14" i="6"/>
  <c r="AJ16" i="6"/>
  <c r="AJ4" i="6"/>
  <c r="AJ6" i="6"/>
  <c r="AJ24" i="6"/>
  <c r="AJ37" i="6"/>
  <c r="AJ35" i="6"/>
  <c r="AJ9" i="6"/>
  <c r="AJ31" i="6"/>
  <c r="AJ8" i="6"/>
  <c r="AJ29" i="6"/>
  <c r="AH28" i="1"/>
  <c r="AH36" i="1"/>
  <c r="AI37" i="1"/>
  <c r="AK24" i="1"/>
  <c r="AL8" i="1"/>
  <c r="AL17" i="1"/>
  <c r="AH39" i="1"/>
  <c r="AI38" i="1"/>
  <c r="AK11" i="1"/>
  <c r="AK26" i="1"/>
  <c r="AL9" i="1"/>
  <c r="AL18" i="1"/>
  <c r="AL34" i="1"/>
  <c r="AM11" i="1"/>
  <c r="AM19" i="1"/>
  <c r="AM27" i="1"/>
  <c r="AM35" i="1"/>
  <c r="AH31" i="1"/>
  <c r="AI39" i="1"/>
  <c r="AK27" i="1"/>
  <c r="AL11" i="1"/>
  <c r="AL19" i="1"/>
  <c r="AI28" i="1"/>
  <c r="AK18" i="1"/>
  <c r="AK28" i="1"/>
  <c r="AL12" i="1"/>
  <c r="AL21" i="1"/>
  <c r="AM5" i="1"/>
  <c r="AM13" i="1"/>
  <c r="AM21" i="1"/>
  <c r="AM29" i="1"/>
  <c r="AM37" i="1"/>
  <c r="AI29" i="1"/>
  <c r="AK19" i="1"/>
  <c r="AK32" i="1"/>
  <c r="AL13" i="1"/>
  <c r="AL23" i="1"/>
  <c r="AM6" i="1"/>
  <c r="AM14" i="1"/>
  <c r="AM22" i="1"/>
  <c r="AM30" i="1"/>
  <c r="AM38" i="1"/>
  <c r="AH24" i="1"/>
  <c r="AI30" i="1"/>
  <c r="AK4" i="1"/>
  <c r="AM7" i="1"/>
  <c r="AM15" i="1"/>
  <c r="AM31" i="1"/>
  <c r="AI24" i="1"/>
  <c r="AI32" i="1"/>
  <c r="AI25" i="1"/>
  <c r="AI33" i="1"/>
  <c r="AI26" i="1"/>
  <c r="AI34" i="1"/>
  <c r="AI27" i="1"/>
  <c r="AJ35" i="1"/>
  <c r="AH29" i="1"/>
  <c r="AJ29" i="1" s="1"/>
  <c r="AH37" i="1"/>
  <c r="AH30" i="1"/>
  <c r="AH38" i="1"/>
  <c r="AH32" i="1"/>
  <c r="AH25" i="1"/>
  <c r="AH33" i="1"/>
  <c r="AH26" i="1"/>
  <c r="AH34" i="1"/>
  <c r="AH27" i="1"/>
  <c r="AI4" i="1"/>
  <c r="AI12" i="1"/>
  <c r="AI20" i="1"/>
  <c r="AI5" i="1"/>
  <c r="AI13" i="1"/>
  <c r="AI21" i="1"/>
  <c r="AJ21" i="1" s="1"/>
  <c r="AI6" i="1"/>
  <c r="AI14" i="1"/>
  <c r="AI22" i="1"/>
  <c r="AI8" i="1"/>
  <c r="AJ36" i="1" l="1"/>
  <c r="AJ17" i="1"/>
  <c r="AJ31" i="1"/>
  <c r="AJ6" i="1"/>
  <c r="AJ20" i="1"/>
  <c r="AJ18" i="1"/>
  <c r="AJ10" i="1"/>
  <c r="AJ9" i="1"/>
  <c r="AJ12" i="1"/>
  <c r="AJ23" i="1"/>
  <c r="AJ4" i="1"/>
  <c r="AJ15" i="1"/>
  <c r="AJ13" i="1"/>
  <c r="AJ7" i="1"/>
  <c r="AJ22" i="1"/>
  <c r="AJ8" i="1"/>
  <c r="AJ24" i="1"/>
  <c r="AJ28" i="1"/>
  <c r="AJ39" i="1"/>
  <c r="AJ19" i="1"/>
  <c r="AJ11" i="1"/>
  <c r="AJ5" i="1"/>
  <c r="AJ14" i="1"/>
  <c r="AJ38" i="1"/>
  <c r="AJ30" i="1"/>
  <c r="AJ27" i="1"/>
  <c r="AJ37" i="1"/>
  <c r="AJ34" i="1"/>
  <c r="AJ26" i="1"/>
  <c r="AJ33" i="1"/>
  <c r="AJ25" i="1"/>
  <c r="AJ32" i="1"/>
</calcChain>
</file>

<file path=xl/sharedStrings.xml><?xml version="1.0" encoding="utf-8"?>
<sst xmlns="http://schemas.openxmlformats.org/spreadsheetml/2006/main" count="772" uniqueCount="135">
  <si>
    <t>C6</t>
  </si>
  <si>
    <t>U6</t>
  </si>
  <si>
    <t>Alls Jammer Avg</t>
  </si>
  <si>
    <t>Alls Pivot Avg</t>
  </si>
  <si>
    <t>Alls Blocker Avg</t>
  </si>
  <si>
    <t>Brawls Jammer Avg</t>
  </si>
  <si>
    <t>Brawls Pivot Avg</t>
  </si>
  <si>
    <t>Brawls Blocker Avg</t>
  </si>
  <si>
    <t>VTAR PTS FOR</t>
  </si>
  <si>
    <t>VTAR  PTS AGAINST</t>
  </si>
  <si>
    <t>VTAR  TOTAL +/-</t>
  </si>
  <si>
    <t>VTAR JAMMER AVG +/-</t>
  </si>
  <si>
    <t>VTAR PIVOT AVG +/-</t>
  </si>
  <si>
    <t>VTAR BLOCKER AVG +/-</t>
  </si>
  <si>
    <t>#</t>
  </si>
  <si>
    <t>Team</t>
  </si>
  <si>
    <t>JAMMER (# of Jams)</t>
  </si>
  <si>
    <t>PIVOT (# of Jams)</t>
  </si>
  <si>
    <t>BLOCKER (# of Jams)</t>
  </si>
  <si>
    <t>POINTS</t>
  </si>
  <si>
    <t>LOST</t>
  </si>
  <si>
    <t>LEAD</t>
  </si>
  <si>
    <t>CALLED</t>
  </si>
  <si>
    <t>NO INITIAL TRIP</t>
  </si>
  <si>
    <t>STAR PASSES RECEIVED</t>
  </si>
  <si>
    <t>PTS  FOR</t>
  </si>
  <si>
    <t>PTS AGAINST</t>
  </si>
  <si>
    <t>JAMMER +/-</t>
  </si>
  <si>
    <t>PIVOT +/-</t>
  </si>
  <si>
    <t>BLOCK +/-</t>
  </si>
  <si>
    <t>SKATERS PENALTY COUNT</t>
  </si>
  <si>
    <t>PPJ</t>
  </si>
  <si>
    <t>Lead Pct</t>
  </si>
  <si>
    <t>Total Games Played</t>
  </si>
  <si>
    <t>All</t>
  </si>
  <si>
    <t>Number of individuals in position:</t>
  </si>
  <si>
    <t>Brawl</t>
  </si>
  <si>
    <t>Games Played with Alls</t>
  </si>
  <si>
    <t>Games Played with Brawls</t>
  </si>
  <si>
    <t>Alls AVG  PTS FOR</t>
  </si>
  <si>
    <t>Alls AVG PTS AGAINST</t>
  </si>
  <si>
    <t>Brawls AVG PTS FOR</t>
  </si>
  <si>
    <t>Brawls AVG PTS AGAINST</t>
  </si>
  <si>
    <t>Skater</t>
  </si>
  <si>
    <t>Game Date</t>
  </si>
  <si>
    <t>Polly Pushy Pants</t>
  </si>
  <si>
    <t>Alls</t>
  </si>
  <si>
    <t>Surely Mental</t>
  </si>
  <si>
    <t>Sintilly</t>
  </si>
  <si>
    <t>Ka-Blamazon</t>
  </si>
  <si>
    <t>Poptart</t>
  </si>
  <si>
    <t>Virginia Slam</t>
  </si>
  <si>
    <t>Punch Bug</t>
  </si>
  <si>
    <t>Hines</t>
  </si>
  <si>
    <t>A-Bomb</t>
  </si>
  <si>
    <t>Jigglewatts</t>
  </si>
  <si>
    <t>Electra Cal</t>
  </si>
  <si>
    <t>Elita One</t>
  </si>
  <si>
    <t>AKA Rogue</t>
  </si>
  <si>
    <t>Acute Angle</t>
  </si>
  <si>
    <t>Toxic Moxie</t>
  </si>
  <si>
    <t>Stitches</t>
  </si>
  <si>
    <t>Rosie the Riveter</t>
  </si>
  <si>
    <t>Sintilly Lace</t>
  </si>
  <si>
    <t>Virginia Slim</t>
  </si>
  <si>
    <t>Rosie the iveter</t>
  </si>
  <si>
    <t>Bella No Way</t>
  </si>
  <si>
    <t>KaBlamazon</t>
  </si>
  <si>
    <t>LaceyÂ…</t>
  </si>
  <si>
    <t>RoseÂ…</t>
  </si>
  <si>
    <t>Ruff Edges</t>
  </si>
  <si>
    <t>SMASH</t>
  </si>
  <si>
    <t>Ka- Blamazon</t>
  </si>
  <si>
    <t>AKA Rouge</t>
  </si>
  <si>
    <t>Smash</t>
  </si>
  <si>
    <t>SinTilly</t>
  </si>
  <si>
    <t>Sass Machine</t>
  </si>
  <si>
    <t>Brawls</t>
  </si>
  <si>
    <t>Sailor Zoom</t>
  </si>
  <si>
    <t>Terror Masseuse</t>
  </si>
  <si>
    <t>Otter Chaos</t>
  </si>
  <si>
    <t>Eowound of Roharm</t>
  </si>
  <si>
    <t>Ginja Ninja</t>
  </si>
  <si>
    <t>Groot Force</t>
  </si>
  <si>
    <t>Ellen R.I.Pley</t>
  </si>
  <si>
    <t>Lil Red Right Hook</t>
  </si>
  <si>
    <t>Bella NoWay</t>
  </si>
  <si>
    <t>Rosie The Riveter</t>
  </si>
  <si>
    <t>Briggie Smalls</t>
  </si>
  <si>
    <t>Princess DIE</t>
  </si>
  <si>
    <t>Whiskey Kitty</t>
  </si>
  <si>
    <t>GrootForce</t>
  </si>
  <si>
    <t>Jack Knife</t>
  </si>
  <si>
    <t>Lil' Red Right Hook</t>
  </si>
  <si>
    <t>Ã‰owound of Roharm</t>
  </si>
  <si>
    <t>Scream</t>
  </si>
  <si>
    <t>Killer Miller</t>
  </si>
  <si>
    <t>Ellen R.I.P.ley</t>
  </si>
  <si>
    <t>FormaldeHeidi</t>
  </si>
  <si>
    <t>2/2, Home, Alls-Chattanooga, Brawls-BlueWhite</t>
  </si>
  <si>
    <t>3/3, Away, Brawls-Cornfed, Brawls-BleedingHeartland, Brawls-RoyalCity</t>
  </si>
  <si>
    <t>3/9, Home, Alls-BlackRose, Brawls-BlackRose</t>
  </si>
  <si>
    <t>3/23, Away, Alls-TragicCity</t>
  </si>
  <si>
    <t>4/6, Away, Alls-PennJersey</t>
  </si>
  <si>
    <t>4/7, Away, Alls-Downriver, Alls-ForestCity</t>
  </si>
  <si>
    <t>5/18, Away, Alls-ArchRival, Brawls-ArchRival</t>
  </si>
  <si>
    <t>6/15, Away, Alls-BERG</t>
  </si>
  <si>
    <t>6/16, Away, Alls-RedStick</t>
  </si>
  <si>
    <t>7/13, Home, Alls-Fayetteville, Brawls-WindyCity</t>
  </si>
  <si>
    <t>8/17, Home, Alls-ArchRival , Brawls-ArchRival</t>
  </si>
  <si>
    <t>8/31, Away, Alls-Chattanooga, Brawls-Chattanooga</t>
  </si>
  <si>
    <t>Brawls game not included because there was no opponent</t>
  </si>
  <si>
    <t>Future game</t>
  </si>
  <si>
    <t>Jams Skated</t>
  </si>
  <si>
    <t>Expulsion</t>
  </si>
  <si>
    <t>Penalty Count</t>
  </si>
  <si>
    <t xml:space="preserve">TOTAL </t>
  </si>
  <si>
    <t>Illegal Procedure</t>
  </si>
  <si>
    <t>Interference</t>
  </si>
  <si>
    <t>Cut</t>
  </si>
  <si>
    <t>Illegal Position</t>
  </si>
  <si>
    <t>Direction</t>
  </si>
  <si>
    <t>Illegal Contact</t>
  </si>
  <si>
    <t>Multiplayer</t>
  </si>
  <si>
    <t>Head Block</t>
  </si>
  <si>
    <t>Forearms</t>
  </si>
  <si>
    <t>Leg Block</t>
  </si>
  <si>
    <t>Low Block</t>
  </si>
  <si>
    <t>Back Block</t>
  </si>
  <si>
    <t>High Block</t>
  </si>
  <si>
    <t>Misconduct</t>
  </si>
  <si>
    <t>PenPJ</t>
  </si>
  <si>
    <t>Surley Mental</t>
  </si>
  <si>
    <t>Sandra Deemon</t>
  </si>
  <si>
    <t>TEAM SUMMARIES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</si>
</sst>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2" fontId="0" fillId="0" borderId="0" xfId="0" applyNumberFormat="1" applyAlignment="1">
      <alignment wrapText="1"/>
    </xf>
    <xf numFmtId="0" fontId="0" fillId="35" borderId="10" xfId="0" applyFill="1" applyBorder="1"/>
    <xf numFmtId="0" fontId="0" fillId="35" borderId="11" xfId="0" applyFill="1" applyBorder="1"/>
    <xf numFmtId="0" fontId="0" fillId="33" borderId="1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16" fillId="35" borderId="0" xfId="0" applyFont="1" applyFill="1" applyAlignment="1"/>
    <xf numFmtId="1" fontId="0" fillId="33" borderId="12" xfId="0" applyNumberFormat="1" applyFill="1" applyBorder="1" applyAlignment="1">
      <alignment horizontal="center" vertical="center"/>
    </xf>
    <xf numFmtId="2" fontId="0" fillId="34" borderId="12" xfId="0" applyNumberFormat="1" applyFill="1" applyBorder="1" applyAlignment="1">
      <alignment horizontal="center" vertical="center"/>
    </xf>
    <xf numFmtId="1" fontId="0" fillId="34" borderId="12" xfId="0" applyNumberForma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0" fillId="0" borderId="0" xfId="0" applyFill="1" applyAlignment="1">
      <alignment wrapText="1"/>
    </xf>
    <xf numFmtId="164" fontId="0" fillId="0" borderId="0" xfId="0" applyNumberFormat="1"/>
    <xf numFmtId="0" fontId="0" fillId="34" borderId="0" xfId="0" applyFill="1"/>
    <xf numFmtId="0" fontId="16" fillId="35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opLeftCell="A7" workbookViewId="0">
      <selection activeCell="I18" sqref="I18"/>
    </sheetView>
  </sheetViews>
  <sheetFormatPr defaultRowHeight="15" x14ac:dyDescent="0.25"/>
  <cols>
    <col min="1" max="1" width="18.85546875" customWidth="1"/>
    <col min="8" max="8" width="16" customWidth="1"/>
  </cols>
  <sheetData>
    <row r="1" spans="1:12" ht="45" x14ac:dyDescent="0.25">
      <c r="B1" s="3" t="s">
        <v>11</v>
      </c>
      <c r="C1" s="3" t="s">
        <v>12</v>
      </c>
      <c r="D1" s="3" t="s">
        <v>13</v>
      </c>
      <c r="E1" s="3" t="s">
        <v>30</v>
      </c>
      <c r="I1" s="3" t="s">
        <v>11</v>
      </c>
      <c r="J1" s="3" t="s">
        <v>12</v>
      </c>
      <c r="K1" s="3" t="s">
        <v>13</v>
      </c>
      <c r="L1" s="3" t="s">
        <v>30</v>
      </c>
    </row>
    <row r="2" spans="1:12" x14ac:dyDescent="0.25">
      <c r="A2" s="4">
        <v>90</v>
      </c>
      <c r="B2" s="19"/>
      <c r="C2" s="19">
        <v>-16.350000000000001</v>
      </c>
      <c r="D2" s="19">
        <v>31.55</v>
      </c>
      <c r="E2" s="19">
        <v>0</v>
      </c>
      <c r="H2" s="5">
        <v>404</v>
      </c>
      <c r="I2" s="20">
        <v>-71.35294117647058</v>
      </c>
      <c r="J2">
        <v>17.352941176470587</v>
      </c>
      <c r="K2" s="20">
        <v>140.76470588235293</v>
      </c>
      <c r="L2" s="19">
        <v>13</v>
      </c>
    </row>
    <row r="3" spans="1:12" x14ac:dyDescent="0.25">
      <c r="A3" s="4">
        <v>64</v>
      </c>
      <c r="B3" s="19"/>
      <c r="C3" s="19">
        <v>-22.35</v>
      </c>
      <c r="D3" s="19">
        <v>-21.45</v>
      </c>
      <c r="E3" s="19">
        <v>3</v>
      </c>
      <c r="H3" s="5">
        <v>548</v>
      </c>
      <c r="I3" s="20">
        <v>38.647058823529413</v>
      </c>
      <c r="J3" s="20">
        <v>-119.64705882352942</v>
      </c>
      <c r="K3" s="20">
        <v>57.764705882352942</v>
      </c>
      <c r="L3" s="19">
        <v>25</v>
      </c>
    </row>
    <row r="4" spans="1:12" x14ac:dyDescent="0.25">
      <c r="A4" s="4">
        <v>11</v>
      </c>
      <c r="B4" s="19"/>
      <c r="C4" s="19"/>
      <c r="D4" s="19">
        <v>-12.45</v>
      </c>
      <c r="E4" s="19">
        <v>6</v>
      </c>
      <c r="H4" s="5">
        <v>369</v>
      </c>
      <c r="I4" s="20"/>
      <c r="J4" s="20"/>
      <c r="K4" s="20">
        <v>31.764705882352942</v>
      </c>
      <c r="L4" s="19">
        <v>13</v>
      </c>
    </row>
    <row r="5" spans="1:12" x14ac:dyDescent="0.25">
      <c r="A5" s="4">
        <v>911</v>
      </c>
      <c r="B5" s="19"/>
      <c r="C5" s="19"/>
      <c r="D5" s="19">
        <v>-155.44999999999999</v>
      </c>
      <c r="E5" s="19">
        <v>9</v>
      </c>
      <c r="H5" s="5">
        <v>86</v>
      </c>
      <c r="I5" s="20">
        <v>9.647058823529413</v>
      </c>
      <c r="J5" s="20">
        <v>-33.647058823529413</v>
      </c>
      <c r="K5" s="20">
        <v>27.764705882352942</v>
      </c>
      <c r="L5" s="19">
        <v>14</v>
      </c>
    </row>
    <row r="6" spans="1:12" x14ac:dyDescent="0.25">
      <c r="A6" s="4">
        <v>13</v>
      </c>
      <c r="B6" s="19">
        <v>-106.3</v>
      </c>
      <c r="C6" s="19">
        <v>37.65</v>
      </c>
      <c r="D6" s="19">
        <v>-13.45</v>
      </c>
      <c r="E6" s="19">
        <v>11</v>
      </c>
      <c r="H6" s="5">
        <v>14</v>
      </c>
      <c r="I6" s="20">
        <v>-41.352941176470587</v>
      </c>
      <c r="J6" s="20">
        <v>-34.647058823529413</v>
      </c>
      <c r="K6" s="20">
        <v>27.764705882352942</v>
      </c>
      <c r="L6" s="19">
        <v>1</v>
      </c>
    </row>
    <row r="7" spans="1:12" x14ac:dyDescent="0.25">
      <c r="A7" s="4">
        <v>43</v>
      </c>
      <c r="B7" s="19">
        <v>396.7</v>
      </c>
      <c r="C7" s="19">
        <v>-20.350000000000001</v>
      </c>
      <c r="D7" s="19">
        <v>-27.45</v>
      </c>
      <c r="E7" s="19">
        <v>14</v>
      </c>
      <c r="H7" s="5">
        <v>79</v>
      </c>
      <c r="I7" s="20">
        <v>-85.35294117647058</v>
      </c>
      <c r="J7" s="20"/>
      <c r="K7" s="20">
        <v>26.764705882352942</v>
      </c>
      <c r="L7" s="19">
        <v>6</v>
      </c>
    </row>
    <row r="8" spans="1:12" x14ac:dyDescent="0.25">
      <c r="A8" s="4">
        <v>671</v>
      </c>
      <c r="B8" s="19">
        <v>-79.3</v>
      </c>
      <c r="C8" s="19"/>
      <c r="D8" s="19">
        <v>-50.45</v>
      </c>
      <c r="E8" s="19">
        <v>16</v>
      </c>
      <c r="H8" s="5">
        <v>1130</v>
      </c>
      <c r="I8" s="20"/>
      <c r="K8" s="20">
        <v>8.764705882352942</v>
      </c>
      <c r="L8" s="19">
        <v>6</v>
      </c>
    </row>
    <row r="9" spans="1:12" x14ac:dyDescent="0.25">
      <c r="A9" s="4">
        <v>31</v>
      </c>
      <c r="B9" s="19">
        <v>94.7</v>
      </c>
      <c r="C9" s="19">
        <v>-9.3500000000000014</v>
      </c>
      <c r="D9" s="19">
        <v>-25.45</v>
      </c>
      <c r="E9" s="19">
        <v>23</v>
      </c>
      <c r="H9" s="5">
        <v>187</v>
      </c>
      <c r="I9" s="20"/>
      <c r="J9" s="20"/>
      <c r="K9" s="20">
        <v>-1.235294117647058</v>
      </c>
      <c r="L9" s="19">
        <v>1</v>
      </c>
    </row>
    <row r="10" spans="1:12" x14ac:dyDescent="0.25">
      <c r="A10" s="4">
        <v>7</v>
      </c>
      <c r="B10" s="19">
        <v>-31.3</v>
      </c>
      <c r="C10" s="19"/>
      <c r="D10" s="19">
        <v>-33.450000000000003</v>
      </c>
      <c r="E10" s="19">
        <v>24</v>
      </c>
      <c r="H10" s="5">
        <v>454</v>
      </c>
      <c r="I10" s="20"/>
      <c r="J10" s="20"/>
      <c r="K10" s="20">
        <v>-3.235294117647058</v>
      </c>
      <c r="L10" s="19">
        <v>3</v>
      </c>
    </row>
    <row r="11" spans="1:12" x14ac:dyDescent="0.25">
      <c r="A11" s="4">
        <v>42</v>
      </c>
      <c r="B11" s="19"/>
      <c r="C11" s="19"/>
      <c r="D11" s="19">
        <v>-196.45</v>
      </c>
      <c r="E11" s="19">
        <v>24</v>
      </c>
      <c r="H11" s="21">
        <v>48</v>
      </c>
      <c r="K11">
        <v>-3.235294117647058</v>
      </c>
      <c r="L11" s="19">
        <v>4</v>
      </c>
    </row>
    <row r="12" spans="1:12" x14ac:dyDescent="0.25">
      <c r="A12" s="4">
        <v>57</v>
      </c>
      <c r="B12" s="19"/>
      <c r="C12" s="19">
        <v>-15.350000000000001</v>
      </c>
      <c r="D12" s="19">
        <v>63.55</v>
      </c>
      <c r="E12" s="19">
        <v>25</v>
      </c>
      <c r="H12" s="5">
        <v>2586</v>
      </c>
      <c r="I12" s="20"/>
      <c r="K12" s="20">
        <v>-21.235294117647058</v>
      </c>
      <c r="L12" s="19">
        <v>1</v>
      </c>
    </row>
    <row r="13" spans="1:12" x14ac:dyDescent="0.25">
      <c r="A13" s="4">
        <v>927</v>
      </c>
      <c r="B13" s="19">
        <v>22.7</v>
      </c>
      <c r="C13" s="19">
        <v>-14.350000000000001</v>
      </c>
      <c r="D13" s="19">
        <v>-116.45</v>
      </c>
      <c r="E13" s="19">
        <v>30</v>
      </c>
      <c r="H13" s="5">
        <v>762</v>
      </c>
      <c r="I13" s="20"/>
      <c r="K13" s="20">
        <v>-26.235294117647058</v>
      </c>
      <c r="L13" s="19">
        <v>0</v>
      </c>
    </row>
    <row r="14" spans="1:12" x14ac:dyDescent="0.25">
      <c r="A14" s="4">
        <v>18</v>
      </c>
      <c r="B14" s="19"/>
      <c r="C14" s="19"/>
      <c r="D14" s="19">
        <v>199.55</v>
      </c>
      <c r="E14" s="19">
        <v>31</v>
      </c>
      <c r="H14" s="5">
        <v>27</v>
      </c>
      <c r="I14" s="20"/>
      <c r="J14" s="20"/>
      <c r="K14" s="20">
        <v>-32.235294117647058</v>
      </c>
      <c r="L14" s="19">
        <v>1</v>
      </c>
    </row>
    <row r="15" spans="1:12" x14ac:dyDescent="0.25">
      <c r="A15" s="4">
        <v>777</v>
      </c>
      <c r="B15" s="19">
        <v>-78.3</v>
      </c>
      <c r="C15" s="19">
        <v>-26.35</v>
      </c>
      <c r="D15" s="19">
        <v>-27.45</v>
      </c>
      <c r="E15" s="19">
        <v>34</v>
      </c>
      <c r="H15" s="5">
        <v>3019</v>
      </c>
      <c r="I15" s="20">
        <v>-34.352941176470587</v>
      </c>
      <c r="J15" s="20"/>
      <c r="K15" s="20">
        <v>-35.235294117647058</v>
      </c>
      <c r="L15" s="19">
        <v>1</v>
      </c>
    </row>
    <row r="16" spans="1:12" x14ac:dyDescent="0.25">
      <c r="A16" s="4">
        <v>329</v>
      </c>
      <c r="B16" s="19">
        <v>-3.3000000000000007</v>
      </c>
      <c r="C16" s="19">
        <v>-50.35</v>
      </c>
      <c r="D16" s="19">
        <v>262.55</v>
      </c>
      <c r="E16" s="19">
        <v>35</v>
      </c>
      <c r="H16" s="5">
        <v>815</v>
      </c>
      <c r="I16" s="20"/>
      <c r="K16" s="20">
        <v>-43.235294117647058</v>
      </c>
      <c r="L16" s="19">
        <v>4</v>
      </c>
    </row>
    <row r="17" spans="1:12" x14ac:dyDescent="0.25">
      <c r="A17" s="4">
        <v>53</v>
      </c>
      <c r="B17" s="19">
        <v>44.7</v>
      </c>
      <c r="C17" s="19">
        <v>51.65</v>
      </c>
      <c r="D17" s="19">
        <v>-31.45</v>
      </c>
      <c r="E17" s="19">
        <v>35</v>
      </c>
      <c r="H17" s="5">
        <v>77</v>
      </c>
      <c r="I17" s="20">
        <v>17.647058823529413</v>
      </c>
      <c r="J17" s="20">
        <v>-35.647058823529413</v>
      </c>
      <c r="K17" s="20">
        <v>-48.235294117647058</v>
      </c>
      <c r="L17" s="19">
        <v>14</v>
      </c>
    </row>
    <row r="18" spans="1:12" x14ac:dyDescent="0.25">
      <c r="A18" s="4">
        <v>124</v>
      </c>
      <c r="B18" s="19"/>
      <c r="C18" s="19">
        <v>-2.3500000000000014</v>
      </c>
      <c r="D18" s="19">
        <v>104.55</v>
      </c>
      <c r="E18" s="19">
        <v>36</v>
      </c>
      <c r="H18" s="5">
        <v>97</v>
      </c>
      <c r="I18" s="20"/>
      <c r="J18" s="20"/>
      <c r="K18" s="20">
        <v>-107.23529411764706</v>
      </c>
      <c r="L18">
        <v>4</v>
      </c>
    </row>
    <row r="19" spans="1:12" x14ac:dyDescent="0.25">
      <c r="A19" s="4">
        <v>220</v>
      </c>
      <c r="B19" s="19">
        <v>-47.3</v>
      </c>
      <c r="C19" s="19">
        <v>285.64999999999998</v>
      </c>
      <c r="D19" s="19">
        <v>-69.45</v>
      </c>
      <c r="E19" s="19">
        <v>38</v>
      </c>
    </row>
    <row r="20" spans="1:12" x14ac:dyDescent="0.25">
      <c r="A20" s="4">
        <v>23</v>
      </c>
      <c r="B20" s="19">
        <v>-26.3</v>
      </c>
      <c r="C20" s="19">
        <v>65.650000000000006</v>
      </c>
      <c r="D20" s="19">
        <v>50.55</v>
      </c>
      <c r="E20" s="19">
        <v>42</v>
      </c>
      <c r="I20">
        <v>548</v>
      </c>
      <c r="J20">
        <v>404</v>
      </c>
      <c r="K20">
        <v>404</v>
      </c>
      <c r="L20">
        <v>454</v>
      </c>
    </row>
    <row r="21" spans="1:12" x14ac:dyDescent="0.25">
      <c r="A21" s="4">
        <v>121</v>
      </c>
      <c r="B21" s="19"/>
      <c r="C21" s="19">
        <v>-142.35</v>
      </c>
      <c r="D21" s="19">
        <v>68.55</v>
      </c>
      <c r="E21" s="19">
        <v>48</v>
      </c>
      <c r="I21">
        <v>77</v>
      </c>
      <c r="J21">
        <v>86</v>
      </c>
      <c r="K21">
        <v>548</v>
      </c>
      <c r="L21">
        <v>548</v>
      </c>
    </row>
    <row r="22" spans="1:12" x14ac:dyDescent="0.25">
      <c r="I22">
        <v>86</v>
      </c>
      <c r="J22">
        <v>14</v>
      </c>
      <c r="K22">
        <v>369</v>
      </c>
      <c r="L22">
        <v>369</v>
      </c>
    </row>
    <row r="23" spans="1:12" x14ac:dyDescent="0.25">
      <c r="I23">
        <v>3019</v>
      </c>
      <c r="J23">
        <v>77</v>
      </c>
      <c r="K23">
        <v>86</v>
      </c>
      <c r="L23">
        <v>97</v>
      </c>
    </row>
    <row r="24" spans="1:12" x14ac:dyDescent="0.25">
      <c r="B24">
        <v>43</v>
      </c>
      <c r="C24">
        <v>220</v>
      </c>
      <c r="D24">
        <v>329</v>
      </c>
      <c r="E24">
        <v>90</v>
      </c>
      <c r="I24">
        <v>14</v>
      </c>
      <c r="J24">
        <v>548</v>
      </c>
      <c r="K24">
        <v>14</v>
      </c>
      <c r="L24">
        <v>762</v>
      </c>
    </row>
    <row r="25" spans="1:12" x14ac:dyDescent="0.25">
      <c r="B25">
        <v>31</v>
      </c>
      <c r="C25">
        <v>23</v>
      </c>
      <c r="D25">
        <v>18</v>
      </c>
      <c r="E25">
        <v>64</v>
      </c>
      <c r="K25">
        <v>79</v>
      </c>
      <c r="L25">
        <v>815</v>
      </c>
    </row>
    <row r="26" spans="1:12" x14ac:dyDescent="0.25">
      <c r="B26">
        <v>53</v>
      </c>
      <c r="C26">
        <v>53</v>
      </c>
      <c r="D26">
        <v>124</v>
      </c>
      <c r="E26">
        <v>11</v>
      </c>
      <c r="L26">
        <v>27</v>
      </c>
    </row>
    <row r="27" spans="1:12" x14ac:dyDescent="0.25">
      <c r="B27">
        <v>927</v>
      </c>
      <c r="C27">
        <v>13</v>
      </c>
      <c r="D27">
        <v>121</v>
      </c>
      <c r="E27">
        <v>911</v>
      </c>
      <c r="L27">
        <v>187</v>
      </c>
    </row>
    <row r="28" spans="1:12" x14ac:dyDescent="0.25">
      <c r="B28">
        <v>329</v>
      </c>
      <c r="C28">
        <v>124</v>
      </c>
      <c r="D28">
        <v>57</v>
      </c>
      <c r="E28">
        <v>13</v>
      </c>
    </row>
  </sheetData>
  <sortState xmlns:xlrd2="http://schemas.microsoft.com/office/spreadsheetml/2017/richdata2" ref="H2:K18">
    <sortCondition descending="1" ref="K2:K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18" sqref="A18"/>
    </sheetView>
  </sheetViews>
  <sheetFormatPr defaultRowHeight="15" x14ac:dyDescent="0.25"/>
  <cols>
    <col min="1" max="1" width="65.7109375" customWidth="1"/>
  </cols>
  <sheetData>
    <row r="1" spans="1:2" x14ac:dyDescent="0.25">
      <c r="A1" t="s">
        <v>99</v>
      </c>
      <c r="B1" t="s">
        <v>111</v>
      </c>
    </row>
    <row r="2" spans="1:2" x14ac:dyDescent="0.25">
      <c r="A2" t="s">
        <v>100</v>
      </c>
    </row>
    <row r="3" spans="1:2" x14ac:dyDescent="0.25">
      <c r="A3" t="s">
        <v>101</v>
      </c>
    </row>
    <row r="4" spans="1:2" x14ac:dyDescent="0.25">
      <c r="A4" t="s">
        <v>102</v>
      </c>
    </row>
    <row r="5" spans="1:2" x14ac:dyDescent="0.25">
      <c r="A5" t="s">
        <v>103</v>
      </c>
    </row>
    <row r="6" spans="1:2" x14ac:dyDescent="0.25">
      <c r="A6" t="s">
        <v>104</v>
      </c>
    </row>
    <row r="7" spans="1:2" x14ac:dyDescent="0.25">
      <c r="A7" t="s">
        <v>105</v>
      </c>
    </row>
    <row r="8" spans="1:2" x14ac:dyDescent="0.25">
      <c r="A8" t="s">
        <v>106</v>
      </c>
    </row>
    <row r="9" spans="1:2" x14ac:dyDescent="0.25">
      <c r="A9" t="s">
        <v>107</v>
      </c>
    </row>
    <row r="10" spans="1:2" x14ac:dyDescent="0.25">
      <c r="A10" t="s">
        <v>108</v>
      </c>
    </row>
    <row r="11" spans="1:2" x14ac:dyDescent="0.25">
      <c r="A11" t="s">
        <v>109</v>
      </c>
      <c r="B11" t="s">
        <v>112</v>
      </c>
    </row>
    <row r="12" spans="1:2" x14ac:dyDescent="0.25">
      <c r="A12" t="s">
        <v>110</v>
      </c>
      <c r="B1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0"/>
  <sheetViews>
    <sheetView tabSelected="1" topLeftCell="A10" workbookViewId="0">
      <selection activeCell="S44" sqref="S44"/>
    </sheetView>
  </sheetViews>
  <sheetFormatPr defaultRowHeight="15" x14ac:dyDescent="0.25"/>
  <cols>
    <col min="1" max="2" width="9.140625" style="1"/>
    <col min="3" max="3" width="9.85546875" style="1" customWidth="1"/>
    <col min="4" max="4" width="8.140625" style="1" customWidth="1"/>
    <col min="5" max="17" width="9.140625" style="1"/>
    <col min="18" max="18" width="2.42578125" style="1" customWidth="1"/>
    <col min="19" max="19" width="11.5703125" style="1" bestFit="1" customWidth="1"/>
    <col min="20" max="22" width="9.140625" style="1"/>
    <col min="23" max="23" width="9.85546875" style="1" customWidth="1"/>
  </cols>
  <sheetData>
    <row r="1" spans="1:40" x14ac:dyDescent="0.25">
      <c r="X1" s="22"/>
      <c r="Y1" s="22"/>
      <c r="Z1" s="22"/>
      <c r="AA1" s="22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ht="45" x14ac:dyDescent="0.25">
      <c r="X2" s="9" t="s">
        <v>39</v>
      </c>
      <c r="Y2" s="9" t="s">
        <v>40</v>
      </c>
      <c r="Z2" s="10" t="s">
        <v>41</v>
      </c>
      <c r="AA2" s="10" t="s">
        <v>42</v>
      </c>
      <c r="AB2" s="9" t="s">
        <v>2</v>
      </c>
      <c r="AC2" s="9" t="s">
        <v>3</v>
      </c>
      <c r="AD2" s="9" t="s">
        <v>4</v>
      </c>
      <c r="AE2" s="10" t="s">
        <v>5</v>
      </c>
      <c r="AF2" s="10" t="s">
        <v>6</v>
      </c>
      <c r="AG2" s="10" t="s">
        <v>7</v>
      </c>
      <c r="AH2" s="3" t="s">
        <v>8</v>
      </c>
      <c r="AI2" s="3" t="s">
        <v>9</v>
      </c>
      <c r="AJ2" s="3" t="s">
        <v>10</v>
      </c>
      <c r="AK2" s="3" t="s">
        <v>11</v>
      </c>
      <c r="AL2" s="3" t="s">
        <v>12</v>
      </c>
      <c r="AM2" s="3" t="s">
        <v>13</v>
      </c>
      <c r="AN2" s="1"/>
    </row>
    <row r="3" spans="1:40" ht="60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/>
      <c r="S3" s="3" t="s">
        <v>31</v>
      </c>
      <c r="T3" s="3" t="s">
        <v>32</v>
      </c>
      <c r="U3" s="3" t="s">
        <v>37</v>
      </c>
      <c r="V3" s="3" t="s">
        <v>38</v>
      </c>
      <c r="W3" s="3" t="s">
        <v>33</v>
      </c>
      <c r="X3" s="14">
        <f>AVERAGE(L4:L23)</f>
        <v>556.35</v>
      </c>
      <c r="Y3" s="14">
        <f>AVERAGE(M4:M23)</f>
        <v>486.25</v>
      </c>
      <c r="Z3" s="16">
        <f>AVERAGE(L24:L40)</f>
        <v>148.88235294117646</v>
      </c>
      <c r="AA3" s="16">
        <f>AVERAGE(M24:M40)</f>
        <v>195.64705882352942</v>
      </c>
      <c r="AB3" s="11">
        <f>AVERAGE(N4:N23)</f>
        <v>20.3</v>
      </c>
      <c r="AC3" s="11">
        <f>AVERAGE(O4:O23)</f>
        <v>18.350000000000001</v>
      </c>
      <c r="AD3" s="11">
        <f>AVERAGE(P4:P23)</f>
        <v>31.45</v>
      </c>
      <c r="AE3" s="12">
        <f>AVERAGE(N24:N40)</f>
        <v>-16.647058823529413</v>
      </c>
      <c r="AF3" s="15">
        <f>AVERAGE(O24:O40)</f>
        <v>-17.352941176470587</v>
      </c>
      <c r="AG3" s="15">
        <f>AVERAGE(P24:P40)</f>
        <v>-12.764705882352942</v>
      </c>
    </row>
    <row r="4" spans="1:40" ht="15.75" thickBot="1" x14ac:dyDescent="0.3">
      <c r="A4" s="4">
        <v>7</v>
      </c>
      <c r="B4" s="4" t="s">
        <v>34</v>
      </c>
      <c r="C4" s="4">
        <v>116</v>
      </c>
      <c r="D4" s="4">
        <v>0</v>
      </c>
      <c r="E4" s="4">
        <v>5</v>
      </c>
      <c r="F4" s="4">
        <v>364</v>
      </c>
      <c r="G4" s="4">
        <v>9</v>
      </c>
      <c r="H4" s="4">
        <v>56</v>
      </c>
      <c r="I4" s="4">
        <v>48</v>
      </c>
      <c r="J4" s="4">
        <v>4</v>
      </c>
      <c r="K4" s="4">
        <v>0</v>
      </c>
      <c r="L4" s="4">
        <v>372</v>
      </c>
      <c r="M4" s="4">
        <v>385</v>
      </c>
      <c r="N4" s="4">
        <v>-11</v>
      </c>
      <c r="O4" s="4">
        <v>0</v>
      </c>
      <c r="P4" s="4">
        <v>-2</v>
      </c>
      <c r="Q4" s="4">
        <v>24</v>
      </c>
      <c r="S4" s="6">
        <f>F4/C4</f>
        <v>3.1379310344827585</v>
      </c>
      <c r="T4" s="2">
        <f>H4/C4</f>
        <v>0.48275862068965519</v>
      </c>
      <c r="U4" s="1">
        <v>9</v>
      </c>
      <c r="V4" s="1">
        <v>0</v>
      </c>
      <c r="W4" s="1">
        <v>9</v>
      </c>
      <c r="X4" s="7" t="s">
        <v>35</v>
      </c>
      <c r="Y4" s="8"/>
      <c r="Z4" s="8"/>
      <c r="AA4" s="8"/>
      <c r="AB4" s="11">
        <f>COUNTIF(C4:C23, "&gt;0")</f>
        <v>12</v>
      </c>
      <c r="AC4" s="11">
        <f t="shared" ref="AC4:AD4" si="0">COUNTIF(D4:D23, "&gt;0")</f>
        <v>16</v>
      </c>
      <c r="AD4" s="11">
        <f t="shared" si="0"/>
        <v>20</v>
      </c>
      <c r="AE4" s="12">
        <f>COUNTIF(C24:C39, "&gt;0")</f>
        <v>6</v>
      </c>
      <c r="AF4" s="12">
        <f t="shared" ref="AF4" si="1">COUNTIF(D24:D39, "&gt;0")</f>
        <v>5</v>
      </c>
      <c r="AG4" s="12">
        <f>COUNTIF(E24:E40, "&gt;0")</f>
        <v>17</v>
      </c>
      <c r="AH4" s="17">
        <f>SUM(L4-$X$3)</f>
        <v>-184.35000000000002</v>
      </c>
      <c r="AI4" s="17">
        <f>SUM(M4-$Y$3)</f>
        <v>-101.25</v>
      </c>
      <c r="AJ4" s="17">
        <f>SUM(AH4:AI4)</f>
        <v>-285.60000000000002</v>
      </c>
      <c r="AK4">
        <f>SUM(N4, -$AB$3)</f>
        <v>-31.3</v>
      </c>
      <c r="AM4">
        <f>SUM(P4, -$AD$3)</f>
        <v>-33.450000000000003</v>
      </c>
    </row>
    <row r="5" spans="1:40" x14ac:dyDescent="0.25">
      <c r="A5" s="4">
        <v>11</v>
      </c>
      <c r="B5" s="4" t="s">
        <v>34</v>
      </c>
      <c r="C5" s="4">
        <v>0</v>
      </c>
      <c r="D5" s="4">
        <v>0</v>
      </c>
      <c r="E5" s="4">
        <v>10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46</v>
      </c>
      <c r="M5" s="4">
        <v>27</v>
      </c>
      <c r="N5" s="4">
        <v>0</v>
      </c>
      <c r="O5" s="4">
        <v>0</v>
      </c>
      <c r="P5" s="4">
        <v>19</v>
      </c>
      <c r="Q5" s="4">
        <v>6</v>
      </c>
      <c r="U5" s="1">
        <v>1</v>
      </c>
      <c r="V5" s="1">
        <v>0</v>
      </c>
      <c r="W5" s="1">
        <v>1</v>
      </c>
      <c r="AH5" s="17">
        <f t="shared" ref="AH5:AH23" si="2">SUM(L5-$X$3)</f>
        <v>-510.35</v>
      </c>
      <c r="AI5" s="17">
        <f t="shared" ref="AI5:AI23" si="3">SUM(M5-$Y$3)</f>
        <v>-459.25</v>
      </c>
      <c r="AJ5" s="17">
        <f t="shared" ref="AJ5:AJ39" si="4">SUM(AH5:AI5)</f>
        <v>-969.6</v>
      </c>
      <c r="AM5">
        <f t="shared" ref="AM5:AM23" si="5">SUM(P5, -$AD$3)</f>
        <v>-12.45</v>
      </c>
    </row>
    <row r="6" spans="1:40" x14ac:dyDescent="0.25">
      <c r="A6" s="4">
        <v>13</v>
      </c>
      <c r="B6" s="4" t="s">
        <v>34</v>
      </c>
      <c r="C6" s="4">
        <v>14</v>
      </c>
      <c r="D6" s="4">
        <v>17</v>
      </c>
      <c r="E6" s="4">
        <v>57</v>
      </c>
      <c r="F6" s="4">
        <v>26</v>
      </c>
      <c r="G6" s="4">
        <v>0</v>
      </c>
      <c r="H6" s="4">
        <v>2</v>
      </c>
      <c r="I6" s="4">
        <v>1</v>
      </c>
      <c r="J6" s="4">
        <v>1</v>
      </c>
      <c r="K6" s="4">
        <v>0</v>
      </c>
      <c r="L6" s="4">
        <v>304</v>
      </c>
      <c r="M6" s="4">
        <v>316</v>
      </c>
      <c r="N6" s="4">
        <v>-86</v>
      </c>
      <c r="O6" s="4">
        <v>56</v>
      </c>
      <c r="P6" s="4">
        <v>18</v>
      </c>
      <c r="Q6" s="4">
        <v>11</v>
      </c>
      <c r="S6" s="6">
        <f>F6/C6</f>
        <v>1.8571428571428572</v>
      </c>
      <c r="T6" s="2">
        <f>H6/C6</f>
        <v>0.14285714285714285</v>
      </c>
      <c r="U6" s="1">
        <v>6</v>
      </c>
      <c r="V6" s="1">
        <v>0</v>
      </c>
      <c r="W6" s="1">
        <v>6</v>
      </c>
      <c r="AH6" s="17">
        <f t="shared" si="2"/>
        <v>-252.35000000000002</v>
      </c>
      <c r="AI6" s="17">
        <f t="shared" si="3"/>
        <v>-170.25</v>
      </c>
      <c r="AJ6" s="17">
        <f t="shared" si="4"/>
        <v>-422.6</v>
      </c>
      <c r="AK6">
        <f>SUM(N6, -$AB$3)</f>
        <v>-106.3</v>
      </c>
      <c r="AL6">
        <f>SUM(O6, -$AC$3)</f>
        <v>37.65</v>
      </c>
      <c r="AM6">
        <f t="shared" si="5"/>
        <v>-13.45</v>
      </c>
    </row>
    <row r="7" spans="1:40" x14ac:dyDescent="0.25">
      <c r="A7" s="4">
        <v>18</v>
      </c>
      <c r="B7" s="4" t="s">
        <v>34</v>
      </c>
      <c r="C7" s="4">
        <v>0</v>
      </c>
      <c r="D7" s="4">
        <v>0</v>
      </c>
      <c r="E7" s="4">
        <v>227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990</v>
      </c>
      <c r="M7" s="4">
        <v>759</v>
      </c>
      <c r="N7" s="4">
        <v>0</v>
      </c>
      <c r="O7" s="4">
        <v>0</v>
      </c>
      <c r="P7" s="4">
        <v>231</v>
      </c>
      <c r="Q7" s="4">
        <v>31</v>
      </c>
      <c r="U7" s="1">
        <v>8</v>
      </c>
      <c r="V7" s="1">
        <v>3</v>
      </c>
      <c r="W7" s="1">
        <v>11</v>
      </c>
      <c r="AH7" s="17">
        <f t="shared" si="2"/>
        <v>433.65</v>
      </c>
      <c r="AI7" s="17">
        <f t="shared" si="3"/>
        <v>272.75</v>
      </c>
      <c r="AJ7" s="17">
        <f t="shared" si="4"/>
        <v>706.4</v>
      </c>
      <c r="AM7">
        <f t="shared" si="5"/>
        <v>199.55</v>
      </c>
    </row>
    <row r="8" spans="1:40" x14ac:dyDescent="0.25">
      <c r="A8" s="4">
        <v>23</v>
      </c>
      <c r="B8" s="4" t="s">
        <v>34</v>
      </c>
      <c r="C8" s="4">
        <v>3</v>
      </c>
      <c r="D8" s="4">
        <v>106</v>
      </c>
      <c r="E8" s="4">
        <v>89</v>
      </c>
      <c r="F8" s="4">
        <v>8</v>
      </c>
      <c r="G8" s="4">
        <v>0</v>
      </c>
      <c r="H8" s="4">
        <v>0</v>
      </c>
      <c r="I8" s="4">
        <v>0</v>
      </c>
      <c r="J8" s="4">
        <v>0</v>
      </c>
      <c r="K8" s="4">
        <v>2</v>
      </c>
      <c r="L8" s="4">
        <v>809</v>
      </c>
      <c r="M8" s="4">
        <v>649</v>
      </c>
      <c r="N8" s="4">
        <v>-6</v>
      </c>
      <c r="O8" s="4">
        <v>84</v>
      </c>
      <c r="P8" s="4">
        <v>82</v>
      </c>
      <c r="Q8" s="4">
        <v>42</v>
      </c>
      <c r="S8" s="6">
        <f t="shared" ref="S8:S9" si="6">F8/C8</f>
        <v>2.6666666666666665</v>
      </c>
      <c r="T8" s="2">
        <f t="shared" ref="T8:T9" si="7">H8/C8</f>
        <v>0</v>
      </c>
      <c r="U8" s="1">
        <v>8</v>
      </c>
      <c r="V8" s="1">
        <v>0</v>
      </c>
      <c r="W8" s="1">
        <v>8</v>
      </c>
      <c r="AH8" s="17">
        <f t="shared" si="2"/>
        <v>252.64999999999998</v>
      </c>
      <c r="AI8" s="17">
        <f t="shared" si="3"/>
        <v>162.75</v>
      </c>
      <c r="AJ8" s="17">
        <f t="shared" si="4"/>
        <v>415.4</v>
      </c>
      <c r="AK8">
        <f t="shared" ref="AK8:AK9" si="8">SUM(N8, -$AB$3)</f>
        <v>-26.3</v>
      </c>
      <c r="AL8">
        <f t="shared" ref="AL8:AL9" si="9">SUM(O8, -$AC$3)</f>
        <v>65.650000000000006</v>
      </c>
      <c r="AM8">
        <f t="shared" si="5"/>
        <v>50.55</v>
      </c>
    </row>
    <row r="9" spans="1:40" x14ac:dyDescent="0.25">
      <c r="A9" s="4">
        <v>31</v>
      </c>
      <c r="B9" s="4" t="s">
        <v>34</v>
      </c>
      <c r="C9" s="4">
        <v>69</v>
      </c>
      <c r="D9" s="4">
        <v>14</v>
      </c>
      <c r="E9" s="4">
        <v>7</v>
      </c>
      <c r="F9" s="4">
        <v>291</v>
      </c>
      <c r="G9" s="4">
        <v>8</v>
      </c>
      <c r="H9" s="4">
        <v>42</v>
      </c>
      <c r="I9" s="4">
        <v>34</v>
      </c>
      <c r="J9" s="4">
        <v>0</v>
      </c>
      <c r="K9" s="4">
        <v>0</v>
      </c>
      <c r="L9" s="4">
        <v>373</v>
      </c>
      <c r="M9" s="4">
        <v>243</v>
      </c>
      <c r="N9" s="4">
        <v>115</v>
      </c>
      <c r="O9" s="4">
        <v>9</v>
      </c>
      <c r="P9" s="4">
        <v>6</v>
      </c>
      <c r="Q9" s="4">
        <v>23</v>
      </c>
      <c r="S9" s="6">
        <f t="shared" si="6"/>
        <v>4.2173913043478262</v>
      </c>
      <c r="T9" s="2">
        <f t="shared" si="7"/>
        <v>0.60869565217391308</v>
      </c>
      <c r="U9" s="1">
        <v>6</v>
      </c>
      <c r="V9" s="1">
        <v>0</v>
      </c>
      <c r="W9" s="1">
        <v>6</v>
      </c>
      <c r="AH9" s="17">
        <f t="shared" si="2"/>
        <v>-183.35000000000002</v>
      </c>
      <c r="AI9" s="17">
        <f t="shared" si="3"/>
        <v>-243.25</v>
      </c>
      <c r="AJ9" s="17">
        <f t="shared" si="4"/>
        <v>-426.6</v>
      </c>
      <c r="AK9">
        <f t="shared" si="8"/>
        <v>94.7</v>
      </c>
      <c r="AL9">
        <f t="shared" si="9"/>
        <v>-9.3500000000000014</v>
      </c>
      <c r="AM9">
        <f t="shared" si="5"/>
        <v>-25.45</v>
      </c>
    </row>
    <row r="10" spans="1:40" x14ac:dyDescent="0.25">
      <c r="A10" s="4">
        <v>42</v>
      </c>
      <c r="B10" s="4" t="s">
        <v>34</v>
      </c>
      <c r="C10" s="4">
        <v>0</v>
      </c>
      <c r="D10" s="4">
        <v>0</v>
      </c>
      <c r="E10" s="4">
        <v>143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455</v>
      </c>
      <c r="M10" s="4">
        <v>620</v>
      </c>
      <c r="N10" s="4">
        <v>0</v>
      </c>
      <c r="O10" s="4">
        <v>0</v>
      </c>
      <c r="P10" s="4">
        <v>-165</v>
      </c>
      <c r="Q10" s="4">
        <v>24</v>
      </c>
      <c r="U10" s="1">
        <v>9</v>
      </c>
      <c r="V10" s="1">
        <v>0</v>
      </c>
      <c r="W10" s="1">
        <v>9</v>
      </c>
      <c r="AH10" s="17">
        <f t="shared" si="2"/>
        <v>-101.35000000000002</v>
      </c>
      <c r="AI10" s="17">
        <f t="shared" si="3"/>
        <v>133.75</v>
      </c>
      <c r="AJ10" s="17">
        <f t="shared" si="4"/>
        <v>32.399999999999977</v>
      </c>
      <c r="AM10">
        <f t="shared" si="5"/>
        <v>-196.45</v>
      </c>
    </row>
    <row r="11" spans="1:40" x14ac:dyDescent="0.25">
      <c r="A11" s="4">
        <v>43</v>
      </c>
      <c r="B11" s="4" t="s">
        <v>34</v>
      </c>
      <c r="C11" s="4">
        <v>114</v>
      </c>
      <c r="D11" s="4">
        <v>1</v>
      </c>
      <c r="E11" s="4">
        <v>1</v>
      </c>
      <c r="F11" s="4">
        <v>674</v>
      </c>
      <c r="G11" s="4">
        <v>6</v>
      </c>
      <c r="H11" s="4">
        <v>70</v>
      </c>
      <c r="I11" s="4">
        <v>59</v>
      </c>
      <c r="J11" s="4">
        <v>4</v>
      </c>
      <c r="K11" s="4">
        <v>0</v>
      </c>
      <c r="L11" s="4">
        <v>678</v>
      </c>
      <c r="M11" s="4">
        <v>259</v>
      </c>
      <c r="N11" s="4">
        <v>417</v>
      </c>
      <c r="O11" s="4">
        <v>-2</v>
      </c>
      <c r="P11" s="4">
        <v>4</v>
      </c>
      <c r="Q11" s="4">
        <v>14</v>
      </c>
      <c r="S11" s="6">
        <f t="shared" ref="S11:S12" si="10">F11/C11</f>
        <v>5.9122807017543861</v>
      </c>
      <c r="T11" s="2">
        <f t="shared" ref="T11:T12" si="11">H11/C11</f>
        <v>0.61403508771929827</v>
      </c>
      <c r="U11" s="1">
        <v>8</v>
      </c>
      <c r="V11" s="1">
        <v>1</v>
      </c>
      <c r="W11" s="1">
        <v>9</v>
      </c>
      <c r="AH11" s="17">
        <f t="shared" si="2"/>
        <v>121.64999999999998</v>
      </c>
      <c r="AI11" s="17">
        <f t="shared" si="3"/>
        <v>-227.25</v>
      </c>
      <c r="AJ11" s="17">
        <f t="shared" si="4"/>
        <v>-105.60000000000002</v>
      </c>
      <c r="AK11">
        <f t="shared" ref="AK11:AK12" si="12">SUM(N11, -$AB$3)</f>
        <v>396.7</v>
      </c>
      <c r="AL11">
        <f t="shared" ref="AL11:AL19" si="13">SUM(O11, -$AC$3)</f>
        <v>-20.350000000000001</v>
      </c>
      <c r="AM11">
        <f t="shared" si="5"/>
        <v>-27.45</v>
      </c>
    </row>
    <row r="12" spans="1:40" x14ac:dyDescent="0.25">
      <c r="A12" s="4">
        <v>53</v>
      </c>
      <c r="B12" s="4" t="s">
        <v>34</v>
      </c>
      <c r="C12" s="4">
        <v>130</v>
      </c>
      <c r="D12" s="4">
        <v>31</v>
      </c>
      <c r="E12" s="4">
        <v>6</v>
      </c>
      <c r="F12" s="4">
        <v>496</v>
      </c>
      <c r="G12" s="4">
        <v>15</v>
      </c>
      <c r="H12" s="4">
        <v>73</v>
      </c>
      <c r="I12" s="4">
        <v>58</v>
      </c>
      <c r="J12" s="4">
        <v>9</v>
      </c>
      <c r="K12" s="4">
        <v>2</v>
      </c>
      <c r="L12" s="4">
        <v>663</v>
      </c>
      <c r="M12" s="4">
        <v>528</v>
      </c>
      <c r="N12" s="4">
        <v>65</v>
      </c>
      <c r="O12" s="4">
        <v>70</v>
      </c>
      <c r="P12" s="4">
        <v>0</v>
      </c>
      <c r="Q12" s="4">
        <v>35</v>
      </c>
      <c r="S12" s="6">
        <f t="shared" si="10"/>
        <v>3.8153846153846156</v>
      </c>
      <c r="T12" s="2">
        <f t="shared" si="11"/>
        <v>0.56153846153846154</v>
      </c>
      <c r="U12" s="1">
        <v>9</v>
      </c>
      <c r="V12" s="1">
        <v>1</v>
      </c>
      <c r="W12" s="1">
        <v>10</v>
      </c>
      <c r="AH12" s="17">
        <f t="shared" si="2"/>
        <v>106.64999999999998</v>
      </c>
      <c r="AI12" s="17">
        <f t="shared" si="3"/>
        <v>41.75</v>
      </c>
      <c r="AJ12" s="17">
        <f t="shared" si="4"/>
        <v>148.39999999999998</v>
      </c>
      <c r="AK12">
        <f t="shared" si="12"/>
        <v>44.7</v>
      </c>
      <c r="AL12">
        <f t="shared" si="13"/>
        <v>51.65</v>
      </c>
      <c r="AM12">
        <f t="shared" si="5"/>
        <v>-31.45</v>
      </c>
    </row>
    <row r="13" spans="1:40" x14ac:dyDescent="0.25">
      <c r="A13" s="4">
        <v>57</v>
      </c>
      <c r="B13" s="4" t="s">
        <v>34</v>
      </c>
      <c r="C13" s="4">
        <v>0</v>
      </c>
      <c r="D13" s="4">
        <v>1</v>
      </c>
      <c r="E13" s="4">
        <v>144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581</v>
      </c>
      <c r="M13" s="4">
        <v>483</v>
      </c>
      <c r="N13" s="4">
        <v>0</v>
      </c>
      <c r="O13" s="4">
        <v>3</v>
      </c>
      <c r="P13" s="4">
        <v>95</v>
      </c>
      <c r="Q13" s="4">
        <v>25</v>
      </c>
      <c r="U13" s="1">
        <v>6</v>
      </c>
      <c r="V13" s="1">
        <v>0</v>
      </c>
      <c r="W13" s="1">
        <v>6</v>
      </c>
      <c r="AH13" s="17">
        <f t="shared" si="2"/>
        <v>24.649999999999977</v>
      </c>
      <c r="AI13" s="17">
        <f t="shared" si="3"/>
        <v>-3.25</v>
      </c>
      <c r="AJ13" s="17">
        <f t="shared" si="4"/>
        <v>21.399999999999977</v>
      </c>
      <c r="AL13">
        <f t="shared" si="13"/>
        <v>-15.350000000000001</v>
      </c>
      <c r="AM13">
        <f t="shared" si="5"/>
        <v>63.55</v>
      </c>
    </row>
    <row r="14" spans="1:40" x14ac:dyDescent="0.25">
      <c r="A14" s="4">
        <v>64</v>
      </c>
      <c r="B14" s="4" t="s">
        <v>34</v>
      </c>
      <c r="C14" s="4">
        <v>0</v>
      </c>
      <c r="D14" s="4">
        <v>3</v>
      </c>
      <c r="E14" s="4">
        <v>54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183</v>
      </c>
      <c r="M14" s="4">
        <v>177</v>
      </c>
      <c r="N14" s="4">
        <v>0</v>
      </c>
      <c r="O14" s="4">
        <v>-4</v>
      </c>
      <c r="P14" s="4">
        <v>10</v>
      </c>
      <c r="Q14" s="4">
        <v>3</v>
      </c>
      <c r="U14" s="1">
        <v>6</v>
      </c>
      <c r="V14" s="1">
        <v>1</v>
      </c>
      <c r="W14" s="1">
        <v>7</v>
      </c>
      <c r="AH14" s="17">
        <f t="shared" si="2"/>
        <v>-373.35</v>
      </c>
      <c r="AI14" s="17">
        <f t="shared" si="3"/>
        <v>-309.25</v>
      </c>
      <c r="AJ14" s="17">
        <f t="shared" si="4"/>
        <v>-682.6</v>
      </c>
      <c r="AL14">
        <f t="shared" si="13"/>
        <v>-22.35</v>
      </c>
      <c r="AM14">
        <f t="shared" si="5"/>
        <v>-21.45</v>
      </c>
    </row>
    <row r="15" spans="1:40" x14ac:dyDescent="0.25">
      <c r="A15" s="4">
        <v>90</v>
      </c>
      <c r="B15" s="4" t="s">
        <v>34</v>
      </c>
      <c r="C15" s="4">
        <v>0</v>
      </c>
      <c r="D15" s="4">
        <v>1</v>
      </c>
      <c r="E15" s="4">
        <v>16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108</v>
      </c>
      <c r="M15" s="4">
        <v>43</v>
      </c>
      <c r="N15" s="4">
        <v>0</v>
      </c>
      <c r="O15" s="4">
        <v>2</v>
      </c>
      <c r="P15" s="4">
        <v>63</v>
      </c>
      <c r="Q15" s="4">
        <v>0</v>
      </c>
      <c r="U15" s="1">
        <v>1</v>
      </c>
      <c r="V15" s="1">
        <v>0</v>
      </c>
      <c r="W15" s="1">
        <v>1</v>
      </c>
      <c r="AH15" s="17">
        <f t="shared" si="2"/>
        <v>-448.35</v>
      </c>
      <c r="AI15" s="17">
        <f t="shared" si="3"/>
        <v>-443.25</v>
      </c>
      <c r="AJ15" s="17">
        <f t="shared" si="4"/>
        <v>-891.6</v>
      </c>
      <c r="AL15">
        <f t="shared" si="13"/>
        <v>-16.350000000000001</v>
      </c>
      <c r="AM15">
        <f t="shared" si="5"/>
        <v>31.55</v>
      </c>
    </row>
    <row r="16" spans="1:40" x14ac:dyDescent="0.25">
      <c r="A16" s="4">
        <v>121</v>
      </c>
      <c r="B16" s="4" t="s">
        <v>34</v>
      </c>
      <c r="C16" s="4">
        <v>3</v>
      </c>
      <c r="D16" s="4">
        <v>84</v>
      </c>
      <c r="E16" s="4">
        <v>186</v>
      </c>
      <c r="F16" s="4">
        <v>4</v>
      </c>
      <c r="G16" s="4">
        <v>0</v>
      </c>
      <c r="H16" s="4">
        <v>0</v>
      </c>
      <c r="I16" s="4">
        <v>0</v>
      </c>
      <c r="J16" s="4">
        <v>0</v>
      </c>
      <c r="K16" s="4">
        <v>3</v>
      </c>
      <c r="L16" s="4">
        <v>1027</v>
      </c>
      <c r="M16" s="4">
        <v>1055</v>
      </c>
      <c r="N16" s="4">
        <v>-4</v>
      </c>
      <c r="O16" s="4">
        <v>-124</v>
      </c>
      <c r="P16" s="4">
        <v>100</v>
      </c>
      <c r="Q16" s="4">
        <v>48</v>
      </c>
      <c r="U16" s="1">
        <v>9</v>
      </c>
      <c r="V16" s="1">
        <v>3</v>
      </c>
      <c r="W16" s="1">
        <v>12</v>
      </c>
      <c r="AH16" s="17">
        <f t="shared" si="2"/>
        <v>470.65</v>
      </c>
      <c r="AI16" s="17">
        <f t="shared" si="3"/>
        <v>568.75</v>
      </c>
      <c r="AJ16" s="17">
        <f t="shared" si="4"/>
        <v>1039.4000000000001</v>
      </c>
      <c r="AL16">
        <f t="shared" si="13"/>
        <v>-142.35</v>
      </c>
      <c r="AM16">
        <f t="shared" si="5"/>
        <v>68.55</v>
      </c>
    </row>
    <row r="17" spans="1:39" x14ac:dyDescent="0.25">
      <c r="A17" s="4">
        <v>124</v>
      </c>
      <c r="B17" s="4" t="s">
        <v>34</v>
      </c>
      <c r="C17" s="4">
        <v>0</v>
      </c>
      <c r="D17" s="4">
        <v>1</v>
      </c>
      <c r="E17" s="4">
        <v>202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814</v>
      </c>
      <c r="M17" s="4">
        <v>662</v>
      </c>
      <c r="N17" s="4">
        <v>0</v>
      </c>
      <c r="O17" s="4">
        <v>16</v>
      </c>
      <c r="P17" s="4">
        <v>136</v>
      </c>
      <c r="Q17" s="4">
        <v>36</v>
      </c>
      <c r="U17" s="1">
        <v>9</v>
      </c>
      <c r="V17" s="1">
        <v>0</v>
      </c>
      <c r="W17" s="1">
        <v>9</v>
      </c>
      <c r="AH17" s="17">
        <f t="shared" si="2"/>
        <v>257.64999999999998</v>
      </c>
      <c r="AI17" s="17">
        <f t="shared" si="3"/>
        <v>175.75</v>
      </c>
      <c r="AJ17" s="17">
        <f t="shared" si="4"/>
        <v>433.4</v>
      </c>
      <c r="AL17">
        <f t="shared" si="13"/>
        <v>-2.3500000000000014</v>
      </c>
      <c r="AM17">
        <f t="shared" si="5"/>
        <v>104.55</v>
      </c>
    </row>
    <row r="18" spans="1:39" x14ac:dyDescent="0.25">
      <c r="A18" s="4">
        <v>220</v>
      </c>
      <c r="B18" s="4" t="s">
        <v>34</v>
      </c>
      <c r="C18" s="4">
        <v>10</v>
      </c>
      <c r="D18" s="4">
        <v>198</v>
      </c>
      <c r="E18" s="4">
        <v>70</v>
      </c>
      <c r="F18" s="4">
        <v>4</v>
      </c>
      <c r="G18" s="4">
        <v>0</v>
      </c>
      <c r="H18" s="4">
        <v>0</v>
      </c>
      <c r="I18" s="4">
        <v>0</v>
      </c>
      <c r="J18" s="4">
        <v>2</v>
      </c>
      <c r="K18" s="4">
        <v>8</v>
      </c>
      <c r="L18" s="4">
        <v>1077</v>
      </c>
      <c r="M18" s="4">
        <v>838</v>
      </c>
      <c r="N18" s="4">
        <v>-27</v>
      </c>
      <c r="O18" s="4">
        <v>304</v>
      </c>
      <c r="P18" s="4">
        <v>-38</v>
      </c>
      <c r="Q18" s="4">
        <v>38</v>
      </c>
      <c r="S18" s="6">
        <f t="shared" ref="S18:S21" si="14">F18/C18</f>
        <v>0.4</v>
      </c>
      <c r="T18" s="2">
        <f t="shared" ref="T18:T21" si="15">H18/C18</f>
        <v>0</v>
      </c>
      <c r="U18" s="1">
        <v>9</v>
      </c>
      <c r="V18" s="1">
        <v>0</v>
      </c>
      <c r="W18" s="1">
        <v>9</v>
      </c>
      <c r="AH18" s="17">
        <f t="shared" si="2"/>
        <v>520.65</v>
      </c>
      <c r="AI18" s="17">
        <f t="shared" si="3"/>
        <v>351.75</v>
      </c>
      <c r="AJ18" s="17">
        <f t="shared" si="4"/>
        <v>872.4</v>
      </c>
      <c r="AK18">
        <f t="shared" ref="AK18:AK21" si="16">SUM(N18, -$AB$3)</f>
        <v>-47.3</v>
      </c>
      <c r="AL18">
        <f t="shared" si="13"/>
        <v>285.64999999999998</v>
      </c>
      <c r="AM18">
        <f t="shared" si="5"/>
        <v>-69.45</v>
      </c>
    </row>
    <row r="19" spans="1:39" x14ac:dyDescent="0.25">
      <c r="A19" s="4">
        <v>329</v>
      </c>
      <c r="B19" s="4" t="s">
        <v>34</v>
      </c>
      <c r="C19" s="4">
        <v>23</v>
      </c>
      <c r="D19" s="4">
        <v>59</v>
      </c>
      <c r="E19" s="4">
        <v>228</v>
      </c>
      <c r="F19" s="4">
        <v>72</v>
      </c>
      <c r="G19" s="4">
        <v>1</v>
      </c>
      <c r="H19" s="4">
        <v>7</v>
      </c>
      <c r="I19" s="4">
        <v>6</v>
      </c>
      <c r="J19" s="4">
        <v>0</v>
      </c>
      <c r="K19" s="4">
        <v>7</v>
      </c>
      <c r="L19" s="4">
        <v>1259</v>
      </c>
      <c r="M19" s="4">
        <v>980</v>
      </c>
      <c r="N19" s="4">
        <v>17</v>
      </c>
      <c r="O19" s="4">
        <v>-32</v>
      </c>
      <c r="P19" s="4">
        <v>294</v>
      </c>
      <c r="Q19" s="4">
        <v>35</v>
      </c>
      <c r="S19" s="6">
        <f t="shared" si="14"/>
        <v>3.1304347826086958</v>
      </c>
      <c r="T19" s="2">
        <f t="shared" si="15"/>
        <v>0.30434782608695654</v>
      </c>
      <c r="U19" s="1">
        <v>9</v>
      </c>
      <c r="V19" s="1">
        <v>3</v>
      </c>
      <c r="W19" s="1">
        <v>12</v>
      </c>
      <c r="AH19" s="17">
        <f t="shared" si="2"/>
        <v>702.65</v>
      </c>
      <c r="AI19" s="17">
        <f t="shared" si="3"/>
        <v>493.75</v>
      </c>
      <c r="AJ19" s="17">
        <f t="shared" si="4"/>
        <v>1196.4000000000001</v>
      </c>
      <c r="AK19">
        <f t="shared" si="16"/>
        <v>-3.3000000000000007</v>
      </c>
      <c r="AL19">
        <f t="shared" si="13"/>
        <v>-50.35</v>
      </c>
      <c r="AM19">
        <f t="shared" si="5"/>
        <v>262.55</v>
      </c>
    </row>
    <row r="20" spans="1:39" x14ac:dyDescent="0.25">
      <c r="A20" s="4">
        <v>671</v>
      </c>
      <c r="B20" s="4" t="s">
        <v>34</v>
      </c>
      <c r="C20" s="4">
        <v>67</v>
      </c>
      <c r="D20" s="4">
        <v>13</v>
      </c>
      <c r="E20" s="4">
        <v>8</v>
      </c>
      <c r="F20" s="4">
        <v>233</v>
      </c>
      <c r="G20" s="4">
        <v>10</v>
      </c>
      <c r="H20" s="4">
        <v>31</v>
      </c>
      <c r="I20" s="4">
        <v>24</v>
      </c>
      <c r="J20" s="4">
        <v>3</v>
      </c>
      <c r="K20" s="4">
        <v>0</v>
      </c>
      <c r="L20" s="4">
        <v>296</v>
      </c>
      <c r="M20" s="4">
        <v>381</v>
      </c>
      <c r="N20" s="4">
        <v>-59</v>
      </c>
      <c r="O20" s="4">
        <v>-7</v>
      </c>
      <c r="P20" s="4">
        <v>-19</v>
      </c>
      <c r="Q20" s="4">
        <v>16</v>
      </c>
      <c r="S20" s="6">
        <f t="shared" si="14"/>
        <v>3.4776119402985075</v>
      </c>
      <c r="T20" s="2">
        <f t="shared" si="15"/>
        <v>0.46268656716417911</v>
      </c>
      <c r="U20" s="1">
        <v>5</v>
      </c>
      <c r="V20" s="1">
        <v>4</v>
      </c>
      <c r="W20" s="1">
        <v>9</v>
      </c>
      <c r="AH20" s="17">
        <f t="shared" si="2"/>
        <v>-260.35000000000002</v>
      </c>
      <c r="AI20" s="17">
        <f t="shared" si="3"/>
        <v>-105.25</v>
      </c>
      <c r="AJ20" s="17">
        <f t="shared" si="4"/>
        <v>-365.6</v>
      </c>
      <c r="AK20">
        <f t="shared" si="16"/>
        <v>-79.3</v>
      </c>
      <c r="AM20">
        <f t="shared" si="5"/>
        <v>-50.45</v>
      </c>
    </row>
    <row r="21" spans="1:39" x14ac:dyDescent="0.25">
      <c r="A21" s="4">
        <v>777</v>
      </c>
      <c r="B21" s="4" t="s">
        <v>34</v>
      </c>
      <c r="C21" s="4">
        <v>40</v>
      </c>
      <c r="D21" s="4">
        <v>2</v>
      </c>
      <c r="E21" s="4">
        <v>58</v>
      </c>
      <c r="F21" s="4">
        <v>137</v>
      </c>
      <c r="G21" s="4">
        <v>10</v>
      </c>
      <c r="H21" s="4">
        <v>17</v>
      </c>
      <c r="I21" s="4">
        <v>9</v>
      </c>
      <c r="J21" s="4">
        <v>0</v>
      </c>
      <c r="K21" s="4">
        <v>1</v>
      </c>
      <c r="L21" s="4">
        <v>370</v>
      </c>
      <c r="M21" s="4">
        <v>432</v>
      </c>
      <c r="N21" s="4">
        <v>-58</v>
      </c>
      <c r="O21" s="4">
        <v>-8</v>
      </c>
      <c r="P21" s="4">
        <v>4</v>
      </c>
      <c r="Q21" s="4">
        <v>34</v>
      </c>
      <c r="S21" s="6">
        <f t="shared" si="14"/>
        <v>3.4249999999999998</v>
      </c>
      <c r="T21" s="2">
        <f t="shared" si="15"/>
        <v>0.42499999999999999</v>
      </c>
      <c r="U21" s="1">
        <v>4</v>
      </c>
      <c r="V21" s="1">
        <v>5</v>
      </c>
      <c r="W21" s="1">
        <v>9</v>
      </c>
      <c r="AH21" s="17">
        <f t="shared" si="2"/>
        <v>-186.35000000000002</v>
      </c>
      <c r="AI21" s="17">
        <f t="shared" si="3"/>
        <v>-54.25</v>
      </c>
      <c r="AJ21" s="17">
        <f t="shared" si="4"/>
        <v>-240.60000000000002</v>
      </c>
      <c r="AK21">
        <f t="shared" si="16"/>
        <v>-78.3</v>
      </c>
      <c r="AL21">
        <f>SUM(O21, -$AC$3)</f>
        <v>-26.35</v>
      </c>
      <c r="AM21">
        <f t="shared" si="5"/>
        <v>-27.45</v>
      </c>
    </row>
    <row r="22" spans="1:39" x14ac:dyDescent="0.25">
      <c r="A22" s="4">
        <v>911</v>
      </c>
      <c r="B22" s="4" t="s">
        <v>34</v>
      </c>
      <c r="C22" s="4">
        <v>0</v>
      </c>
      <c r="D22" s="4">
        <v>1</v>
      </c>
      <c r="E22" s="4">
        <v>69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242</v>
      </c>
      <c r="M22" s="4">
        <v>370</v>
      </c>
      <c r="N22" s="4">
        <v>0</v>
      </c>
      <c r="O22" s="4">
        <v>-4</v>
      </c>
      <c r="P22" s="4">
        <v>-124</v>
      </c>
      <c r="Q22" s="4">
        <v>9</v>
      </c>
      <c r="U22" s="1">
        <v>7</v>
      </c>
      <c r="V22" s="1">
        <v>2</v>
      </c>
      <c r="W22" s="1">
        <v>9</v>
      </c>
      <c r="AH22" s="17">
        <f t="shared" si="2"/>
        <v>-314.35000000000002</v>
      </c>
      <c r="AI22" s="17">
        <f t="shared" si="3"/>
        <v>-116.25</v>
      </c>
      <c r="AJ22" s="17">
        <f t="shared" si="4"/>
        <v>-430.6</v>
      </c>
      <c r="AM22">
        <f t="shared" si="5"/>
        <v>-155.44999999999999</v>
      </c>
    </row>
    <row r="23" spans="1:39" x14ac:dyDescent="0.25">
      <c r="A23" s="4">
        <v>927</v>
      </c>
      <c r="B23" s="4" t="s">
        <v>34</v>
      </c>
      <c r="C23" s="4">
        <v>29</v>
      </c>
      <c r="D23" s="4">
        <v>5</v>
      </c>
      <c r="E23" s="4">
        <v>100</v>
      </c>
      <c r="F23" s="4">
        <v>143</v>
      </c>
      <c r="G23" s="4">
        <v>8</v>
      </c>
      <c r="H23" s="4">
        <v>19</v>
      </c>
      <c r="I23" s="4">
        <v>12</v>
      </c>
      <c r="J23" s="4">
        <v>3</v>
      </c>
      <c r="K23" s="4">
        <v>0</v>
      </c>
      <c r="L23" s="4">
        <v>480</v>
      </c>
      <c r="M23" s="4">
        <v>518</v>
      </c>
      <c r="N23" s="4">
        <v>43</v>
      </c>
      <c r="O23" s="4">
        <v>4</v>
      </c>
      <c r="P23" s="4">
        <v>-85</v>
      </c>
      <c r="Q23" s="4">
        <v>30</v>
      </c>
      <c r="S23" s="6">
        <f t="shared" ref="S23:S40" si="17">F23/C23</f>
        <v>4.931034482758621</v>
      </c>
      <c r="T23" s="2">
        <f t="shared" ref="T23:T40" si="18">H23/C23</f>
        <v>0.65517241379310343</v>
      </c>
      <c r="U23" s="1">
        <v>7</v>
      </c>
      <c r="V23" s="1">
        <v>4</v>
      </c>
      <c r="W23" s="1">
        <v>11</v>
      </c>
      <c r="AH23" s="17">
        <f t="shared" si="2"/>
        <v>-76.350000000000023</v>
      </c>
      <c r="AI23" s="17">
        <f t="shared" si="3"/>
        <v>31.75</v>
      </c>
      <c r="AJ23" s="17">
        <f t="shared" si="4"/>
        <v>-44.600000000000023</v>
      </c>
      <c r="AK23">
        <f t="shared" ref="AK23" si="19">SUM(N23, -$AB$3)</f>
        <v>22.7</v>
      </c>
      <c r="AL23">
        <f>SUM(O23, -$AC$3)</f>
        <v>-14.350000000000001</v>
      </c>
      <c r="AM23">
        <f t="shared" si="5"/>
        <v>-116.45</v>
      </c>
    </row>
    <row r="24" spans="1:39" x14ac:dyDescent="0.25">
      <c r="A24" s="5">
        <v>14</v>
      </c>
      <c r="B24" s="5" t="s">
        <v>36</v>
      </c>
      <c r="C24" s="5">
        <v>27</v>
      </c>
      <c r="D24" s="5">
        <v>32</v>
      </c>
      <c r="E24" s="5">
        <v>26</v>
      </c>
      <c r="F24" s="5">
        <v>41</v>
      </c>
      <c r="G24" s="5">
        <v>2</v>
      </c>
      <c r="H24" s="5">
        <v>7</v>
      </c>
      <c r="I24" s="5">
        <v>5</v>
      </c>
      <c r="J24" s="5">
        <v>4</v>
      </c>
      <c r="K24" s="5">
        <v>0</v>
      </c>
      <c r="L24" s="5">
        <v>161</v>
      </c>
      <c r="M24" s="5">
        <v>256</v>
      </c>
      <c r="N24" s="5">
        <v>-58</v>
      </c>
      <c r="O24" s="5">
        <v>-52</v>
      </c>
      <c r="P24" s="5">
        <v>15</v>
      </c>
      <c r="Q24" s="5">
        <v>13</v>
      </c>
      <c r="S24" s="6">
        <f t="shared" si="17"/>
        <v>1.5185185185185186</v>
      </c>
      <c r="T24" s="2">
        <f t="shared" si="18"/>
        <v>0.25925925925925924</v>
      </c>
      <c r="U24" s="1">
        <v>0</v>
      </c>
      <c r="V24" s="1">
        <v>5</v>
      </c>
      <c r="W24" s="1">
        <v>5</v>
      </c>
      <c r="AH24" s="17">
        <f>SUM(L24, -$Z$3)</f>
        <v>12.117647058823536</v>
      </c>
      <c r="AI24" s="17">
        <f>SUM(M24, -$AA$3)</f>
        <v>60.35294117647058</v>
      </c>
      <c r="AJ24" s="17">
        <f t="shared" si="4"/>
        <v>72.470588235294116</v>
      </c>
      <c r="AK24">
        <f>SUM(N24, -$AE$3)</f>
        <v>-41.352941176470587</v>
      </c>
      <c r="AL24" s="18">
        <f>SUM(O24, -$AF$3)</f>
        <v>-34.647058823529413</v>
      </c>
      <c r="AM24" s="18">
        <f>SUM(P24, -$AG$3)</f>
        <v>27.764705882352942</v>
      </c>
    </row>
    <row r="25" spans="1:39" x14ac:dyDescent="0.25">
      <c r="A25" s="5">
        <v>27</v>
      </c>
      <c r="B25" s="5" t="s">
        <v>36</v>
      </c>
      <c r="C25" s="5">
        <v>0</v>
      </c>
      <c r="D25" s="5">
        <v>0</v>
      </c>
      <c r="E25" s="5">
        <v>27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94</v>
      </c>
      <c r="M25" s="5">
        <v>139</v>
      </c>
      <c r="N25" s="5">
        <v>0</v>
      </c>
      <c r="O25" s="5">
        <v>0</v>
      </c>
      <c r="P25" s="5">
        <v>-45</v>
      </c>
      <c r="Q25" s="5">
        <v>1</v>
      </c>
      <c r="S25" s="6"/>
      <c r="T25" s="2"/>
      <c r="U25" s="1">
        <v>0</v>
      </c>
      <c r="V25" s="1">
        <v>4</v>
      </c>
      <c r="W25" s="1">
        <v>4</v>
      </c>
      <c r="AH25" s="17">
        <f t="shared" ref="AH25:AH39" si="20">SUM(L25, -$Z$3)</f>
        <v>-54.882352941176464</v>
      </c>
      <c r="AI25" s="17">
        <f t="shared" ref="AI25:AI39" si="21">SUM(M25, -$AA$3)</f>
        <v>-56.64705882352942</v>
      </c>
      <c r="AJ25" s="17">
        <f t="shared" si="4"/>
        <v>-111.52941176470588</v>
      </c>
      <c r="AM25" s="18">
        <f t="shared" ref="AM25:AM39" si="22">SUM(P25, -$AG$3)</f>
        <v>-32.235294117647058</v>
      </c>
    </row>
    <row r="26" spans="1:39" x14ac:dyDescent="0.25">
      <c r="A26" s="21">
        <v>48</v>
      </c>
      <c r="B26" s="5" t="s">
        <v>36</v>
      </c>
      <c r="C26" s="21">
        <v>0</v>
      </c>
      <c r="D26" s="21">
        <v>0</v>
      </c>
      <c r="E26" s="21">
        <v>10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36</v>
      </c>
      <c r="M26" s="21">
        <v>52</v>
      </c>
      <c r="N26" s="21">
        <v>0</v>
      </c>
      <c r="O26" s="21">
        <v>0</v>
      </c>
      <c r="P26" s="21">
        <v>-16</v>
      </c>
      <c r="Q26" s="21">
        <v>4</v>
      </c>
      <c r="S26" s="6"/>
      <c r="T26" s="2"/>
      <c r="U26" s="1">
        <v>0</v>
      </c>
      <c r="V26" s="1">
        <v>2</v>
      </c>
      <c r="W26" s="1">
        <v>2</v>
      </c>
      <c r="AH26" s="17">
        <f t="shared" si="20"/>
        <v>-112.88235294117646</v>
      </c>
      <c r="AI26" s="17">
        <f t="shared" si="21"/>
        <v>-143.64705882352942</v>
      </c>
      <c r="AJ26" s="17">
        <f t="shared" si="4"/>
        <v>-256.52941176470586</v>
      </c>
      <c r="AK26">
        <f t="shared" ref="AK26:AK28" si="23">SUM(N26, -$AE$3)</f>
        <v>16.647058823529413</v>
      </c>
      <c r="AL26" s="18">
        <f>SUM(O26, -$AF$3)</f>
        <v>17.352941176470587</v>
      </c>
      <c r="AM26" s="18">
        <f t="shared" si="22"/>
        <v>-3.235294117647058</v>
      </c>
    </row>
    <row r="27" spans="1:39" x14ac:dyDescent="0.25">
      <c r="A27" s="5">
        <v>77</v>
      </c>
      <c r="B27" s="5" t="s">
        <v>36</v>
      </c>
      <c r="C27" s="5">
        <v>3</v>
      </c>
      <c r="D27" s="5">
        <v>6</v>
      </c>
      <c r="E27" s="5">
        <v>62</v>
      </c>
      <c r="F27" s="5">
        <v>1</v>
      </c>
      <c r="G27" s="5">
        <v>0</v>
      </c>
      <c r="H27" s="5">
        <v>0</v>
      </c>
      <c r="I27" s="5">
        <v>0</v>
      </c>
      <c r="J27" s="5">
        <v>0</v>
      </c>
      <c r="K27" s="5">
        <v>3</v>
      </c>
      <c r="L27" s="5">
        <v>233</v>
      </c>
      <c r="M27" s="5">
        <v>346</v>
      </c>
      <c r="N27" s="5">
        <v>1</v>
      </c>
      <c r="O27" s="5">
        <v>-53</v>
      </c>
      <c r="P27" s="5">
        <v>-61</v>
      </c>
      <c r="Q27" s="5">
        <v>14</v>
      </c>
      <c r="S27" s="6">
        <f t="shared" si="17"/>
        <v>0.33333333333333331</v>
      </c>
      <c r="T27" s="2">
        <f t="shared" si="18"/>
        <v>0</v>
      </c>
      <c r="U27" s="1">
        <v>0</v>
      </c>
      <c r="V27" s="1">
        <v>5</v>
      </c>
      <c r="W27" s="1">
        <v>5</v>
      </c>
      <c r="AH27" s="17">
        <f t="shared" si="20"/>
        <v>84.117647058823536</v>
      </c>
      <c r="AI27" s="17">
        <f t="shared" si="21"/>
        <v>150.35294117647058</v>
      </c>
      <c r="AJ27" s="17">
        <f t="shared" si="4"/>
        <v>234.47058823529412</v>
      </c>
      <c r="AK27">
        <f t="shared" si="23"/>
        <v>17.647058823529413</v>
      </c>
      <c r="AM27" s="18">
        <f t="shared" si="22"/>
        <v>-48.235294117647058</v>
      </c>
    </row>
    <row r="28" spans="1:39" x14ac:dyDescent="0.25">
      <c r="A28" s="5">
        <v>79</v>
      </c>
      <c r="B28" s="5" t="s">
        <v>36</v>
      </c>
      <c r="C28" s="5">
        <v>43</v>
      </c>
      <c r="D28" s="5">
        <v>0</v>
      </c>
      <c r="E28" s="5">
        <v>3</v>
      </c>
      <c r="F28" s="5">
        <v>108</v>
      </c>
      <c r="G28" s="5">
        <v>1</v>
      </c>
      <c r="H28" s="5">
        <v>15</v>
      </c>
      <c r="I28" s="5">
        <v>13</v>
      </c>
      <c r="J28" s="5">
        <v>4</v>
      </c>
      <c r="K28" s="5">
        <v>0</v>
      </c>
      <c r="L28" s="5">
        <v>122</v>
      </c>
      <c r="M28" s="5">
        <v>210</v>
      </c>
      <c r="N28" s="5">
        <v>-102</v>
      </c>
      <c r="O28" s="5">
        <v>0</v>
      </c>
      <c r="P28" s="5">
        <v>14</v>
      </c>
      <c r="Q28" s="5">
        <v>6</v>
      </c>
      <c r="S28" s="6">
        <f t="shared" si="17"/>
        <v>2.5116279069767442</v>
      </c>
      <c r="T28" s="2">
        <f t="shared" si="18"/>
        <v>0.34883720930232559</v>
      </c>
      <c r="U28" s="1">
        <v>0</v>
      </c>
      <c r="V28" s="1">
        <v>5</v>
      </c>
      <c r="W28" s="1">
        <v>5</v>
      </c>
      <c r="AH28" s="17">
        <f t="shared" si="20"/>
        <v>-26.882352941176464</v>
      </c>
      <c r="AI28" s="17">
        <f t="shared" si="21"/>
        <v>14.35294117647058</v>
      </c>
      <c r="AJ28" s="17">
        <f t="shared" si="4"/>
        <v>-12.529411764705884</v>
      </c>
      <c r="AK28">
        <f t="shared" si="23"/>
        <v>-85.35294117647058</v>
      </c>
      <c r="AL28" s="18">
        <f>SUM(O28, -$AF$3)</f>
        <v>17.352941176470587</v>
      </c>
      <c r="AM28" s="18">
        <f t="shared" si="22"/>
        <v>26.764705882352942</v>
      </c>
    </row>
    <row r="29" spans="1:39" x14ac:dyDescent="0.25">
      <c r="A29" s="5">
        <v>86</v>
      </c>
      <c r="B29" s="5" t="s">
        <v>36</v>
      </c>
      <c r="C29" s="5">
        <v>9</v>
      </c>
      <c r="D29" s="5">
        <v>34</v>
      </c>
      <c r="E29" s="5">
        <v>65</v>
      </c>
      <c r="F29" s="5">
        <v>9</v>
      </c>
      <c r="G29" s="5">
        <v>0</v>
      </c>
      <c r="H29" s="5">
        <v>2</v>
      </c>
      <c r="I29" s="5">
        <v>2</v>
      </c>
      <c r="J29" s="5">
        <v>0</v>
      </c>
      <c r="K29" s="5">
        <v>3</v>
      </c>
      <c r="L29" s="5">
        <v>392</v>
      </c>
      <c r="M29" s="5">
        <v>435</v>
      </c>
      <c r="N29" s="5">
        <v>-7</v>
      </c>
      <c r="O29" s="5">
        <v>-51</v>
      </c>
      <c r="P29" s="5">
        <v>15</v>
      </c>
      <c r="Q29" s="5">
        <v>25</v>
      </c>
      <c r="S29" s="6">
        <f t="shared" si="17"/>
        <v>1</v>
      </c>
      <c r="T29" s="2">
        <f t="shared" si="18"/>
        <v>0.22222222222222221</v>
      </c>
      <c r="U29" s="1">
        <v>0</v>
      </c>
      <c r="V29" s="1">
        <v>3</v>
      </c>
      <c r="W29" s="1">
        <v>3</v>
      </c>
      <c r="AH29" s="17">
        <f t="shared" si="20"/>
        <v>243.11764705882354</v>
      </c>
      <c r="AI29" s="17">
        <f t="shared" si="21"/>
        <v>239.35294117647058</v>
      </c>
      <c r="AJ29" s="17">
        <f t="shared" si="4"/>
        <v>482.47058823529414</v>
      </c>
      <c r="AM29" s="18">
        <f t="shared" si="22"/>
        <v>27.764705882352942</v>
      </c>
    </row>
    <row r="30" spans="1:39" x14ac:dyDescent="0.25">
      <c r="A30" s="5">
        <v>97</v>
      </c>
      <c r="B30" s="5" t="s">
        <v>36</v>
      </c>
      <c r="C30" s="5">
        <v>0</v>
      </c>
      <c r="D30" s="5">
        <v>0</v>
      </c>
      <c r="E30" s="5">
        <v>44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126</v>
      </c>
      <c r="M30" s="5">
        <v>246</v>
      </c>
      <c r="N30" s="5">
        <v>0</v>
      </c>
      <c r="O30" s="5">
        <v>0</v>
      </c>
      <c r="P30" s="5">
        <v>-120</v>
      </c>
      <c r="Q30" s="5">
        <v>3</v>
      </c>
      <c r="S30" s="6"/>
      <c r="T30" s="2"/>
      <c r="U30" s="1">
        <v>0</v>
      </c>
      <c r="V30" s="1">
        <v>1</v>
      </c>
      <c r="W30" s="1">
        <v>1</v>
      </c>
      <c r="AH30" s="17">
        <f t="shared" si="20"/>
        <v>-22.882352941176464</v>
      </c>
      <c r="AI30" s="17">
        <f t="shared" si="21"/>
        <v>50.35294117647058</v>
      </c>
      <c r="AJ30" s="17">
        <f t="shared" si="4"/>
        <v>27.470588235294116</v>
      </c>
      <c r="AM30" s="18">
        <f t="shared" si="22"/>
        <v>-107.23529411764706</v>
      </c>
    </row>
    <row r="31" spans="1:39" x14ac:dyDescent="0.25">
      <c r="A31" s="5">
        <v>187</v>
      </c>
      <c r="B31" s="5" t="s">
        <v>36</v>
      </c>
      <c r="C31" s="5">
        <v>0</v>
      </c>
      <c r="D31" s="5">
        <v>0</v>
      </c>
      <c r="E31" s="5">
        <v>27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68</v>
      </c>
      <c r="M31" s="5">
        <v>82</v>
      </c>
      <c r="N31" s="5">
        <v>0</v>
      </c>
      <c r="O31" s="5">
        <v>0</v>
      </c>
      <c r="P31" s="5">
        <v>-14</v>
      </c>
      <c r="Q31" s="5">
        <v>4</v>
      </c>
      <c r="S31" s="6"/>
      <c r="T31" s="2"/>
      <c r="U31" s="1">
        <v>0</v>
      </c>
      <c r="V31" s="1">
        <v>1</v>
      </c>
      <c r="W31" s="1">
        <v>1</v>
      </c>
      <c r="AH31" s="17">
        <f t="shared" si="20"/>
        <v>-80.882352941176464</v>
      </c>
      <c r="AI31" s="17">
        <f t="shared" si="21"/>
        <v>-113.64705882352942</v>
      </c>
      <c r="AJ31" s="17">
        <f t="shared" si="4"/>
        <v>-194.52941176470588</v>
      </c>
      <c r="AM31" s="18">
        <f t="shared" si="22"/>
        <v>-1.235294117647058</v>
      </c>
    </row>
    <row r="32" spans="1:39" x14ac:dyDescent="0.25">
      <c r="A32" s="5">
        <v>369</v>
      </c>
      <c r="B32" s="5" t="s">
        <v>36</v>
      </c>
      <c r="C32" s="5">
        <v>0</v>
      </c>
      <c r="D32" s="5">
        <v>0</v>
      </c>
      <c r="E32" s="5">
        <v>16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55</v>
      </c>
      <c r="M32" s="5">
        <v>36</v>
      </c>
      <c r="N32" s="5">
        <v>0</v>
      </c>
      <c r="O32" s="5">
        <v>0</v>
      </c>
      <c r="P32" s="5">
        <v>19</v>
      </c>
      <c r="Q32" s="5">
        <v>1</v>
      </c>
      <c r="S32" s="6"/>
      <c r="T32" s="2"/>
      <c r="U32" s="1">
        <v>0</v>
      </c>
      <c r="V32" s="1">
        <v>4</v>
      </c>
      <c r="W32" s="1">
        <v>4</v>
      </c>
      <c r="AH32" s="17">
        <f t="shared" si="20"/>
        <v>-93.882352941176464</v>
      </c>
      <c r="AI32" s="17">
        <f t="shared" si="21"/>
        <v>-159.64705882352942</v>
      </c>
      <c r="AJ32" s="17">
        <f t="shared" si="4"/>
        <v>-253.52941176470588</v>
      </c>
      <c r="AK32">
        <f>SUM(N32, -$AE$3)</f>
        <v>16.647058823529413</v>
      </c>
      <c r="AL32" s="18">
        <f>SUM(O32, -$AF$3)</f>
        <v>17.352941176470587</v>
      </c>
      <c r="AM32" s="18">
        <f t="shared" si="22"/>
        <v>31.764705882352942</v>
      </c>
    </row>
    <row r="33" spans="1:39" x14ac:dyDescent="0.25">
      <c r="A33" s="5">
        <v>404</v>
      </c>
      <c r="B33" s="5" t="s">
        <v>36</v>
      </c>
      <c r="C33" s="5">
        <v>22</v>
      </c>
      <c r="D33" s="5">
        <v>16</v>
      </c>
      <c r="E33" s="5">
        <v>30</v>
      </c>
      <c r="F33" s="5">
        <v>84</v>
      </c>
      <c r="G33" s="5">
        <v>2</v>
      </c>
      <c r="H33" s="5">
        <v>6</v>
      </c>
      <c r="I33" s="5">
        <v>3</v>
      </c>
      <c r="J33" s="5">
        <v>2</v>
      </c>
      <c r="K33" s="5">
        <v>0</v>
      </c>
      <c r="L33" s="5">
        <v>303</v>
      </c>
      <c r="M33" s="5">
        <v>263</v>
      </c>
      <c r="N33" s="5">
        <v>-88</v>
      </c>
      <c r="O33" s="5">
        <v>0</v>
      </c>
      <c r="P33" s="5">
        <v>128</v>
      </c>
      <c r="Q33" s="5">
        <v>13</v>
      </c>
      <c r="S33" s="6">
        <f t="shared" si="17"/>
        <v>3.8181818181818183</v>
      </c>
      <c r="T33" s="2">
        <f t="shared" si="18"/>
        <v>0.27272727272727271</v>
      </c>
      <c r="U33" s="1">
        <v>0</v>
      </c>
      <c r="V33" s="1">
        <v>1</v>
      </c>
      <c r="W33" s="1">
        <v>1</v>
      </c>
      <c r="AH33" s="17">
        <f t="shared" si="20"/>
        <v>154.11764705882354</v>
      </c>
      <c r="AI33" s="17">
        <f t="shared" si="21"/>
        <v>67.35294117647058</v>
      </c>
      <c r="AJ33" s="17">
        <f t="shared" si="4"/>
        <v>221.47058823529412</v>
      </c>
      <c r="AM33" s="18">
        <f t="shared" si="22"/>
        <v>140.76470588235293</v>
      </c>
    </row>
    <row r="34" spans="1:39" x14ac:dyDescent="0.25">
      <c r="A34" s="5">
        <v>454</v>
      </c>
      <c r="B34" s="5" t="s">
        <v>36</v>
      </c>
      <c r="C34" s="5">
        <v>0</v>
      </c>
      <c r="D34" s="5">
        <v>0</v>
      </c>
      <c r="E34" s="5">
        <v>2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3</v>
      </c>
      <c r="M34" s="5">
        <v>19</v>
      </c>
      <c r="N34" s="5">
        <v>0</v>
      </c>
      <c r="O34" s="5">
        <v>0</v>
      </c>
      <c r="P34" s="5">
        <v>-16</v>
      </c>
      <c r="Q34" s="5">
        <v>0</v>
      </c>
      <c r="S34" s="6"/>
      <c r="T34" s="2"/>
      <c r="U34" s="1">
        <v>0</v>
      </c>
      <c r="V34" s="1">
        <v>5</v>
      </c>
      <c r="W34" s="1">
        <v>5</v>
      </c>
      <c r="AH34" s="17">
        <f t="shared" si="20"/>
        <v>-145.88235294117646</v>
      </c>
      <c r="AI34" s="17">
        <f t="shared" si="21"/>
        <v>-176.64705882352942</v>
      </c>
      <c r="AJ34" s="17">
        <f t="shared" si="4"/>
        <v>-322.52941176470586</v>
      </c>
      <c r="AK34">
        <f>SUM(N34, -$AE$3)</f>
        <v>16.647058823529413</v>
      </c>
      <c r="AL34" s="18">
        <f>SUM(O34, -$AF$3)</f>
        <v>17.352941176470587</v>
      </c>
      <c r="AM34" s="18">
        <f t="shared" si="22"/>
        <v>-3.235294117647058</v>
      </c>
    </row>
    <row r="35" spans="1:39" x14ac:dyDescent="0.25">
      <c r="A35" s="5">
        <v>548</v>
      </c>
      <c r="B35" s="5" t="s">
        <v>36</v>
      </c>
      <c r="C35" s="5">
        <v>7</v>
      </c>
      <c r="D35" s="5">
        <v>97</v>
      </c>
      <c r="E35" s="5">
        <v>32</v>
      </c>
      <c r="F35" s="5">
        <v>30</v>
      </c>
      <c r="G35" s="5">
        <v>0</v>
      </c>
      <c r="H35" s="5">
        <v>0</v>
      </c>
      <c r="I35" s="5">
        <v>0</v>
      </c>
      <c r="J35" s="5">
        <v>0</v>
      </c>
      <c r="K35" s="5">
        <v>7</v>
      </c>
      <c r="L35" s="5">
        <v>500</v>
      </c>
      <c r="M35" s="5">
        <v>570</v>
      </c>
      <c r="N35" s="5">
        <v>22</v>
      </c>
      <c r="O35" s="5">
        <v>-137</v>
      </c>
      <c r="P35" s="5">
        <v>45</v>
      </c>
      <c r="Q35" s="5">
        <v>1</v>
      </c>
      <c r="S35" s="6">
        <f t="shared" si="17"/>
        <v>4.2857142857142856</v>
      </c>
      <c r="T35" s="2">
        <f t="shared" si="18"/>
        <v>0</v>
      </c>
      <c r="U35" s="1">
        <v>0</v>
      </c>
      <c r="V35" s="1">
        <v>1</v>
      </c>
      <c r="W35" s="1">
        <v>1</v>
      </c>
      <c r="AH35" s="17">
        <f t="shared" si="20"/>
        <v>351.11764705882354</v>
      </c>
      <c r="AI35" s="17">
        <f t="shared" si="21"/>
        <v>374.35294117647061</v>
      </c>
      <c r="AJ35" s="17">
        <f t="shared" si="4"/>
        <v>725.47058823529414</v>
      </c>
      <c r="AM35" s="18">
        <f t="shared" si="22"/>
        <v>57.764705882352942</v>
      </c>
    </row>
    <row r="36" spans="1:39" x14ac:dyDescent="0.25">
      <c r="A36" s="5">
        <v>762</v>
      </c>
      <c r="B36" s="5" t="s">
        <v>36</v>
      </c>
      <c r="C36" s="5">
        <v>0</v>
      </c>
      <c r="D36" s="5">
        <v>0</v>
      </c>
      <c r="E36" s="5">
        <v>12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15</v>
      </c>
      <c r="M36" s="5">
        <v>54</v>
      </c>
      <c r="N36" s="5">
        <v>0</v>
      </c>
      <c r="O36" s="5">
        <v>0</v>
      </c>
      <c r="P36" s="5">
        <v>-39</v>
      </c>
      <c r="Q36" s="5">
        <v>1</v>
      </c>
      <c r="S36" s="6"/>
      <c r="T36" s="2"/>
      <c r="U36" s="1">
        <v>0</v>
      </c>
      <c r="V36" s="1">
        <v>1</v>
      </c>
      <c r="W36" s="1">
        <v>1</v>
      </c>
      <c r="AH36" s="17">
        <f t="shared" si="20"/>
        <v>-133.88235294117646</v>
      </c>
      <c r="AI36" s="17">
        <f t="shared" si="21"/>
        <v>-141.64705882352942</v>
      </c>
      <c r="AJ36" s="17">
        <f t="shared" si="4"/>
        <v>-275.52941176470586</v>
      </c>
      <c r="AM36" s="18">
        <f t="shared" si="22"/>
        <v>-26.235294117647058</v>
      </c>
    </row>
    <row r="37" spans="1:39" x14ac:dyDescent="0.25">
      <c r="A37" s="5">
        <v>815</v>
      </c>
      <c r="B37" s="5" t="s">
        <v>36</v>
      </c>
      <c r="C37" s="5">
        <v>0</v>
      </c>
      <c r="D37" s="5">
        <v>0</v>
      </c>
      <c r="E37" s="5">
        <v>17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33</v>
      </c>
      <c r="M37" s="5">
        <v>89</v>
      </c>
      <c r="N37" s="5">
        <v>0</v>
      </c>
      <c r="O37" s="5">
        <v>0</v>
      </c>
      <c r="P37" s="5">
        <v>-56</v>
      </c>
      <c r="Q37" s="5">
        <v>1</v>
      </c>
      <c r="S37" s="6"/>
      <c r="T37" s="2"/>
      <c r="U37" s="1">
        <v>0</v>
      </c>
      <c r="V37" s="1">
        <v>4</v>
      </c>
      <c r="W37" s="1">
        <v>4</v>
      </c>
      <c r="AH37" s="17">
        <f t="shared" si="20"/>
        <v>-115.88235294117646</v>
      </c>
      <c r="AI37" s="17">
        <f t="shared" si="21"/>
        <v>-106.64705882352942</v>
      </c>
      <c r="AJ37" s="17">
        <f t="shared" si="4"/>
        <v>-222.52941176470588</v>
      </c>
      <c r="AM37" s="18">
        <f t="shared" si="22"/>
        <v>-43.235294117647058</v>
      </c>
    </row>
    <row r="38" spans="1:39" x14ac:dyDescent="0.25">
      <c r="A38" s="5">
        <v>1130</v>
      </c>
      <c r="B38" s="5" t="s">
        <v>36</v>
      </c>
      <c r="C38" s="5">
        <v>0</v>
      </c>
      <c r="D38" s="5">
        <v>0</v>
      </c>
      <c r="E38" s="5">
        <v>39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139</v>
      </c>
      <c r="M38" s="5">
        <v>143</v>
      </c>
      <c r="N38" s="5">
        <v>0</v>
      </c>
      <c r="O38" s="5">
        <v>0</v>
      </c>
      <c r="P38" s="5">
        <v>-4</v>
      </c>
      <c r="Q38" s="5">
        <v>4</v>
      </c>
      <c r="S38" s="6"/>
      <c r="T38" s="2"/>
      <c r="U38" s="1">
        <v>0</v>
      </c>
      <c r="V38" s="1">
        <v>2</v>
      </c>
      <c r="W38" s="1">
        <v>2</v>
      </c>
      <c r="AH38" s="17">
        <f t="shared" si="20"/>
        <v>-9.8823529411764639</v>
      </c>
      <c r="AI38" s="17">
        <f t="shared" si="21"/>
        <v>-52.64705882352942</v>
      </c>
      <c r="AJ38" s="17">
        <f t="shared" si="4"/>
        <v>-62.529411764705884</v>
      </c>
      <c r="AM38" s="18">
        <f t="shared" si="22"/>
        <v>8.764705882352942</v>
      </c>
    </row>
    <row r="39" spans="1:39" x14ac:dyDescent="0.25">
      <c r="A39" s="5">
        <v>2586</v>
      </c>
      <c r="B39" s="5" t="s">
        <v>36</v>
      </c>
      <c r="C39" s="5">
        <v>0</v>
      </c>
      <c r="D39" s="5">
        <v>0</v>
      </c>
      <c r="E39" s="5">
        <v>32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152</v>
      </c>
      <c r="M39" s="5">
        <v>186</v>
      </c>
      <c r="N39" s="5">
        <v>0</v>
      </c>
      <c r="O39" s="5">
        <v>0</v>
      </c>
      <c r="P39" s="5">
        <v>-34</v>
      </c>
      <c r="Q39" s="5">
        <v>14</v>
      </c>
      <c r="S39" s="6"/>
      <c r="T39" s="2"/>
      <c r="U39" s="1">
        <v>0</v>
      </c>
      <c r="V39" s="1">
        <v>4</v>
      </c>
      <c r="W39" s="1">
        <v>4</v>
      </c>
      <c r="AH39" s="17">
        <f t="shared" si="20"/>
        <v>3.1176470588235361</v>
      </c>
      <c r="AI39" s="17">
        <f t="shared" si="21"/>
        <v>-9.6470588235294201</v>
      </c>
      <c r="AJ39" s="17">
        <f t="shared" si="4"/>
        <v>-6.529411764705884</v>
      </c>
      <c r="AK39">
        <f>SUM(N39, -$AE$3)</f>
        <v>16.647058823529413</v>
      </c>
      <c r="AM39" s="18">
        <f t="shared" si="22"/>
        <v>-21.235294117647058</v>
      </c>
    </row>
    <row r="40" spans="1:39" x14ac:dyDescent="0.25">
      <c r="A40" s="5">
        <v>3019</v>
      </c>
      <c r="B40" s="5" t="s">
        <v>36</v>
      </c>
      <c r="C40" s="5">
        <v>15</v>
      </c>
      <c r="D40" s="5">
        <v>4</v>
      </c>
      <c r="E40" s="5">
        <v>21</v>
      </c>
      <c r="F40" s="5">
        <v>14</v>
      </c>
      <c r="G40" s="5">
        <v>1</v>
      </c>
      <c r="H40" s="5">
        <v>6</v>
      </c>
      <c r="I40" s="5">
        <v>5</v>
      </c>
      <c r="J40" s="5">
        <v>5</v>
      </c>
      <c r="K40" s="5">
        <v>0</v>
      </c>
      <c r="L40" s="5">
        <v>99</v>
      </c>
      <c r="M40" s="5">
        <v>200</v>
      </c>
      <c r="N40" s="5">
        <v>-51</v>
      </c>
      <c r="O40" s="5">
        <v>-2</v>
      </c>
      <c r="P40" s="5">
        <v>-48</v>
      </c>
      <c r="Q40" s="5">
        <v>6</v>
      </c>
      <c r="S40" s="6">
        <f t="shared" si="17"/>
        <v>0.93333333333333335</v>
      </c>
      <c r="T40" s="2">
        <f t="shared" si="18"/>
        <v>0.4</v>
      </c>
      <c r="U40" s="1">
        <v>0</v>
      </c>
      <c r="V40" s="1">
        <v>1</v>
      </c>
      <c r="W40" s="1">
        <v>1</v>
      </c>
      <c r="AH40" s="17">
        <f t="shared" ref="AH40" si="24">SUM(L40, -$Z$3)</f>
        <v>-49.882352941176464</v>
      </c>
      <c r="AI40" s="17">
        <f t="shared" ref="AI40" si="25">SUM(M40, -$AA$3)</f>
        <v>4.3529411764705799</v>
      </c>
      <c r="AJ40" s="17">
        <f t="shared" ref="AJ40" si="26">SUM(AH40:AI40)</f>
        <v>-45.529411764705884</v>
      </c>
      <c r="AM40" s="18">
        <f t="shared" ref="AM40" si="27">SUM(P40, -$AG$3)</f>
        <v>-35.235294117647058</v>
      </c>
    </row>
  </sheetData>
  <sortState xmlns:xlrd2="http://schemas.microsoft.com/office/spreadsheetml/2017/richdata2" ref="A24:Q40">
    <sortCondition ref="A24:A40"/>
  </sortState>
  <mergeCells count="1">
    <mergeCell ref="X1:AA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CDA6-9A34-4C4A-B1C6-EDB0B13F2F45}">
  <dimension ref="A1:AD40"/>
  <sheetViews>
    <sheetView topLeftCell="A10" workbookViewId="0">
      <selection activeCell="B38" sqref="B38"/>
    </sheetView>
  </sheetViews>
  <sheetFormatPr defaultRowHeight="15" x14ac:dyDescent="0.25"/>
  <cols>
    <col min="6" max="6" width="8.85546875" customWidth="1"/>
  </cols>
  <sheetData>
    <row r="1" spans="1:30" s="3" customFormat="1" ht="45" x14ac:dyDescent="0.25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130</v>
      </c>
      <c r="G1" s="3" t="s">
        <v>129</v>
      </c>
      <c r="H1" s="3" t="s">
        <v>128</v>
      </c>
      <c r="I1" s="3" t="s">
        <v>127</v>
      </c>
      <c r="J1" s="3" t="s">
        <v>126</v>
      </c>
      <c r="K1" s="3" t="s">
        <v>125</v>
      </c>
      <c r="L1" s="3" t="s">
        <v>124</v>
      </c>
      <c r="M1" s="3" t="s">
        <v>123</v>
      </c>
      <c r="N1" s="3" t="s">
        <v>122</v>
      </c>
      <c r="O1" s="3" t="s">
        <v>121</v>
      </c>
      <c r="P1" s="3" t="s">
        <v>120</v>
      </c>
      <c r="Q1" s="3" t="s">
        <v>119</v>
      </c>
      <c r="R1" s="3" t="s">
        <v>118</v>
      </c>
      <c r="S1" s="3" t="s">
        <v>117</v>
      </c>
      <c r="T1" s="3" t="s">
        <v>116</v>
      </c>
      <c r="U1" s="3" t="s">
        <v>115</v>
      </c>
      <c r="V1" s="3" t="s">
        <v>114</v>
      </c>
      <c r="W1" s="3" t="s">
        <v>113</v>
      </c>
      <c r="Y1" s="3" t="s">
        <v>131</v>
      </c>
      <c r="AA1" s="3" t="s">
        <v>15</v>
      </c>
      <c r="AB1" s="3" t="s">
        <v>16</v>
      </c>
      <c r="AC1" s="3" t="s">
        <v>17</v>
      </c>
      <c r="AD1" s="3" t="s">
        <v>18</v>
      </c>
    </row>
    <row r="2" spans="1:30" x14ac:dyDescent="0.25">
      <c r="A2">
        <v>7</v>
      </c>
      <c r="B2" s="4" t="s">
        <v>34</v>
      </c>
      <c r="C2" s="4">
        <v>103</v>
      </c>
      <c r="D2" s="4">
        <v>0</v>
      </c>
      <c r="E2" s="4">
        <v>2</v>
      </c>
      <c r="F2">
        <v>0</v>
      </c>
      <c r="G2">
        <v>0</v>
      </c>
      <c r="H2">
        <v>1</v>
      </c>
      <c r="I2">
        <v>1</v>
      </c>
      <c r="J2">
        <v>0</v>
      </c>
      <c r="K2">
        <v>2</v>
      </c>
      <c r="L2">
        <v>0</v>
      </c>
      <c r="M2">
        <v>0</v>
      </c>
      <c r="N2">
        <v>1</v>
      </c>
      <c r="O2">
        <v>0</v>
      </c>
      <c r="P2">
        <v>0</v>
      </c>
      <c r="Q2">
        <v>14</v>
      </c>
      <c r="R2">
        <v>1</v>
      </c>
      <c r="S2">
        <v>0</v>
      </c>
      <c r="T2">
        <v>20</v>
      </c>
      <c r="U2">
        <v>20</v>
      </c>
      <c r="V2">
        <v>0</v>
      </c>
      <c r="W2">
        <v>103</v>
      </c>
      <c r="Y2" s="18">
        <f t="shared" ref="Y2:Y37" si="0">U2/W2</f>
        <v>0.1941747572815534</v>
      </c>
      <c r="AA2" s="4" t="s">
        <v>34</v>
      </c>
      <c r="AB2" s="4">
        <v>103</v>
      </c>
      <c r="AC2" s="4">
        <v>0</v>
      </c>
      <c r="AD2" s="4">
        <v>2</v>
      </c>
    </row>
    <row r="3" spans="1:30" x14ac:dyDescent="0.25">
      <c r="A3">
        <v>11</v>
      </c>
      <c r="B3" s="4" t="s">
        <v>34</v>
      </c>
      <c r="C3" s="4">
        <v>0</v>
      </c>
      <c r="D3" s="4">
        <v>0</v>
      </c>
      <c r="E3" s="4">
        <v>10</v>
      </c>
      <c r="F3">
        <v>0</v>
      </c>
      <c r="G3">
        <v>0</v>
      </c>
      <c r="H3">
        <v>1</v>
      </c>
      <c r="I3">
        <v>1</v>
      </c>
      <c r="J3">
        <v>0</v>
      </c>
      <c r="K3">
        <v>3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6</v>
      </c>
      <c r="U3">
        <v>6</v>
      </c>
      <c r="V3">
        <v>0</v>
      </c>
      <c r="W3">
        <v>10</v>
      </c>
      <c r="Y3" s="18">
        <f t="shared" si="0"/>
        <v>0.6</v>
      </c>
      <c r="AA3" s="4" t="s">
        <v>34</v>
      </c>
      <c r="AB3" s="4">
        <v>0</v>
      </c>
      <c r="AC3" s="4">
        <v>0</v>
      </c>
      <c r="AD3" s="4">
        <v>10</v>
      </c>
    </row>
    <row r="4" spans="1:30" x14ac:dyDescent="0.25">
      <c r="A4">
        <v>13</v>
      </c>
      <c r="B4" s="4" t="s">
        <v>34</v>
      </c>
      <c r="C4" s="4">
        <v>4</v>
      </c>
      <c r="D4" s="4">
        <v>17</v>
      </c>
      <c r="E4" s="4">
        <v>53</v>
      </c>
      <c r="F4">
        <v>0</v>
      </c>
      <c r="G4">
        <v>0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6</v>
      </c>
      <c r="U4">
        <v>6</v>
      </c>
      <c r="V4">
        <v>0</v>
      </c>
      <c r="W4">
        <v>74</v>
      </c>
      <c r="Y4" s="18">
        <f t="shared" si="0"/>
        <v>8.1081081081081086E-2</v>
      </c>
      <c r="AA4" s="4" t="s">
        <v>34</v>
      </c>
      <c r="AB4" s="4">
        <v>4</v>
      </c>
      <c r="AC4" s="4">
        <v>17</v>
      </c>
      <c r="AD4" s="4">
        <v>53</v>
      </c>
    </row>
    <row r="5" spans="1:30" x14ac:dyDescent="0.25">
      <c r="A5">
        <v>14</v>
      </c>
      <c r="B5" s="5" t="s">
        <v>36</v>
      </c>
      <c r="C5" s="5">
        <v>18</v>
      </c>
      <c r="D5" s="5">
        <v>3</v>
      </c>
      <c r="E5" s="5">
        <v>25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3</v>
      </c>
      <c r="N5">
        <v>0</v>
      </c>
      <c r="O5">
        <v>2</v>
      </c>
      <c r="P5">
        <v>1</v>
      </c>
      <c r="Q5">
        <v>1</v>
      </c>
      <c r="R5">
        <v>0</v>
      </c>
      <c r="S5">
        <v>0</v>
      </c>
      <c r="T5">
        <v>10</v>
      </c>
      <c r="U5">
        <v>10</v>
      </c>
      <c r="V5">
        <v>0</v>
      </c>
      <c r="W5">
        <v>40</v>
      </c>
      <c r="Y5" s="18">
        <f t="shared" si="0"/>
        <v>0.25</v>
      </c>
      <c r="AA5" s="5" t="s">
        <v>36</v>
      </c>
      <c r="AB5" s="5">
        <v>18</v>
      </c>
      <c r="AC5" s="5">
        <v>3</v>
      </c>
      <c r="AD5" s="5">
        <v>25</v>
      </c>
    </row>
    <row r="6" spans="1:30" x14ac:dyDescent="0.25">
      <c r="A6">
        <v>18</v>
      </c>
      <c r="B6" s="4" t="s">
        <v>34</v>
      </c>
      <c r="C6" s="4">
        <v>0</v>
      </c>
      <c r="D6" s="4">
        <v>0</v>
      </c>
      <c r="E6" s="4">
        <v>207</v>
      </c>
      <c r="F6">
        <v>1</v>
      </c>
      <c r="G6">
        <v>3</v>
      </c>
      <c r="H6">
        <v>3</v>
      </c>
      <c r="I6">
        <v>1</v>
      </c>
      <c r="J6">
        <v>0</v>
      </c>
      <c r="K6">
        <v>4</v>
      </c>
      <c r="L6">
        <v>0</v>
      </c>
      <c r="M6">
        <v>7</v>
      </c>
      <c r="N6">
        <v>1</v>
      </c>
      <c r="O6">
        <v>3</v>
      </c>
      <c r="P6">
        <v>6</v>
      </c>
      <c r="Q6">
        <v>1</v>
      </c>
      <c r="R6">
        <v>0</v>
      </c>
      <c r="S6">
        <v>0</v>
      </c>
      <c r="T6">
        <v>30</v>
      </c>
      <c r="U6">
        <v>30</v>
      </c>
      <c r="V6">
        <v>0</v>
      </c>
      <c r="W6">
        <v>214</v>
      </c>
      <c r="Y6" s="18">
        <f t="shared" si="0"/>
        <v>0.14018691588785046</v>
      </c>
      <c r="AA6" s="4" t="s">
        <v>34</v>
      </c>
      <c r="AB6" s="4">
        <v>0</v>
      </c>
      <c r="AC6" s="4">
        <v>0</v>
      </c>
      <c r="AD6" s="4">
        <v>207</v>
      </c>
    </row>
    <row r="7" spans="1:30" x14ac:dyDescent="0.25">
      <c r="A7">
        <v>23</v>
      </c>
      <c r="B7" s="4" t="s">
        <v>34</v>
      </c>
      <c r="C7" s="4">
        <v>3</v>
      </c>
      <c r="D7" s="4">
        <v>106</v>
      </c>
      <c r="E7" s="4">
        <v>89</v>
      </c>
      <c r="F7">
        <v>0</v>
      </c>
      <c r="G7">
        <v>0</v>
      </c>
      <c r="H7">
        <v>1</v>
      </c>
      <c r="I7">
        <v>1</v>
      </c>
      <c r="J7">
        <v>0</v>
      </c>
      <c r="K7">
        <v>10</v>
      </c>
      <c r="L7">
        <v>0</v>
      </c>
      <c r="M7">
        <v>8</v>
      </c>
      <c r="N7">
        <v>3</v>
      </c>
      <c r="O7">
        <v>8</v>
      </c>
      <c r="P7">
        <v>7</v>
      </c>
      <c r="Q7">
        <v>2</v>
      </c>
      <c r="R7">
        <v>1</v>
      </c>
      <c r="S7">
        <v>1</v>
      </c>
      <c r="T7">
        <v>42</v>
      </c>
      <c r="U7">
        <v>42</v>
      </c>
      <c r="V7">
        <v>0</v>
      </c>
      <c r="W7">
        <v>195</v>
      </c>
      <c r="Y7" s="18">
        <f t="shared" si="0"/>
        <v>0.2153846153846154</v>
      </c>
      <c r="AA7" s="4" t="s">
        <v>34</v>
      </c>
      <c r="AB7" s="4">
        <v>3</v>
      </c>
      <c r="AC7" s="4">
        <v>106</v>
      </c>
      <c r="AD7" s="4">
        <v>89</v>
      </c>
    </row>
    <row r="8" spans="1:30" x14ac:dyDescent="0.25">
      <c r="A8">
        <v>27</v>
      </c>
      <c r="B8" s="5" t="s">
        <v>36</v>
      </c>
      <c r="C8" s="5">
        <v>0</v>
      </c>
      <c r="D8" s="5">
        <v>0</v>
      </c>
      <c r="E8" s="5">
        <v>27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23</v>
      </c>
      <c r="Y8" s="18">
        <f t="shared" si="0"/>
        <v>4.3478260869565216E-2</v>
      </c>
      <c r="AA8" s="5" t="s">
        <v>36</v>
      </c>
      <c r="AB8" s="5">
        <v>0</v>
      </c>
      <c r="AC8" s="5">
        <v>0</v>
      </c>
      <c r="AD8" s="5">
        <v>27</v>
      </c>
    </row>
    <row r="9" spans="1:30" x14ac:dyDescent="0.25">
      <c r="A9">
        <v>31</v>
      </c>
      <c r="B9" s="4" t="s">
        <v>34</v>
      </c>
      <c r="C9" s="4">
        <v>69</v>
      </c>
      <c r="D9" s="4">
        <v>14</v>
      </c>
      <c r="E9" s="4">
        <v>7</v>
      </c>
      <c r="F9">
        <v>1</v>
      </c>
      <c r="G9">
        <v>1</v>
      </c>
      <c r="H9">
        <v>0</v>
      </c>
      <c r="I9">
        <v>2</v>
      </c>
      <c r="J9">
        <v>0</v>
      </c>
      <c r="K9">
        <v>8</v>
      </c>
      <c r="L9">
        <v>0</v>
      </c>
      <c r="M9">
        <v>2</v>
      </c>
      <c r="N9">
        <v>1</v>
      </c>
      <c r="O9">
        <v>0</v>
      </c>
      <c r="P9">
        <v>1</v>
      </c>
      <c r="Q9">
        <v>7</v>
      </c>
      <c r="R9">
        <v>0</v>
      </c>
      <c r="S9">
        <v>0</v>
      </c>
      <c r="T9">
        <v>23</v>
      </c>
      <c r="U9">
        <v>23</v>
      </c>
      <c r="V9">
        <v>0</v>
      </c>
      <c r="W9">
        <v>90</v>
      </c>
      <c r="Y9" s="18">
        <f t="shared" si="0"/>
        <v>0.25555555555555554</v>
      </c>
      <c r="AA9" s="4" t="s">
        <v>34</v>
      </c>
      <c r="AB9" s="4">
        <v>69</v>
      </c>
      <c r="AC9" s="4">
        <v>14</v>
      </c>
      <c r="AD9" s="4">
        <v>7</v>
      </c>
    </row>
    <row r="10" spans="1:30" x14ac:dyDescent="0.25">
      <c r="A10">
        <v>42</v>
      </c>
      <c r="B10" s="4" t="s">
        <v>34</v>
      </c>
      <c r="C10" s="4">
        <v>0</v>
      </c>
      <c r="D10" s="4">
        <v>0</v>
      </c>
      <c r="E10" s="4">
        <v>122</v>
      </c>
      <c r="F10">
        <v>0</v>
      </c>
      <c r="G10">
        <v>1</v>
      </c>
      <c r="H10">
        <v>1</v>
      </c>
      <c r="I10">
        <v>0</v>
      </c>
      <c r="J10">
        <v>0</v>
      </c>
      <c r="K10">
        <v>8</v>
      </c>
      <c r="L10">
        <v>0</v>
      </c>
      <c r="M10">
        <v>2</v>
      </c>
      <c r="N10">
        <v>0</v>
      </c>
      <c r="O10">
        <v>3</v>
      </c>
      <c r="P10">
        <v>2</v>
      </c>
      <c r="Q10">
        <v>3</v>
      </c>
      <c r="R10">
        <v>0</v>
      </c>
      <c r="S10">
        <v>0</v>
      </c>
      <c r="T10">
        <v>20</v>
      </c>
      <c r="U10">
        <v>20</v>
      </c>
      <c r="V10">
        <v>0</v>
      </c>
      <c r="W10">
        <v>122</v>
      </c>
      <c r="Y10" s="18">
        <f t="shared" si="0"/>
        <v>0.16393442622950818</v>
      </c>
      <c r="AA10" s="4" t="s">
        <v>34</v>
      </c>
      <c r="AB10" s="4">
        <v>0</v>
      </c>
      <c r="AC10" s="4">
        <v>0</v>
      </c>
      <c r="AD10" s="4">
        <v>122</v>
      </c>
    </row>
    <row r="11" spans="1:30" x14ac:dyDescent="0.25">
      <c r="A11">
        <v>43</v>
      </c>
      <c r="B11" s="4" t="s">
        <v>34</v>
      </c>
      <c r="C11" s="4">
        <v>114</v>
      </c>
      <c r="D11" s="4">
        <v>1</v>
      </c>
      <c r="E11" s="4">
        <v>1</v>
      </c>
      <c r="F11">
        <v>0</v>
      </c>
      <c r="G11">
        <v>0</v>
      </c>
      <c r="H11">
        <v>2</v>
      </c>
      <c r="I11">
        <v>5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6</v>
      </c>
      <c r="R11">
        <v>1</v>
      </c>
      <c r="S11">
        <v>0</v>
      </c>
      <c r="T11">
        <v>18</v>
      </c>
      <c r="U11">
        <v>18</v>
      </c>
      <c r="V11">
        <v>0</v>
      </c>
      <c r="W11">
        <v>131</v>
      </c>
      <c r="Y11" s="18">
        <f t="shared" si="0"/>
        <v>0.13740458015267176</v>
      </c>
      <c r="AA11" s="4" t="s">
        <v>34</v>
      </c>
      <c r="AB11" s="4">
        <v>114</v>
      </c>
      <c r="AC11" s="4">
        <v>1</v>
      </c>
      <c r="AD11" s="4">
        <v>1</v>
      </c>
    </row>
    <row r="12" spans="1:30" x14ac:dyDescent="0.25">
      <c r="A12">
        <v>53</v>
      </c>
      <c r="B12" s="4" t="s">
        <v>34</v>
      </c>
      <c r="C12" s="4">
        <v>116</v>
      </c>
      <c r="D12" s="4">
        <v>31</v>
      </c>
      <c r="E12" s="4">
        <v>6</v>
      </c>
      <c r="F12">
        <v>1</v>
      </c>
      <c r="G12">
        <v>1</v>
      </c>
      <c r="H12">
        <v>5</v>
      </c>
      <c r="I12">
        <v>1</v>
      </c>
      <c r="J12">
        <v>0</v>
      </c>
      <c r="K12">
        <v>8</v>
      </c>
      <c r="L12">
        <v>0</v>
      </c>
      <c r="M12">
        <v>2</v>
      </c>
      <c r="N12">
        <v>2</v>
      </c>
      <c r="O12">
        <v>3</v>
      </c>
      <c r="P12">
        <v>2</v>
      </c>
      <c r="Q12">
        <v>14</v>
      </c>
      <c r="R12">
        <v>0</v>
      </c>
      <c r="S12">
        <v>0</v>
      </c>
      <c r="T12">
        <v>39</v>
      </c>
      <c r="U12">
        <v>39</v>
      </c>
      <c r="V12">
        <v>0</v>
      </c>
      <c r="W12">
        <v>168</v>
      </c>
      <c r="Y12" s="18">
        <f t="shared" si="0"/>
        <v>0.23214285714285715</v>
      </c>
      <c r="AA12" s="4" t="s">
        <v>34</v>
      </c>
      <c r="AB12" s="4">
        <v>116</v>
      </c>
      <c r="AC12" s="4">
        <v>31</v>
      </c>
      <c r="AD12" s="4">
        <v>6</v>
      </c>
    </row>
    <row r="13" spans="1:30" x14ac:dyDescent="0.25">
      <c r="A13">
        <v>57</v>
      </c>
      <c r="B13" s="4" t="s">
        <v>34</v>
      </c>
      <c r="C13" s="4">
        <v>0</v>
      </c>
      <c r="D13" s="4">
        <v>1</v>
      </c>
      <c r="E13" s="4">
        <v>128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0</v>
      </c>
      <c r="M13">
        <v>0</v>
      </c>
      <c r="N13">
        <v>0</v>
      </c>
      <c r="O13">
        <v>8</v>
      </c>
      <c r="P13">
        <v>3</v>
      </c>
      <c r="Q13">
        <v>0</v>
      </c>
      <c r="R13">
        <v>0</v>
      </c>
      <c r="S13">
        <v>0</v>
      </c>
      <c r="T13">
        <v>19</v>
      </c>
      <c r="U13">
        <v>19</v>
      </c>
      <c r="V13">
        <v>0</v>
      </c>
      <c r="W13">
        <v>129</v>
      </c>
      <c r="Y13" s="18">
        <f t="shared" si="0"/>
        <v>0.14728682170542637</v>
      </c>
      <c r="AA13" s="4" t="s">
        <v>34</v>
      </c>
      <c r="AB13" s="4">
        <v>0</v>
      </c>
      <c r="AC13" s="4">
        <v>1</v>
      </c>
      <c r="AD13" s="4">
        <v>128</v>
      </c>
    </row>
    <row r="14" spans="1:30" x14ac:dyDescent="0.25">
      <c r="A14">
        <v>64</v>
      </c>
      <c r="B14" s="4" t="s">
        <v>34</v>
      </c>
      <c r="C14" s="4">
        <v>0</v>
      </c>
      <c r="D14" s="4">
        <v>3</v>
      </c>
      <c r="E14" s="4">
        <v>54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3</v>
      </c>
      <c r="U14">
        <v>3</v>
      </c>
      <c r="V14">
        <v>0</v>
      </c>
      <c r="W14">
        <v>57</v>
      </c>
      <c r="Y14" s="18">
        <f t="shared" si="0"/>
        <v>5.2631578947368418E-2</v>
      </c>
      <c r="AA14" s="4" t="s">
        <v>34</v>
      </c>
      <c r="AB14" s="4">
        <v>0</v>
      </c>
      <c r="AC14" s="4">
        <v>3</v>
      </c>
      <c r="AD14" s="4">
        <v>54</v>
      </c>
    </row>
    <row r="15" spans="1:30" x14ac:dyDescent="0.25">
      <c r="A15">
        <v>77</v>
      </c>
      <c r="B15" s="5" t="s">
        <v>36</v>
      </c>
      <c r="C15" s="5">
        <v>3</v>
      </c>
      <c r="D15" s="5">
        <v>6</v>
      </c>
      <c r="E15" s="5">
        <v>37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3</v>
      </c>
      <c r="P15">
        <v>2</v>
      </c>
      <c r="Q15">
        <v>0</v>
      </c>
      <c r="R15">
        <v>0</v>
      </c>
      <c r="S15">
        <v>0</v>
      </c>
      <c r="T15">
        <v>8</v>
      </c>
      <c r="U15">
        <v>8</v>
      </c>
      <c r="V15">
        <v>0</v>
      </c>
      <c r="W15">
        <v>43</v>
      </c>
      <c r="Y15" s="18">
        <f t="shared" si="0"/>
        <v>0.18604651162790697</v>
      </c>
      <c r="AA15" s="5" t="s">
        <v>36</v>
      </c>
      <c r="AB15" s="5">
        <v>3</v>
      </c>
      <c r="AC15" s="5">
        <v>6</v>
      </c>
      <c r="AD15" s="5">
        <v>37</v>
      </c>
    </row>
    <row r="16" spans="1:30" x14ac:dyDescent="0.25">
      <c r="A16">
        <v>79</v>
      </c>
      <c r="B16" s="5" t="s">
        <v>36</v>
      </c>
      <c r="C16" s="5">
        <v>31</v>
      </c>
      <c r="D16" s="5">
        <v>0</v>
      </c>
      <c r="E16" s="5">
        <v>3</v>
      </c>
      <c r="F16">
        <v>0</v>
      </c>
      <c r="G16">
        <v>0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4</v>
      </c>
      <c r="U16">
        <v>4</v>
      </c>
      <c r="V16">
        <v>0</v>
      </c>
      <c r="W16">
        <v>26</v>
      </c>
      <c r="Y16" s="18">
        <f t="shared" si="0"/>
        <v>0.15384615384615385</v>
      </c>
      <c r="AA16" s="5" t="s">
        <v>36</v>
      </c>
      <c r="AB16" s="5">
        <v>31</v>
      </c>
      <c r="AC16" s="5">
        <v>0</v>
      </c>
      <c r="AD16" s="5">
        <v>3</v>
      </c>
    </row>
    <row r="17" spans="1:30" x14ac:dyDescent="0.25">
      <c r="A17">
        <v>86</v>
      </c>
      <c r="B17" s="5" t="s">
        <v>36</v>
      </c>
      <c r="C17" s="5">
        <v>3</v>
      </c>
      <c r="D17" s="5">
        <v>34</v>
      </c>
      <c r="E17" s="5">
        <v>51</v>
      </c>
      <c r="F17">
        <v>1</v>
      </c>
      <c r="G17">
        <v>3</v>
      </c>
      <c r="H17">
        <v>0</v>
      </c>
      <c r="I17">
        <v>0</v>
      </c>
      <c r="J17">
        <v>0</v>
      </c>
      <c r="K17">
        <v>9</v>
      </c>
      <c r="L17">
        <v>0</v>
      </c>
      <c r="M17">
        <v>1</v>
      </c>
      <c r="N17">
        <v>0</v>
      </c>
      <c r="O17">
        <v>3</v>
      </c>
      <c r="P17">
        <v>3</v>
      </c>
      <c r="Q17">
        <v>0</v>
      </c>
      <c r="R17">
        <v>0</v>
      </c>
      <c r="S17">
        <v>0</v>
      </c>
      <c r="T17">
        <v>20</v>
      </c>
      <c r="U17">
        <v>20</v>
      </c>
      <c r="V17">
        <v>0</v>
      </c>
      <c r="W17">
        <v>86</v>
      </c>
      <c r="Y17" s="18">
        <f t="shared" si="0"/>
        <v>0.23255813953488372</v>
      </c>
      <c r="AA17" s="5" t="s">
        <v>36</v>
      </c>
      <c r="AB17" s="5">
        <v>3</v>
      </c>
      <c r="AC17" s="5">
        <v>34</v>
      </c>
      <c r="AD17" s="5">
        <v>51</v>
      </c>
    </row>
    <row r="18" spans="1:30" x14ac:dyDescent="0.25">
      <c r="A18">
        <v>90</v>
      </c>
      <c r="B18" s="4" t="s">
        <v>34</v>
      </c>
      <c r="C18" s="4">
        <v>0</v>
      </c>
      <c r="D18" s="4">
        <v>1</v>
      </c>
      <c r="E18" s="4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17</v>
      </c>
      <c r="Y18" s="18">
        <f t="shared" si="0"/>
        <v>0</v>
      </c>
      <c r="AA18" s="4" t="s">
        <v>34</v>
      </c>
      <c r="AB18" s="4">
        <v>0</v>
      </c>
      <c r="AC18" s="4">
        <v>1</v>
      </c>
      <c r="AD18" s="4">
        <v>16</v>
      </c>
    </row>
    <row r="19" spans="1:30" x14ac:dyDescent="0.25">
      <c r="A19">
        <v>97</v>
      </c>
      <c r="B19" s="5" t="s">
        <v>36</v>
      </c>
      <c r="C19" s="5">
        <v>0</v>
      </c>
      <c r="D19" s="5">
        <v>0</v>
      </c>
      <c r="E19" s="5">
        <v>27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27</v>
      </c>
      <c r="Y19" s="18">
        <f t="shared" si="0"/>
        <v>3.7037037037037035E-2</v>
      </c>
      <c r="AA19" s="5" t="s">
        <v>36</v>
      </c>
      <c r="AB19" s="5">
        <v>0</v>
      </c>
      <c r="AC19" s="5">
        <v>0</v>
      </c>
      <c r="AD19" s="5">
        <v>27</v>
      </c>
    </row>
    <row r="20" spans="1:30" x14ac:dyDescent="0.25">
      <c r="A20">
        <v>121</v>
      </c>
      <c r="B20" s="4" t="s">
        <v>34</v>
      </c>
      <c r="C20" s="4">
        <v>0</v>
      </c>
      <c r="D20" s="4">
        <v>61</v>
      </c>
      <c r="E20" s="4">
        <v>185</v>
      </c>
      <c r="F20">
        <v>1</v>
      </c>
      <c r="G20">
        <v>1</v>
      </c>
      <c r="H20">
        <v>0</v>
      </c>
      <c r="I20">
        <v>1</v>
      </c>
      <c r="J20">
        <v>0</v>
      </c>
      <c r="K20">
        <v>2</v>
      </c>
      <c r="L20">
        <v>0</v>
      </c>
      <c r="M20">
        <v>6</v>
      </c>
      <c r="N20">
        <v>2</v>
      </c>
      <c r="O20">
        <v>13</v>
      </c>
      <c r="P20">
        <v>10</v>
      </c>
      <c r="Q20">
        <v>4</v>
      </c>
      <c r="R20">
        <v>0</v>
      </c>
      <c r="S20">
        <v>1</v>
      </c>
      <c r="T20">
        <v>41</v>
      </c>
      <c r="U20">
        <v>41</v>
      </c>
      <c r="V20">
        <v>0</v>
      </c>
      <c r="W20">
        <v>252</v>
      </c>
      <c r="Y20" s="18">
        <f t="shared" si="0"/>
        <v>0.1626984126984127</v>
      </c>
      <c r="AA20" s="4" t="s">
        <v>34</v>
      </c>
      <c r="AB20" s="4">
        <v>0</v>
      </c>
      <c r="AC20" s="4">
        <v>61</v>
      </c>
      <c r="AD20" s="4">
        <v>185</v>
      </c>
    </row>
    <row r="21" spans="1:30" x14ac:dyDescent="0.25">
      <c r="A21">
        <v>124</v>
      </c>
      <c r="B21" s="4" t="s">
        <v>34</v>
      </c>
      <c r="C21" s="4">
        <v>0</v>
      </c>
      <c r="D21" s="4">
        <v>1</v>
      </c>
      <c r="E21" s="4">
        <v>181</v>
      </c>
      <c r="F21">
        <v>0</v>
      </c>
      <c r="G21">
        <v>3</v>
      </c>
      <c r="H21">
        <v>1</v>
      </c>
      <c r="I21">
        <v>2</v>
      </c>
      <c r="J21">
        <v>0</v>
      </c>
      <c r="K21">
        <v>7</v>
      </c>
      <c r="L21">
        <v>0</v>
      </c>
      <c r="M21">
        <v>6</v>
      </c>
      <c r="N21">
        <v>3</v>
      </c>
      <c r="O21">
        <v>5</v>
      </c>
      <c r="P21">
        <v>5</v>
      </c>
      <c r="Q21">
        <v>1</v>
      </c>
      <c r="R21">
        <v>0</v>
      </c>
      <c r="S21">
        <v>0</v>
      </c>
      <c r="T21">
        <v>33</v>
      </c>
      <c r="U21">
        <v>33</v>
      </c>
      <c r="V21">
        <v>0</v>
      </c>
      <c r="W21">
        <v>182</v>
      </c>
      <c r="Y21" s="18">
        <f t="shared" si="0"/>
        <v>0.18131868131868131</v>
      </c>
      <c r="AA21" s="4" t="s">
        <v>34</v>
      </c>
      <c r="AB21" s="4">
        <v>0</v>
      </c>
      <c r="AC21" s="4">
        <v>1</v>
      </c>
      <c r="AD21" s="4">
        <v>181</v>
      </c>
    </row>
    <row r="22" spans="1:30" x14ac:dyDescent="0.25">
      <c r="A22">
        <v>187</v>
      </c>
      <c r="B22" s="5" t="s">
        <v>36</v>
      </c>
      <c r="C22" s="5">
        <v>0</v>
      </c>
      <c r="D22" s="5">
        <v>0</v>
      </c>
      <c r="E22" s="5">
        <v>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2</v>
      </c>
      <c r="V22">
        <v>0</v>
      </c>
      <c r="W22">
        <v>18</v>
      </c>
      <c r="Y22" s="18">
        <f t="shared" si="0"/>
        <v>0.1111111111111111</v>
      </c>
      <c r="AA22" s="5" t="s">
        <v>36</v>
      </c>
      <c r="AB22" s="5">
        <v>0</v>
      </c>
      <c r="AC22" s="5">
        <v>0</v>
      </c>
      <c r="AD22" s="5">
        <v>18</v>
      </c>
    </row>
    <row r="23" spans="1:30" x14ac:dyDescent="0.25">
      <c r="A23">
        <v>220</v>
      </c>
      <c r="B23" s="4" t="s">
        <v>34</v>
      </c>
      <c r="C23" s="4">
        <v>9</v>
      </c>
      <c r="D23" s="4">
        <v>183</v>
      </c>
      <c r="E23" s="4">
        <v>61</v>
      </c>
      <c r="F23">
        <v>0</v>
      </c>
      <c r="G23">
        <v>2</v>
      </c>
      <c r="H23">
        <v>3</v>
      </c>
      <c r="I23">
        <v>5</v>
      </c>
      <c r="J23">
        <v>0</v>
      </c>
      <c r="K23">
        <v>9</v>
      </c>
      <c r="L23">
        <v>0</v>
      </c>
      <c r="M23">
        <v>6</v>
      </c>
      <c r="N23">
        <v>2</v>
      </c>
      <c r="O23">
        <v>3</v>
      </c>
      <c r="P23">
        <v>4</v>
      </c>
      <c r="Q23">
        <v>3</v>
      </c>
      <c r="R23">
        <v>0</v>
      </c>
      <c r="S23">
        <v>0</v>
      </c>
      <c r="T23">
        <v>37</v>
      </c>
      <c r="U23">
        <v>37</v>
      </c>
      <c r="V23">
        <v>0</v>
      </c>
      <c r="W23">
        <v>244</v>
      </c>
      <c r="Y23" s="18">
        <f t="shared" si="0"/>
        <v>0.15163934426229508</v>
      </c>
      <c r="AA23" s="4" t="s">
        <v>34</v>
      </c>
      <c r="AB23" s="4">
        <v>9</v>
      </c>
      <c r="AC23" s="4">
        <v>183</v>
      </c>
      <c r="AD23" s="4">
        <v>61</v>
      </c>
    </row>
    <row r="24" spans="1:30" x14ac:dyDescent="0.25">
      <c r="A24">
        <v>329</v>
      </c>
      <c r="B24" s="4" t="s">
        <v>34</v>
      </c>
      <c r="C24" s="4">
        <v>23</v>
      </c>
      <c r="D24" s="4">
        <v>55</v>
      </c>
      <c r="E24" s="4">
        <v>210</v>
      </c>
      <c r="F24">
        <v>0</v>
      </c>
      <c r="G24">
        <v>2</v>
      </c>
      <c r="H24">
        <v>0</v>
      </c>
      <c r="I24">
        <v>2</v>
      </c>
      <c r="J24">
        <v>0</v>
      </c>
      <c r="K24">
        <v>4</v>
      </c>
      <c r="L24">
        <v>0</v>
      </c>
      <c r="M24">
        <v>8</v>
      </c>
      <c r="N24">
        <v>2</v>
      </c>
      <c r="O24">
        <v>4</v>
      </c>
      <c r="P24">
        <v>8</v>
      </c>
      <c r="Q24">
        <v>3</v>
      </c>
      <c r="R24">
        <v>0</v>
      </c>
      <c r="S24">
        <v>0</v>
      </c>
      <c r="T24">
        <v>33</v>
      </c>
      <c r="U24">
        <v>33</v>
      </c>
      <c r="V24">
        <v>0</v>
      </c>
      <c r="W24">
        <v>282</v>
      </c>
      <c r="Y24" s="18">
        <f t="shared" si="0"/>
        <v>0.11702127659574468</v>
      </c>
      <c r="AA24" s="4" t="s">
        <v>34</v>
      </c>
      <c r="AB24" s="4">
        <v>23</v>
      </c>
      <c r="AC24" s="4">
        <v>55</v>
      </c>
      <c r="AD24" s="4">
        <v>210</v>
      </c>
    </row>
    <row r="25" spans="1:30" x14ac:dyDescent="0.25">
      <c r="A25">
        <v>369</v>
      </c>
      <c r="B25" s="5" t="s">
        <v>36</v>
      </c>
      <c r="C25" s="5">
        <v>0</v>
      </c>
      <c r="D25" s="5">
        <v>0</v>
      </c>
      <c r="E25" s="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7</v>
      </c>
      <c r="Y25" s="18">
        <f t="shared" si="0"/>
        <v>0.14285714285714285</v>
      </c>
      <c r="AA25" s="5" t="s">
        <v>36</v>
      </c>
      <c r="AB25" s="5">
        <v>0</v>
      </c>
      <c r="AC25" s="5">
        <v>0</v>
      </c>
      <c r="AD25" s="5">
        <v>6</v>
      </c>
    </row>
    <row r="26" spans="1:30" x14ac:dyDescent="0.25">
      <c r="A26">
        <v>404</v>
      </c>
      <c r="B26" s="5" t="s">
        <v>36</v>
      </c>
      <c r="C26" s="5">
        <v>22</v>
      </c>
      <c r="D26" s="5">
        <v>16</v>
      </c>
      <c r="E26" s="5">
        <v>30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0</v>
      </c>
      <c r="M26">
        <v>1</v>
      </c>
      <c r="N26">
        <v>0</v>
      </c>
      <c r="O26">
        <v>1</v>
      </c>
      <c r="P26">
        <v>2</v>
      </c>
      <c r="Q26">
        <v>4</v>
      </c>
      <c r="R26">
        <v>0</v>
      </c>
      <c r="S26">
        <v>0</v>
      </c>
      <c r="T26">
        <v>11</v>
      </c>
      <c r="U26">
        <v>11</v>
      </c>
      <c r="V26">
        <v>0</v>
      </c>
      <c r="W26">
        <v>68</v>
      </c>
      <c r="Y26" s="18">
        <f t="shared" si="0"/>
        <v>0.16176470588235295</v>
      </c>
      <c r="AA26" s="5" t="s">
        <v>36</v>
      </c>
      <c r="AB26" s="5">
        <v>22</v>
      </c>
      <c r="AC26" s="5">
        <v>16</v>
      </c>
      <c r="AD26" s="5">
        <v>30</v>
      </c>
    </row>
    <row r="27" spans="1:30" x14ac:dyDescent="0.25">
      <c r="A27">
        <v>454</v>
      </c>
      <c r="B27" s="5" t="s">
        <v>36</v>
      </c>
      <c r="C27" s="5">
        <v>0</v>
      </c>
      <c r="D27" s="5">
        <v>0</v>
      </c>
      <c r="E27" s="5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Y27" s="18">
        <f t="shared" si="0"/>
        <v>0</v>
      </c>
      <c r="AA27" s="5" t="s">
        <v>36</v>
      </c>
      <c r="AB27" s="5">
        <v>0</v>
      </c>
      <c r="AC27" s="5">
        <v>0</v>
      </c>
      <c r="AD27" s="5">
        <v>2</v>
      </c>
    </row>
    <row r="28" spans="1:30" x14ac:dyDescent="0.25">
      <c r="A28">
        <v>548</v>
      </c>
      <c r="B28" s="5" t="s">
        <v>36</v>
      </c>
      <c r="C28" s="5">
        <v>6</v>
      </c>
      <c r="D28" s="5">
        <v>74</v>
      </c>
      <c r="E28" s="5">
        <v>31</v>
      </c>
      <c r="F28">
        <v>0</v>
      </c>
      <c r="G28">
        <v>1</v>
      </c>
      <c r="H28">
        <v>0</v>
      </c>
      <c r="I28">
        <v>1</v>
      </c>
      <c r="J28">
        <v>0</v>
      </c>
      <c r="K28">
        <v>2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7</v>
      </c>
      <c r="U28">
        <v>7</v>
      </c>
      <c r="V28">
        <v>0</v>
      </c>
      <c r="W28">
        <v>106</v>
      </c>
      <c r="Y28" s="18">
        <f t="shared" si="0"/>
        <v>6.6037735849056603E-2</v>
      </c>
      <c r="AA28" s="5" t="s">
        <v>36</v>
      </c>
      <c r="AB28" s="5">
        <v>6</v>
      </c>
      <c r="AC28" s="5">
        <v>74</v>
      </c>
      <c r="AD28" s="5">
        <v>31</v>
      </c>
    </row>
    <row r="29" spans="1:30" x14ac:dyDescent="0.25">
      <c r="A29">
        <v>671</v>
      </c>
      <c r="B29" s="4" t="s">
        <v>34</v>
      </c>
      <c r="C29" s="4">
        <v>57</v>
      </c>
      <c r="D29" s="4">
        <v>0</v>
      </c>
      <c r="E29" s="4">
        <v>6</v>
      </c>
      <c r="F29">
        <v>0</v>
      </c>
      <c r="G29">
        <v>1</v>
      </c>
      <c r="H29">
        <v>3</v>
      </c>
      <c r="I29">
        <v>3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  <c r="Q29">
        <v>2</v>
      </c>
      <c r="R29">
        <v>0</v>
      </c>
      <c r="S29">
        <v>0</v>
      </c>
      <c r="T29">
        <v>12</v>
      </c>
      <c r="U29">
        <v>12</v>
      </c>
      <c r="V29">
        <v>0</v>
      </c>
      <c r="W29">
        <v>63</v>
      </c>
      <c r="Y29" s="18">
        <f t="shared" si="0"/>
        <v>0.19047619047619047</v>
      </c>
      <c r="AA29" s="4" t="s">
        <v>34</v>
      </c>
      <c r="AB29" s="4">
        <v>57</v>
      </c>
      <c r="AC29" s="4">
        <v>0</v>
      </c>
      <c r="AD29" s="4">
        <v>6</v>
      </c>
    </row>
    <row r="30" spans="1:30" x14ac:dyDescent="0.25">
      <c r="A30">
        <v>762</v>
      </c>
      <c r="B30" s="5" t="s">
        <v>36</v>
      </c>
      <c r="C30" s="5">
        <v>0</v>
      </c>
      <c r="D30" s="5">
        <v>0</v>
      </c>
      <c r="E30" s="5">
        <v>12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12</v>
      </c>
      <c r="Y30" s="18">
        <f t="shared" si="0"/>
        <v>8.3333333333333329E-2</v>
      </c>
      <c r="AA30" s="5" t="s">
        <v>36</v>
      </c>
      <c r="AB30" s="5">
        <v>0</v>
      </c>
      <c r="AC30" s="5">
        <v>0</v>
      </c>
      <c r="AD30" s="5">
        <v>12</v>
      </c>
    </row>
    <row r="31" spans="1:30" x14ac:dyDescent="0.25">
      <c r="A31">
        <v>777</v>
      </c>
      <c r="B31" s="4" t="s">
        <v>34</v>
      </c>
      <c r="C31" s="4">
        <v>26</v>
      </c>
      <c r="D31" s="4">
        <v>2</v>
      </c>
      <c r="E31" s="4">
        <v>55</v>
      </c>
      <c r="F31">
        <v>1</v>
      </c>
      <c r="G31">
        <v>4</v>
      </c>
      <c r="H31">
        <v>3</v>
      </c>
      <c r="I31">
        <v>0</v>
      </c>
      <c r="J31">
        <v>1</v>
      </c>
      <c r="K31">
        <v>4</v>
      </c>
      <c r="L31">
        <v>0</v>
      </c>
      <c r="M31">
        <v>3</v>
      </c>
      <c r="N31">
        <v>1</v>
      </c>
      <c r="O31">
        <v>4</v>
      </c>
      <c r="P31">
        <v>1</v>
      </c>
      <c r="Q31">
        <v>4</v>
      </c>
      <c r="R31">
        <v>0</v>
      </c>
      <c r="S31">
        <v>0</v>
      </c>
      <c r="T31">
        <v>26</v>
      </c>
      <c r="U31">
        <v>26</v>
      </c>
      <c r="V31">
        <v>0</v>
      </c>
      <c r="W31">
        <v>91</v>
      </c>
      <c r="Y31" s="18">
        <f t="shared" si="0"/>
        <v>0.2857142857142857</v>
      </c>
      <c r="AA31" s="4" t="s">
        <v>34</v>
      </c>
      <c r="AB31" s="4">
        <v>26</v>
      </c>
      <c r="AC31" s="4">
        <v>2</v>
      </c>
      <c r="AD31" s="4">
        <v>55</v>
      </c>
    </row>
    <row r="32" spans="1:30" x14ac:dyDescent="0.25">
      <c r="A32">
        <v>815</v>
      </c>
      <c r="B32" s="5" t="s">
        <v>36</v>
      </c>
      <c r="C32" s="5">
        <v>0</v>
      </c>
      <c r="D32" s="5">
        <v>0</v>
      </c>
      <c r="E32" s="5"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11</v>
      </c>
      <c r="Y32" s="18">
        <f t="shared" si="0"/>
        <v>9.0909090909090912E-2</v>
      </c>
      <c r="AA32" s="5" t="s">
        <v>36</v>
      </c>
      <c r="AB32" s="5">
        <v>0</v>
      </c>
      <c r="AC32" s="5">
        <v>0</v>
      </c>
      <c r="AD32" s="5">
        <v>11</v>
      </c>
    </row>
    <row r="33" spans="1:30" x14ac:dyDescent="0.25">
      <c r="A33">
        <v>911</v>
      </c>
      <c r="B33" s="4" t="s">
        <v>34</v>
      </c>
      <c r="C33" s="4">
        <v>0</v>
      </c>
      <c r="D33" s="4">
        <v>0</v>
      </c>
      <c r="E33" s="4">
        <v>44</v>
      </c>
      <c r="F33">
        <v>0</v>
      </c>
      <c r="G33">
        <v>0</v>
      </c>
      <c r="H33">
        <v>1</v>
      </c>
      <c r="I33">
        <v>0</v>
      </c>
      <c r="J33">
        <v>0</v>
      </c>
      <c r="K33">
        <v>3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5</v>
      </c>
      <c r="V33">
        <v>0</v>
      </c>
      <c r="W33">
        <v>44</v>
      </c>
      <c r="Y33" s="18">
        <f t="shared" si="0"/>
        <v>0.11363636363636363</v>
      </c>
      <c r="AA33" s="4" t="s">
        <v>34</v>
      </c>
      <c r="AB33" s="4">
        <v>0</v>
      </c>
      <c r="AC33" s="4">
        <v>0</v>
      </c>
      <c r="AD33" s="4">
        <v>44</v>
      </c>
    </row>
    <row r="34" spans="1:30" x14ac:dyDescent="0.25">
      <c r="A34">
        <v>927</v>
      </c>
      <c r="B34" s="4" t="s">
        <v>34</v>
      </c>
      <c r="C34" s="4">
        <v>29</v>
      </c>
      <c r="D34" s="4">
        <v>4</v>
      </c>
      <c r="E34" s="4">
        <v>62</v>
      </c>
      <c r="F34">
        <v>1</v>
      </c>
      <c r="G34">
        <v>0</v>
      </c>
      <c r="H34">
        <v>1</v>
      </c>
      <c r="I34">
        <v>0</v>
      </c>
      <c r="J34">
        <v>0</v>
      </c>
      <c r="K34">
        <v>5</v>
      </c>
      <c r="L34">
        <v>0</v>
      </c>
      <c r="M34">
        <v>2</v>
      </c>
      <c r="N34">
        <v>1</v>
      </c>
      <c r="O34">
        <v>6</v>
      </c>
      <c r="P34">
        <v>2</v>
      </c>
      <c r="Q34">
        <v>5</v>
      </c>
      <c r="R34">
        <v>0</v>
      </c>
      <c r="S34">
        <v>0</v>
      </c>
      <c r="T34">
        <v>23</v>
      </c>
      <c r="U34">
        <v>23</v>
      </c>
      <c r="V34">
        <v>0</v>
      </c>
      <c r="W34">
        <v>94</v>
      </c>
      <c r="Y34" s="18">
        <f t="shared" si="0"/>
        <v>0.24468085106382978</v>
      </c>
      <c r="AA34" s="4" t="s">
        <v>34</v>
      </c>
      <c r="AB34" s="4">
        <v>29</v>
      </c>
      <c r="AC34" s="4">
        <v>4</v>
      </c>
      <c r="AD34" s="4">
        <v>62</v>
      </c>
    </row>
    <row r="35" spans="1:30" x14ac:dyDescent="0.25">
      <c r="A35">
        <v>1130</v>
      </c>
      <c r="B35" s="5" t="s">
        <v>36</v>
      </c>
      <c r="C35" s="5">
        <v>0</v>
      </c>
      <c r="D35" s="5">
        <v>0</v>
      </c>
      <c r="E35" s="5">
        <v>39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3</v>
      </c>
      <c r="U35">
        <v>3</v>
      </c>
      <c r="V35">
        <v>0</v>
      </c>
      <c r="W35">
        <v>30</v>
      </c>
      <c r="Y35" s="18">
        <f t="shared" si="0"/>
        <v>0.1</v>
      </c>
      <c r="AA35" s="5" t="s">
        <v>36</v>
      </c>
      <c r="AB35" s="5">
        <v>0</v>
      </c>
      <c r="AC35" s="5">
        <v>0</v>
      </c>
      <c r="AD35" s="5">
        <v>39</v>
      </c>
    </row>
    <row r="36" spans="1:30" x14ac:dyDescent="0.25">
      <c r="A36">
        <v>2586</v>
      </c>
      <c r="B36" s="5" t="s">
        <v>36</v>
      </c>
      <c r="C36" s="5">
        <v>0</v>
      </c>
      <c r="D36" s="5">
        <v>0</v>
      </c>
      <c r="E36" s="5">
        <v>32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3</v>
      </c>
      <c r="Q36">
        <v>1</v>
      </c>
      <c r="R36">
        <v>0</v>
      </c>
      <c r="S36">
        <v>0</v>
      </c>
      <c r="T36">
        <v>7</v>
      </c>
      <c r="U36">
        <v>7</v>
      </c>
      <c r="V36">
        <v>0</v>
      </c>
      <c r="W36">
        <v>16</v>
      </c>
      <c r="Y36" s="18">
        <f t="shared" si="0"/>
        <v>0.4375</v>
      </c>
      <c r="AA36" s="5" t="s">
        <v>36</v>
      </c>
      <c r="AB36" s="5">
        <v>0</v>
      </c>
      <c r="AC36" s="5">
        <v>0</v>
      </c>
      <c r="AD36" s="5">
        <v>32</v>
      </c>
    </row>
    <row r="37" spans="1:30" x14ac:dyDescent="0.25">
      <c r="A37">
        <v>3019</v>
      </c>
      <c r="B37" s="5" t="s">
        <v>36</v>
      </c>
      <c r="C37" s="5">
        <v>11</v>
      </c>
      <c r="D37" s="5">
        <v>0</v>
      </c>
      <c r="E37" s="5">
        <v>16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3</v>
      </c>
      <c r="R37">
        <v>0</v>
      </c>
      <c r="S37">
        <v>0</v>
      </c>
      <c r="T37">
        <v>5</v>
      </c>
      <c r="U37">
        <v>5</v>
      </c>
      <c r="V37">
        <v>0</v>
      </c>
      <c r="W37">
        <v>23</v>
      </c>
      <c r="Y37" s="18">
        <f t="shared" si="0"/>
        <v>0.21739130434782608</v>
      </c>
      <c r="AA37" s="5" t="s">
        <v>36</v>
      </c>
      <c r="AB37" s="5">
        <v>11</v>
      </c>
      <c r="AC37" s="5">
        <v>0</v>
      </c>
      <c r="AD37" s="5">
        <v>16</v>
      </c>
    </row>
    <row r="38" spans="1:30" x14ac:dyDescent="0.25">
      <c r="B38" s="5"/>
      <c r="C38" s="5"/>
      <c r="D38" s="5"/>
      <c r="E38" s="5"/>
      <c r="Y38" s="18"/>
      <c r="AA38" s="5"/>
      <c r="AB38" s="5"/>
      <c r="AC38" s="5"/>
      <c r="AD38" s="5"/>
    </row>
    <row r="40" spans="1:30" x14ac:dyDescent="0.25">
      <c r="F40">
        <f>SUM(F2:F37)</f>
        <v>8</v>
      </c>
      <c r="G40">
        <f t="shared" ref="G40:W40" si="1">SUM(G2:G37)</f>
        <v>25</v>
      </c>
      <c r="H40">
        <f t="shared" si="1"/>
        <v>31</v>
      </c>
      <c r="I40">
        <f t="shared" si="1"/>
        <v>28</v>
      </c>
      <c r="J40">
        <f t="shared" si="1"/>
        <v>2</v>
      </c>
      <c r="K40">
        <f t="shared" si="1"/>
        <v>107</v>
      </c>
      <c r="L40">
        <f t="shared" si="1"/>
        <v>0</v>
      </c>
      <c r="M40">
        <f t="shared" si="1"/>
        <v>69</v>
      </c>
      <c r="N40">
        <f t="shared" si="1"/>
        <v>21</v>
      </c>
      <c r="O40">
        <f t="shared" si="1"/>
        <v>73</v>
      </c>
      <c r="P40">
        <f t="shared" si="1"/>
        <v>69</v>
      </c>
      <c r="Q40">
        <f t="shared" si="1"/>
        <v>80</v>
      </c>
      <c r="R40">
        <f t="shared" si="1"/>
        <v>3</v>
      </c>
      <c r="S40">
        <f t="shared" si="1"/>
        <v>2</v>
      </c>
      <c r="T40">
        <f t="shared" si="1"/>
        <v>518</v>
      </c>
      <c r="U40">
        <f t="shared" si="1"/>
        <v>518</v>
      </c>
      <c r="V40">
        <f t="shared" si="1"/>
        <v>0</v>
      </c>
      <c r="W40">
        <f t="shared" si="1"/>
        <v>3100</v>
      </c>
    </row>
  </sheetData>
  <sortState xmlns:xlrd2="http://schemas.microsoft.com/office/spreadsheetml/2017/richdata2" ref="A2:Y37">
    <sortCondition ref="A2:A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AAB1-2CEC-4D83-A72B-DD3FB1C705A6}">
  <dimension ref="A1:AN40"/>
  <sheetViews>
    <sheetView topLeftCell="A19" workbookViewId="0">
      <selection activeCell="S34" sqref="S34"/>
    </sheetView>
  </sheetViews>
  <sheetFormatPr defaultRowHeight="15" x14ac:dyDescent="0.25"/>
  <cols>
    <col min="1" max="2" width="9.140625" style="1"/>
    <col min="3" max="3" width="9.85546875" style="1" customWidth="1"/>
    <col min="4" max="4" width="8.140625" style="1" customWidth="1"/>
    <col min="5" max="17" width="9.140625" style="1"/>
    <col min="18" max="18" width="2.42578125" style="1" customWidth="1"/>
    <col min="19" max="19" width="11.5703125" style="1" bestFit="1" customWidth="1"/>
    <col min="20" max="22" width="9.140625" style="1"/>
    <col min="23" max="23" width="9.85546875" style="1" customWidth="1"/>
  </cols>
  <sheetData>
    <row r="1" spans="1:40" x14ac:dyDescent="0.25">
      <c r="X1" s="22"/>
      <c r="Y1" s="22"/>
      <c r="Z1" s="22"/>
      <c r="AA1" s="22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ht="45" x14ac:dyDescent="0.25">
      <c r="C2" s="1" t="s">
        <v>0</v>
      </c>
      <c r="N2" s="1" t="s">
        <v>1</v>
      </c>
      <c r="X2" s="9" t="s">
        <v>39</v>
      </c>
      <c r="Y2" s="9" t="s">
        <v>40</v>
      </c>
      <c r="Z2" s="10" t="s">
        <v>41</v>
      </c>
      <c r="AA2" s="10" t="s">
        <v>42</v>
      </c>
      <c r="AB2" s="9" t="s">
        <v>2</v>
      </c>
      <c r="AC2" s="9" t="s">
        <v>3</v>
      </c>
      <c r="AD2" s="9" t="s">
        <v>4</v>
      </c>
      <c r="AE2" s="10" t="s">
        <v>5</v>
      </c>
      <c r="AF2" s="10" t="s">
        <v>6</v>
      </c>
      <c r="AG2" s="10" t="s">
        <v>7</v>
      </c>
      <c r="AH2" s="3" t="s">
        <v>8</v>
      </c>
      <c r="AI2" s="3" t="s">
        <v>9</v>
      </c>
      <c r="AJ2" s="3" t="s">
        <v>10</v>
      </c>
      <c r="AK2" s="3" t="s">
        <v>11</v>
      </c>
      <c r="AL2" s="3" t="s">
        <v>12</v>
      </c>
      <c r="AM2" s="3" t="s">
        <v>13</v>
      </c>
      <c r="AN2" s="1"/>
    </row>
    <row r="3" spans="1:40" ht="60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/>
      <c r="S3" s="3" t="s">
        <v>31</v>
      </c>
      <c r="T3" s="3" t="s">
        <v>32</v>
      </c>
      <c r="U3" s="3" t="s">
        <v>37</v>
      </c>
      <c r="V3" s="3" t="s">
        <v>38</v>
      </c>
      <c r="W3" s="3" t="s">
        <v>33</v>
      </c>
      <c r="X3" s="14">
        <f>AVERAGE(L4:L23)</f>
        <v>575.05555555555554</v>
      </c>
      <c r="Y3" s="14">
        <f>AVERAGE(M4:M23)</f>
        <v>425.61111111111109</v>
      </c>
      <c r="Z3" s="16">
        <f>AVERAGE(L24:L40)</f>
        <v>148.8235294117647</v>
      </c>
      <c r="AA3" s="16">
        <f>AVERAGE(M24:M40)</f>
        <v>168.64705882352942</v>
      </c>
      <c r="AB3" s="11">
        <f>AVERAGE(N4:N23)</f>
        <v>39</v>
      </c>
      <c r="AC3" s="11">
        <f>AVERAGE(O4:O23)</f>
        <v>32.666666666666664</v>
      </c>
      <c r="AD3" s="11">
        <f>AVERAGE(P4:P23)</f>
        <v>77.777777777777771</v>
      </c>
      <c r="AE3" s="12">
        <f>AVERAGE(N24:N40)</f>
        <v>-13.352941176470589</v>
      </c>
      <c r="AF3" s="15">
        <f>AVERAGE(O24:O40)</f>
        <v>-10.176470588235293</v>
      </c>
      <c r="AG3" s="15">
        <f>AVERAGE(P24:P40)</f>
        <v>3.7058823529411766</v>
      </c>
    </row>
    <row r="4" spans="1:40" ht="15.75" thickBot="1" x14ac:dyDescent="0.3">
      <c r="A4" s="4">
        <v>7</v>
      </c>
      <c r="B4" s="4" t="s">
        <v>34</v>
      </c>
      <c r="C4" s="4">
        <v>103</v>
      </c>
      <c r="D4" s="4">
        <v>0</v>
      </c>
      <c r="E4" s="4">
        <v>2</v>
      </c>
      <c r="F4" s="4">
        <v>344</v>
      </c>
      <c r="G4" s="4">
        <v>9</v>
      </c>
      <c r="H4" s="4">
        <v>52</v>
      </c>
      <c r="I4" s="4">
        <v>44</v>
      </c>
      <c r="J4" s="4">
        <v>3</v>
      </c>
      <c r="K4" s="4">
        <v>0</v>
      </c>
      <c r="L4" s="4">
        <v>344</v>
      </c>
      <c r="M4" s="4">
        <v>308</v>
      </c>
      <c r="N4" s="4">
        <v>36</v>
      </c>
      <c r="O4" s="4">
        <v>0</v>
      </c>
      <c r="P4" s="4">
        <v>0</v>
      </c>
      <c r="Q4" s="4">
        <v>20</v>
      </c>
      <c r="S4" s="6">
        <f>F4/C4</f>
        <v>3.3398058252427183</v>
      </c>
      <c r="T4" s="2">
        <f>H4/C4</f>
        <v>0.50485436893203883</v>
      </c>
      <c r="U4" s="1">
        <v>9</v>
      </c>
      <c r="V4" s="1">
        <v>0</v>
      </c>
      <c r="W4" s="1">
        <v>9</v>
      </c>
      <c r="X4" s="7" t="s">
        <v>35</v>
      </c>
      <c r="Y4" s="8"/>
      <c r="Z4" s="8"/>
      <c r="AA4" s="8"/>
      <c r="AB4" s="11">
        <f>COUNTIF(C4:C23, "&gt;0")</f>
        <v>11</v>
      </c>
      <c r="AC4" s="11">
        <f>COUNTIF(D4:D23, "&gt;0")</f>
        <v>13</v>
      </c>
      <c r="AD4" s="11">
        <f>COUNTIF(E4:E23, "&gt;0")</f>
        <v>18</v>
      </c>
      <c r="AE4" s="12">
        <f>COUNTIF(C24:C40, "&gt;0")</f>
        <v>8</v>
      </c>
      <c r="AF4" s="12">
        <f>COUNTIF(D24:D40, "&gt;0")</f>
        <v>6</v>
      </c>
      <c r="AG4" s="12">
        <f>COUNTIF(E24:E40, "&gt;0")</f>
        <v>17</v>
      </c>
      <c r="AH4" s="17">
        <f>SUM(L4-$X$3)</f>
        <v>-231.05555555555554</v>
      </c>
      <c r="AI4" s="17">
        <f>SUM(M4-$Y$3)</f>
        <v>-117.61111111111109</v>
      </c>
      <c r="AJ4" s="17">
        <f>SUM(AH4:AI4)</f>
        <v>-348.66666666666663</v>
      </c>
      <c r="AK4">
        <f>SUM(N4, -$AB$3)</f>
        <v>-3</v>
      </c>
      <c r="AM4">
        <f>SUM(P4, -$AD$3)</f>
        <v>-77.777777777777771</v>
      </c>
    </row>
    <row r="5" spans="1:40" x14ac:dyDescent="0.25">
      <c r="A5" s="4">
        <v>42</v>
      </c>
      <c r="B5" s="4" t="s">
        <v>34</v>
      </c>
      <c r="C5" s="4">
        <v>0</v>
      </c>
      <c r="D5" s="4">
        <v>0</v>
      </c>
      <c r="E5" s="4">
        <v>122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423</v>
      </c>
      <c r="M5" s="4">
        <v>441</v>
      </c>
      <c r="N5" s="4">
        <v>0</v>
      </c>
      <c r="O5" s="4">
        <v>0</v>
      </c>
      <c r="P5" s="4">
        <v>-18</v>
      </c>
      <c r="Q5" s="4">
        <v>20</v>
      </c>
      <c r="U5" s="1">
        <v>9</v>
      </c>
      <c r="V5" s="1">
        <v>0</v>
      </c>
      <c r="W5" s="1">
        <v>9</v>
      </c>
      <c r="AH5" s="17">
        <f t="shared" ref="AH5:AH23" si="0">SUM(L5-$X$3)</f>
        <v>-152.05555555555554</v>
      </c>
      <c r="AI5" s="17">
        <f t="shared" ref="AI5:AI23" si="1">SUM(M5-$Y$3)</f>
        <v>15.388888888888914</v>
      </c>
      <c r="AJ5" s="17">
        <f t="shared" ref="AJ5:AJ39" si="2">SUM(AH5:AI5)</f>
        <v>-136.66666666666663</v>
      </c>
      <c r="AM5">
        <f t="shared" ref="AM5:AM23" si="3">SUM(P5, -$AD$3)</f>
        <v>-95.777777777777771</v>
      </c>
    </row>
    <row r="6" spans="1:40" x14ac:dyDescent="0.25">
      <c r="A6" s="4">
        <v>53</v>
      </c>
      <c r="B6" s="4" t="s">
        <v>34</v>
      </c>
      <c r="C6" s="4">
        <v>116</v>
      </c>
      <c r="D6" s="4">
        <v>31</v>
      </c>
      <c r="E6" s="4">
        <v>6</v>
      </c>
      <c r="F6" s="4">
        <v>460</v>
      </c>
      <c r="G6" s="4">
        <v>14</v>
      </c>
      <c r="H6" s="4">
        <v>68</v>
      </c>
      <c r="I6" s="4">
        <v>56</v>
      </c>
      <c r="J6" s="4">
        <v>9</v>
      </c>
      <c r="K6" s="4">
        <v>2</v>
      </c>
      <c r="L6" s="4">
        <v>627</v>
      </c>
      <c r="M6" s="4">
        <v>441</v>
      </c>
      <c r="N6" s="4">
        <v>116</v>
      </c>
      <c r="O6" s="4">
        <v>70</v>
      </c>
      <c r="P6" s="4">
        <v>0</v>
      </c>
      <c r="Q6" s="4">
        <v>33</v>
      </c>
      <c r="S6" s="6">
        <f>F6/C6</f>
        <v>3.9655172413793105</v>
      </c>
      <c r="T6" s="2">
        <f>H6/C6</f>
        <v>0.58620689655172409</v>
      </c>
      <c r="U6" s="1">
        <v>9</v>
      </c>
      <c r="V6" s="1">
        <v>1</v>
      </c>
      <c r="W6" s="1">
        <v>10</v>
      </c>
      <c r="AH6" s="17">
        <f t="shared" si="0"/>
        <v>51.944444444444457</v>
      </c>
      <c r="AI6" s="17">
        <f t="shared" si="1"/>
        <v>15.388888888888914</v>
      </c>
      <c r="AJ6" s="17">
        <f t="shared" si="2"/>
        <v>67.333333333333371</v>
      </c>
      <c r="AK6">
        <f>SUM(N6, -$AB$3)</f>
        <v>77</v>
      </c>
      <c r="AL6">
        <f>SUM(O6, -$AC$3)</f>
        <v>37.333333333333336</v>
      </c>
      <c r="AM6">
        <f t="shared" si="3"/>
        <v>-77.777777777777771</v>
      </c>
    </row>
    <row r="7" spans="1:40" x14ac:dyDescent="0.25">
      <c r="A7" s="4">
        <v>121</v>
      </c>
      <c r="B7" s="4" t="s">
        <v>34</v>
      </c>
      <c r="C7" s="4">
        <v>0</v>
      </c>
      <c r="D7" s="4">
        <v>61</v>
      </c>
      <c r="E7" s="4">
        <v>185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974</v>
      </c>
      <c r="M7" s="4">
        <v>850</v>
      </c>
      <c r="N7" s="4">
        <v>0</v>
      </c>
      <c r="O7" s="4">
        <v>26</v>
      </c>
      <c r="P7" s="4">
        <v>98</v>
      </c>
      <c r="Q7" s="4">
        <v>44</v>
      </c>
      <c r="U7" s="1">
        <v>9</v>
      </c>
      <c r="V7" s="1">
        <v>3</v>
      </c>
      <c r="W7" s="1">
        <v>12</v>
      </c>
      <c r="AH7" s="17">
        <f t="shared" si="0"/>
        <v>398.94444444444446</v>
      </c>
      <c r="AI7" s="17">
        <f t="shared" si="1"/>
        <v>424.38888888888891</v>
      </c>
      <c r="AJ7" s="17">
        <f t="shared" si="2"/>
        <v>823.33333333333337</v>
      </c>
      <c r="AM7">
        <f t="shared" si="3"/>
        <v>20.222222222222229</v>
      </c>
    </row>
    <row r="8" spans="1:40" x14ac:dyDescent="0.25">
      <c r="A8" s="4">
        <v>124</v>
      </c>
      <c r="B8" s="4" t="s">
        <v>34</v>
      </c>
      <c r="C8" s="4">
        <v>0</v>
      </c>
      <c r="D8" s="4">
        <v>1</v>
      </c>
      <c r="E8" s="4">
        <v>181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784</v>
      </c>
      <c r="M8" s="4">
        <v>477</v>
      </c>
      <c r="N8" s="4">
        <v>0</v>
      </c>
      <c r="O8" s="4">
        <v>16</v>
      </c>
      <c r="P8" s="4">
        <v>291</v>
      </c>
      <c r="Q8" s="4">
        <v>33</v>
      </c>
      <c r="U8" s="1">
        <v>9</v>
      </c>
      <c r="V8" s="1">
        <v>0</v>
      </c>
      <c r="W8" s="1">
        <v>9</v>
      </c>
      <c r="AH8" s="17">
        <f t="shared" si="0"/>
        <v>208.94444444444446</v>
      </c>
      <c r="AI8" s="17">
        <f t="shared" si="1"/>
        <v>51.388888888888914</v>
      </c>
      <c r="AJ8" s="17">
        <f t="shared" si="2"/>
        <v>260.33333333333337</v>
      </c>
      <c r="AK8">
        <f t="shared" ref="AK8:AK9" si="4">SUM(N8, -$AB$3)</f>
        <v>-39</v>
      </c>
      <c r="AL8">
        <f t="shared" ref="AL8:AL9" si="5">SUM(O8, -$AC$3)</f>
        <v>-16.666666666666664</v>
      </c>
      <c r="AM8">
        <f t="shared" si="3"/>
        <v>213.22222222222223</v>
      </c>
    </row>
    <row r="9" spans="1:40" x14ac:dyDescent="0.25">
      <c r="A9" s="4">
        <v>220</v>
      </c>
      <c r="B9" s="4" t="s">
        <v>34</v>
      </c>
      <c r="C9" s="4">
        <v>9</v>
      </c>
      <c r="D9" s="4">
        <v>183</v>
      </c>
      <c r="E9" s="4">
        <v>61</v>
      </c>
      <c r="F9" s="4">
        <v>4</v>
      </c>
      <c r="G9" s="4">
        <v>0</v>
      </c>
      <c r="H9" s="4">
        <v>0</v>
      </c>
      <c r="I9" s="4">
        <v>0</v>
      </c>
      <c r="J9" s="4">
        <v>2</v>
      </c>
      <c r="K9" s="4">
        <v>7</v>
      </c>
      <c r="L9" s="4">
        <v>1024</v>
      </c>
      <c r="M9" s="4">
        <v>667</v>
      </c>
      <c r="N9" s="4">
        <v>-13</v>
      </c>
      <c r="O9" s="4">
        <v>340</v>
      </c>
      <c r="P9" s="4">
        <v>30</v>
      </c>
      <c r="Q9" s="4">
        <v>37</v>
      </c>
      <c r="S9" s="6">
        <f>F9/C9</f>
        <v>0.44444444444444442</v>
      </c>
      <c r="T9" s="2">
        <f>H9/C9</f>
        <v>0</v>
      </c>
      <c r="U9" s="1">
        <v>9</v>
      </c>
      <c r="V9" s="1">
        <v>0</v>
      </c>
      <c r="W9" s="1">
        <v>9</v>
      </c>
      <c r="AH9" s="17">
        <f t="shared" si="0"/>
        <v>448.94444444444446</v>
      </c>
      <c r="AI9" s="17">
        <f t="shared" si="1"/>
        <v>241.38888888888891</v>
      </c>
      <c r="AJ9" s="17">
        <f t="shared" si="2"/>
        <v>690.33333333333337</v>
      </c>
      <c r="AK9">
        <f t="shared" si="4"/>
        <v>-52</v>
      </c>
      <c r="AL9">
        <f t="shared" si="5"/>
        <v>307.33333333333331</v>
      </c>
      <c r="AM9">
        <f t="shared" si="3"/>
        <v>-47.777777777777771</v>
      </c>
    </row>
    <row r="10" spans="1:40" x14ac:dyDescent="0.25">
      <c r="A10" s="4">
        <v>329</v>
      </c>
      <c r="B10" s="4" t="s">
        <v>34</v>
      </c>
      <c r="C10" s="4">
        <v>23</v>
      </c>
      <c r="D10" s="4">
        <v>55</v>
      </c>
      <c r="E10" s="4">
        <v>210</v>
      </c>
      <c r="F10" s="4">
        <v>72</v>
      </c>
      <c r="G10" s="4">
        <v>1</v>
      </c>
      <c r="H10" s="4">
        <v>7</v>
      </c>
      <c r="I10" s="4">
        <v>6</v>
      </c>
      <c r="J10" s="4">
        <v>0</v>
      </c>
      <c r="K10" s="4">
        <v>7</v>
      </c>
      <c r="L10" s="4">
        <v>1196</v>
      </c>
      <c r="M10" s="4">
        <v>833</v>
      </c>
      <c r="N10" s="4">
        <v>17</v>
      </c>
      <c r="O10" s="4">
        <v>-2</v>
      </c>
      <c r="P10" s="4">
        <v>348</v>
      </c>
      <c r="Q10" s="4">
        <v>33</v>
      </c>
      <c r="S10" s="6">
        <f>F10/C10</f>
        <v>3.1304347826086958</v>
      </c>
      <c r="T10" s="2">
        <f>H10/C10</f>
        <v>0.30434782608695654</v>
      </c>
      <c r="U10" s="1">
        <v>9</v>
      </c>
      <c r="V10" s="1">
        <v>3</v>
      </c>
      <c r="W10" s="1">
        <v>12</v>
      </c>
      <c r="AH10" s="17">
        <f t="shared" si="0"/>
        <v>620.94444444444446</v>
      </c>
      <c r="AI10" s="17">
        <f t="shared" si="1"/>
        <v>407.38888888888891</v>
      </c>
      <c r="AJ10" s="17">
        <f t="shared" si="2"/>
        <v>1028.3333333333335</v>
      </c>
      <c r="AM10">
        <f t="shared" si="3"/>
        <v>270.22222222222223</v>
      </c>
    </row>
    <row r="11" spans="1:40" x14ac:dyDescent="0.25">
      <c r="A11" s="4">
        <v>18</v>
      </c>
      <c r="B11" s="4" t="s">
        <v>34</v>
      </c>
      <c r="C11" s="4">
        <v>0</v>
      </c>
      <c r="D11" s="4">
        <v>0</v>
      </c>
      <c r="E11" s="4">
        <v>207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945</v>
      </c>
      <c r="M11" s="4">
        <v>614</v>
      </c>
      <c r="N11" s="4">
        <v>0</v>
      </c>
      <c r="O11" s="4">
        <v>0</v>
      </c>
      <c r="P11" s="4">
        <v>331</v>
      </c>
      <c r="Q11" s="4">
        <v>30</v>
      </c>
      <c r="U11" s="1">
        <v>8</v>
      </c>
      <c r="V11" s="1">
        <v>3</v>
      </c>
      <c r="W11" s="1">
        <v>11</v>
      </c>
      <c r="AH11" s="17">
        <f t="shared" si="0"/>
        <v>369.94444444444446</v>
      </c>
      <c r="AI11" s="17">
        <f t="shared" si="1"/>
        <v>188.38888888888891</v>
      </c>
      <c r="AJ11" s="17">
        <f t="shared" si="2"/>
        <v>558.33333333333337</v>
      </c>
      <c r="AK11">
        <f t="shared" ref="AK11:AK12" si="6">SUM(N11, -$AB$3)</f>
        <v>-39</v>
      </c>
      <c r="AL11">
        <f t="shared" ref="AL11:AL19" si="7">SUM(O11, -$AC$3)</f>
        <v>-32.666666666666664</v>
      </c>
      <c r="AM11">
        <f t="shared" si="3"/>
        <v>253.22222222222223</v>
      </c>
    </row>
    <row r="12" spans="1:40" x14ac:dyDescent="0.25">
      <c r="A12" s="4">
        <v>23</v>
      </c>
      <c r="B12" s="4" t="s">
        <v>34</v>
      </c>
      <c r="C12" s="4">
        <v>3</v>
      </c>
      <c r="D12" s="4">
        <v>106</v>
      </c>
      <c r="E12" s="4">
        <v>89</v>
      </c>
      <c r="F12" s="4">
        <v>8</v>
      </c>
      <c r="G12" s="4">
        <v>0</v>
      </c>
      <c r="H12" s="4">
        <v>0</v>
      </c>
      <c r="I12" s="4">
        <v>0</v>
      </c>
      <c r="J12" s="4">
        <v>0</v>
      </c>
      <c r="K12" s="4">
        <v>2</v>
      </c>
      <c r="L12" s="4">
        <v>809</v>
      </c>
      <c r="M12" s="4">
        <v>649</v>
      </c>
      <c r="N12" s="4">
        <v>-6</v>
      </c>
      <c r="O12" s="4">
        <v>84</v>
      </c>
      <c r="P12" s="4">
        <v>82</v>
      </c>
      <c r="Q12" s="4">
        <v>42</v>
      </c>
      <c r="S12" s="6">
        <f>F12/C12</f>
        <v>2.6666666666666665</v>
      </c>
      <c r="T12" s="2">
        <f>H12/C12</f>
        <v>0</v>
      </c>
      <c r="U12" s="1">
        <v>8</v>
      </c>
      <c r="V12" s="1">
        <v>0</v>
      </c>
      <c r="W12" s="1">
        <v>8</v>
      </c>
      <c r="AH12" s="17">
        <f t="shared" si="0"/>
        <v>233.94444444444446</v>
      </c>
      <c r="AI12" s="17">
        <f t="shared" si="1"/>
        <v>223.38888888888891</v>
      </c>
      <c r="AJ12" s="17">
        <f t="shared" si="2"/>
        <v>457.33333333333337</v>
      </c>
      <c r="AK12">
        <f t="shared" si="6"/>
        <v>-45</v>
      </c>
      <c r="AL12">
        <f t="shared" si="7"/>
        <v>51.333333333333336</v>
      </c>
      <c r="AM12">
        <f t="shared" si="3"/>
        <v>4.2222222222222285</v>
      </c>
    </row>
    <row r="13" spans="1:40" x14ac:dyDescent="0.25">
      <c r="A13" s="4">
        <v>43</v>
      </c>
      <c r="B13" s="4" t="s">
        <v>34</v>
      </c>
      <c r="C13" s="4">
        <v>114</v>
      </c>
      <c r="D13" s="4">
        <v>1</v>
      </c>
      <c r="E13" s="4">
        <v>1</v>
      </c>
      <c r="F13" s="4">
        <v>674</v>
      </c>
      <c r="G13" s="4">
        <v>6</v>
      </c>
      <c r="H13" s="4">
        <v>70</v>
      </c>
      <c r="I13" s="4">
        <v>59</v>
      </c>
      <c r="J13" s="4">
        <v>4</v>
      </c>
      <c r="K13" s="4">
        <v>0</v>
      </c>
      <c r="L13" s="4">
        <v>678</v>
      </c>
      <c r="M13" s="4">
        <v>259</v>
      </c>
      <c r="N13" s="4">
        <v>417</v>
      </c>
      <c r="O13" s="4">
        <v>-2</v>
      </c>
      <c r="P13" s="4">
        <v>4</v>
      </c>
      <c r="Q13" s="4">
        <v>14</v>
      </c>
      <c r="S13" s="6">
        <f>F13/C13</f>
        <v>5.9122807017543861</v>
      </c>
      <c r="T13" s="2">
        <f>H13/C13</f>
        <v>0.61403508771929827</v>
      </c>
      <c r="U13" s="1">
        <v>8</v>
      </c>
      <c r="V13" s="1">
        <v>1</v>
      </c>
      <c r="W13" s="1">
        <v>9</v>
      </c>
      <c r="AH13" s="17">
        <f t="shared" si="0"/>
        <v>102.94444444444446</v>
      </c>
      <c r="AI13" s="17">
        <f t="shared" si="1"/>
        <v>-166.61111111111109</v>
      </c>
      <c r="AJ13" s="17">
        <f t="shared" si="2"/>
        <v>-63.666666666666629</v>
      </c>
      <c r="AL13">
        <f t="shared" si="7"/>
        <v>-34.666666666666664</v>
      </c>
      <c r="AM13">
        <f t="shared" si="3"/>
        <v>-73.777777777777771</v>
      </c>
    </row>
    <row r="14" spans="1:40" x14ac:dyDescent="0.25">
      <c r="A14" s="4">
        <v>911</v>
      </c>
      <c r="B14" s="4" t="s">
        <v>34</v>
      </c>
      <c r="C14" s="4">
        <v>0</v>
      </c>
      <c r="D14" s="4">
        <v>0</v>
      </c>
      <c r="E14" s="4">
        <v>44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174</v>
      </c>
      <c r="M14" s="4">
        <v>212</v>
      </c>
      <c r="N14" s="4">
        <v>0</v>
      </c>
      <c r="O14" s="4">
        <v>0</v>
      </c>
      <c r="P14" s="4">
        <v>-38</v>
      </c>
      <c r="Q14" s="4">
        <v>5</v>
      </c>
      <c r="U14" s="1">
        <v>7</v>
      </c>
      <c r="V14" s="1">
        <v>2</v>
      </c>
      <c r="W14" s="1">
        <v>9</v>
      </c>
      <c r="AH14" s="17">
        <f t="shared" si="0"/>
        <v>-401.05555555555554</v>
      </c>
      <c r="AI14" s="17">
        <f t="shared" si="1"/>
        <v>-213.61111111111109</v>
      </c>
      <c r="AJ14" s="17">
        <f t="shared" si="2"/>
        <v>-614.66666666666663</v>
      </c>
      <c r="AL14">
        <f t="shared" si="7"/>
        <v>-32.666666666666664</v>
      </c>
      <c r="AM14">
        <f t="shared" si="3"/>
        <v>-115.77777777777777</v>
      </c>
    </row>
    <row r="15" spans="1:40" x14ac:dyDescent="0.25">
      <c r="A15" s="4">
        <v>927</v>
      </c>
      <c r="B15" s="4" t="s">
        <v>34</v>
      </c>
      <c r="C15" s="4">
        <v>29</v>
      </c>
      <c r="D15" s="4">
        <v>4</v>
      </c>
      <c r="E15" s="4">
        <v>62</v>
      </c>
      <c r="F15" s="4">
        <v>143</v>
      </c>
      <c r="G15" s="4">
        <v>8</v>
      </c>
      <c r="H15" s="4">
        <v>19</v>
      </c>
      <c r="I15" s="4">
        <v>12</v>
      </c>
      <c r="J15" s="4">
        <v>3</v>
      </c>
      <c r="K15" s="4">
        <v>0</v>
      </c>
      <c r="L15" s="4">
        <v>404</v>
      </c>
      <c r="M15" s="4">
        <v>322</v>
      </c>
      <c r="N15" s="4">
        <v>43</v>
      </c>
      <c r="O15" s="4">
        <v>0</v>
      </c>
      <c r="P15" s="4">
        <v>39</v>
      </c>
      <c r="Q15" s="4">
        <v>24</v>
      </c>
      <c r="S15" s="6">
        <f>F15/C15</f>
        <v>4.931034482758621</v>
      </c>
      <c r="T15" s="2">
        <f>H15/C15</f>
        <v>0.65517241379310343</v>
      </c>
      <c r="U15" s="1">
        <v>7</v>
      </c>
      <c r="V15" s="1">
        <v>4</v>
      </c>
      <c r="W15" s="1">
        <v>11</v>
      </c>
      <c r="AH15" s="17">
        <f t="shared" si="0"/>
        <v>-171.05555555555554</v>
      </c>
      <c r="AI15" s="17">
        <f t="shared" si="1"/>
        <v>-103.61111111111109</v>
      </c>
      <c r="AJ15" s="17">
        <f t="shared" si="2"/>
        <v>-274.66666666666663</v>
      </c>
      <c r="AL15">
        <f t="shared" si="7"/>
        <v>-32.666666666666664</v>
      </c>
      <c r="AM15">
        <f t="shared" si="3"/>
        <v>-38.777777777777771</v>
      </c>
    </row>
    <row r="16" spans="1:40" x14ac:dyDescent="0.25">
      <c r="A16" s="4">
        <v>13</v>
      </c>
      <c r="B16" s="4" t="s">
        <v>34</v>
      </c>
      <c r="C16" s="4">
        <v>4</v>
      </c>
      <c r="D16" s="4">
        <v>17</v>
      </c>
      <c r="E16" s="4">
        <v>53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270</v>
      </c>
      <c r="M16" s="4">
        <v>173</v>
      </c>
      <c r="N16" s="4">
        <v>-14</v>
      </c>
      <c r="O16" s="4">
        <v>56</v>
      </c>
      <c r="P16" s="4">
        <v>55</v>
      </c>
      <c r="Q16" s="4">
        <v>6</v>
      </c>
      <c r="S16" s="6">
        <f>F16/C16</f>
        <v>0</v>
      </c>
      <c r="T16" s="2">
        <f>H16/C16</f>
        <v>0</v>
      </c>
      <c r="U16" s="1">
        <v>6</v>
      </c>
      <c r="V16" s="1">
        <v>0</v>
      </c>
      <c r="W16" s="1">
        <v>6</v>
      </c>
      <c r="AH16" s="17">
        <f t="shared" si="0"/>
        <v>-305.05555555555554</v>
      </c>
      <c r="AI16" s="17">
        <f t="shared" si="1"/>
        <v>-252.61111111111109</v>
      </c>
      <c r="AJ16" s="17">
        <f t="shared" si="2"/>
        <v>-557.66666666666663</v>
      </c>
      <c r="AL16">
        <f t="shared" si="7"/>
        <v>23.333333333333336</v>
      </c>
      <c r="AM16">
        <f t="shared" si="3"/>
        <v>-22.777777777777771</v>
      </c>
    </row>
    <row r="17" spans="1:39" x14ac:dyDescent="0.25">
      <c r="A17" s="4">
        <v>31</v>
      </c>
      <c r="B17" s="4" t="s">
        <v>34</v>
      </c>
      <c r="C17" s="4">
        <v>69</v>
      </c>
      <c r="D17" s="4">
        <v>14</v>
      </c>
      <c r="E17" s="4">
        <v>7</v>
      </c>
      <c r="F17" s="4">
        <v>291</v>
      </c>
      <c r="G17" s="4">
        <v>8</v>
      </c>
      <c r="H17" s="4">
        <v>42</v>
      </c>
      <c r="I17" s="4">
        <v>34</v>
      </c>
      <c r="J17" s="4">
        <v>0</v>
      </c>
      <c r="K17" s="4">
        <v>0</v>
      </c>
      <c r="L17" s="4">
        <v>373</v>
      </c>
      <c r="M17" s="4">
        <v>243</v>
      </c>
      <c r="N17" s="4">
        <v>115</v>
      </c>
      <c r="O17" s="4">
        <v>9</v>
      </c>
      <c r="P17" s="4">
        <v>6</v>
      </c>
      <c r="Q17" s="4">
        <v>23</v>
      </c>
      <c r="S17" s="6">
        <f>F17/C17</f>
        <v>4.2173913043478262</v>
      </c>
      <c r="T17" s="2">
        <f>H17/C17</f>
        <v>0.60869565217391308</v>
      </c>
      <c r="U17" s="1">
        <v>6</v>
      </c>
      <c r="V17" s="1">
        <v>0</v>
      </c>
      <c r="W17" s="1">
        <v>6</v>
      </c>
      <c r="AH17" s="17">
        <f t="shared" si="0"/>
        <v>-202.05555555555554</v>
      </c>
      <c r="AI17" s="17">
        <f t="shared" si="1"/>
        <v>-182.61111111111109</v>
      </c>
      <c r="AJ17" s="17">
        <f t="shared" si="2"/>
        <v>-384.66666666666663</v>
      </c>
      <c r="AL17">
        <f t="shared" si="7"/>
        <v>-23.666666666666664</v>
      </c>
      <c r="AM17">
        <f t="shared" si="3"/>
        <v>-71.777777777777771</v>
      </c>
    </row>
    <row r="18" spans="1:39" x14ac:dyDescent="0.25">
      <c r="A18" s="4">
        <v>57</v>
      </c>
      <c r="B18" s="4" t="s">
        <v>34</v>
      </c>
      <c r="C18" s="4">
        <v>0</v>
      </c>
      <c r="D18" s="4">
        <v>1</v>
      </c>
      <c r="E18" s="4">
        <v>128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553</v>
      </c>
      <c r="M18" s="4">
        <v>395</v>
      </c>
      <c r="N18" s="4">
        <v>0</v>
      </c>
      <c r="O18" s="4">
        <v>3</v>
      </c>
      <c r="P18" s="4">
        <v>155</v>
      </c>
      <c r="Q18" s="4">
        <v>19</v>
      </c>
      <c r="U18" s="1">
        <v>6</v>
      </c>
      <c r="V18" s="1">
        <v>0</v>
      </c>
      <c r="W18" s="1">
        <v>6</v>
      </c>
      <c r="AH18" s="17">
        <f t="shared" si="0"/>
        <v>-22.055555555555543</v>
      </c>
      <c r="AI18" s="17">
        <f t="shared" si="1"/>
        <v>-30.611111111111086</v>
      </c>
      <c r="AJ18" s="17">
        <f t="shared" si="2"/>
        <v>-52.666666666666629</v>
      </c>
      <c r="AK18">
        <f t="shared" ref="AK18:AK21" si="8">SUM(N18, -$AB$3)</f>
        <v>-39</v>
      </c>
      <c r="AL18">
        <f t="shared" si="7"/>
        <v>-29.666666666666664</v>
      </c>
      <c r="AM18">
        <f t="shared" si="3"/>
        <v>77.222222222222229</v>
      </c>
    </row>
    <row r="19" spans="1:39" x14ac:dyDescent="0.25">
      <c r="A19" s="4">
        <v>64</v>
      </c>
      <c r="B19" s="4" t="s">
        <v>34</v>
      </c>
      <c r="C19" s="4">
        <v>0</v>
      </c>
      <c r="D19" s="4">
        <v>3</v>
      </c>
      <c r="E19" s="4">
        <v>54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183</v>
      </c>
      <c r="M19" s="4">
        <v>177</v>
      </c>
      <c r="N19" s="4">
        <v>0</v>
      </c>
      <c r="O19" s="4">
        <v>-4</v>
      </c>
      <c r="P19" s="4">
        <v>10</v>
      </c>
      <c r="Q19" s="4">
        <v>3</v>
      </c>
      <c r="U19" s="1">
        <v>6</v>
      </c>
      <c r="V19" s="1">
        <v>1</v>
      </c>
      <c r="W19" s="1">
        <v>7</v>
      </c>
      <c r="AH19" s="17">
        <f t="shared" si="0"/>
        <v>-392.05555555555554</v>
      </c>
      <c r="AI19" s="17">
        <f t="shared" si="1"/>
        <v>-248.61111111111109</v>
      </c>
      <c r="AJ19" s="17">
        <f t="shared" si="2"/>
        <v>-640.66666666666663</v>
      </c>
      <c r="AK19">
        <f t="shared" si="8"/>
        <v>-39</v>
      </c>
      <c r="AL19">
        <f t="shared" si="7"/>
        <v>-36.666666666666664</v>
      </c>
      <c r="AM19">
        <f t="shared" si="3"/>
        <v>-67.777777777777771</v>
      </c>
    </row>
    <row r="20" spans="1:39" x14ac:dyDescent="0.25">
      <c r="A20" s="4">
        <v>671</v>
      </c>
      <c r="B20" s="4" t="s">
        <v>34</v>
      </c>
      <c r="C20" s="4">
        <v>57</v>
      </c>
      <c r="D20" s="4">
        <v>0</v>
      </c>
      <c r="E20" s="4">
        <v>6</v>
      </c>
      <c r="F20" s="4">
        <v>227</v>
      </c>
      <c r="G20" s="4">
        <v>10</v>
      </c>
      <c r="H20" s="4">
        <v>29</v>
      </c>
      <c r="I20" s="4">
        <v>22</v>
      </c>
      <c r="J20" s="4">
        <v>3</v>
      </c>
      <c r="K20" s="4">
        <v>0</v>
      </c>
      <c r="L20" s="4">
        <v>258</v>
      </c>
      <c r="M20" s="4">
        <v>263</v>
      </c>
      <c r="N20" s="4">
        <v>6</v>
      </c>
      <c r="O20" s="4">
        <v>0</v>
      </c>
      <c r="P20" s="4">
        <v>-11</v>
      </c>
      <c r="Q20" s="4">
        <v>14</v>
      </c>
      <c r="S20" s="6">
        <f>F20/C20</f>
        <v>3.9824561403508771</v>
      </c>
      <c r="T20" s="2">
        <f>H20/C20</f>
        <v>0.50877192982456143</v>
      </c>
      <c r="U20" s="1">
        <v>5</v>
      </c>
      <c r="V20" s="1">
        <v>4</v>
      </c>
      <c r="W20" s="1">
        <v>9</v>
      </c>
      <c r="AH20" s="17">
        <f t="shared" si="0"/>
        <v>-317.05555555555554</v>
      </c>
      <c r="AI20" s="17">
        <f t="shared" si="1"/>
        <v>-162.61111111111109</v>
      </c>
      <c r="AJ20" s="17">
        <f t="shared" si="2"/>
        <v>-479.66666666666663</v>
      </c>
      <c r="AK20">
        <f t="shared" si="8"/>
        <v>-33</v>
      </c>
      <c r="AM20">
        <f t="shared" si="3"/>
        <v>-88.777777777777771</v>
      </c>
    </row>
    <row r="21" spans="1:39" x14ac:dyDescent="0.25">
      <c r="A21" s="4">
        <v>777</v>
      </c>
      <c r="B21" s="4" t="s">
        <v>34</v>
      </c>
      <c r="C21" s="4">
        <v>26</v>
      </c>
      <c r="D21" s="4">
        <v>2</v>
      </c>
      <c r="E21" s="4">
        <v>55</v>
      </c>
      <c r="F21" s="4">
        <v>99</v>
      </c>
      <c r="G21" s="4">
        <v>8</v>
      </c>
      <c r="H21" s="4">
        <v>10</v>
      </c>
      <c r="I21" s="4">
        <v>4</v>
      </c>
      <c r="J21" s="4">
        <v>0</v>
      </c>
      <c r="K21" s="4">
        <v>0</v>
      </c>
      <c r="L21" s="4">
        <v>332</v>
      </c>
      <c r="M21" s="4">
        <v>337</v>
      </c>
      <c r="N21" s="4">
        <v>-15</v>
      </c>
      <c r="O21" s="4">
        <v>-8</v>
      </c>
      <c r="P21" s="4">
        <v>18</v>
      </c>
      <c r="Q21" s="4">
        <v>27</v>
      </c>
      <c r="S21" s="6">
        <f>F21/C21</f>
        <v>3.8076923076923075</v>
      </c>
      <c r="T21" s="2">
        <f>H21/C21</f>
        <v>0.38461538461538464</v>
      </c>
      <c r="U21" s="1">
        <v>4</v>
      </c>
      <c r="V21" s="1">
        <v>5</v>
      </c>
      <c r="W21" s="1">
        <v>9</v>
      </c>
      <c r="AH21" s="17">
        <f t="shared" si="0"/>
        <v>-243.05555555555554</v>
      </c>
      <c r="AI21" s="17">
        <f t="shared" si="1"/>
        <v>-88.611111111111086</v>
      </c>
      <c r="AJ21" s="17">
        <f t="shared" si="2"/>
        <v>-331.66666666666663</v>
      </c>
      <c r="AK21">
        <f t="shared" si="8"/>
        <v>-54</v>
      </c>
      <c r="AL21">
        <f>SUM(O21, -$AC$3)</f>
        <v>-40.666666666666664</v>
      </c>
      <c r="AM21">
        <f t="shared" si="3"/>
        <v>-59.777777777777771</v>
      </c>
    </row>
    <row r="22" spans="1:39" x14ac:dyDescent="0.25">
      <c r="A22" s="4">
        <v>11</v>
      </c>
      <c r="B22" s="4" t="s">
        <v>34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U22" s="1">
        <v>1</v>
      </c>
      <c r="V22" s="1">
        <v>0</v>
      </c>
      <c r="W22" s="1">
        <v>1</v>
      </c>
      <c r="AH22" s="17">
        <f t="shared" si="0"/>
        <v>-575.05555555555554</v>
      </c>
      <c r="AI22" s="17">
        <f t="shared" si="1"/>
        <v>-425.61111111111109</v>
      </c>
      <c r="AJ22" s="17">
        <f t="shared" si="2"/>
        <v>-1000.6666666666666</v>
      </c>
      <c r="AM22">
        <f t="shared" si="3"/>
        <v>-77.777777777777771</v>
      </c>
    </row>
    <row r="23" spans="1:39" x14ac:dyDescent="0.25">
      <c r="A23" s="4">
        <v>90</v>
      </c>
      <c r="B23" s="4" t="s">
        <v>34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U23" s="1">
        <v>1</v>
      </c>
      <c r="V23" s="1">
        <v>0</v>
      </c>
      <c r="W23" s="1">
        <v>1</v>
      </c>
      <c r="AH23" s="17">
        <f t="shared" si="0"/>
        <v>-575.05555555555554</v>
      </c>
      <c r="AI23" s="17">
        <f t="shared" si="1"/>
        <v>-425.61111111111109</v>
      </c>
      <c r="AJ23" s="17">
        <f t="shared" si="2"/>
        <v>-1000.6666666666666</v>
      </c>
      <c r="AK23">
        <f t="shared" ref="AK23" si="9">SUM(N23, -$AB$3)</f>
        <v>-39</v>
      </c>
      <c r="AL23">
        <f>SUM(O23, -$AC$3)</f>
        <v>-32.666666666666664</v>
      </c>
      <c r="AM23">
        <f t="shared" si="3"/>
        <v>-77.777777777777771</v>
      </c>
    </row>
    <row r="24" spans="1:39" x14ac:dyDescent="0.25">
      <c r="A24" s="5">
        <v>777</v>
      </c>
      <c r="B24" s="5" t="s">
        <v>36</v>
      </c>
      <c r="C24" s="5">
        <v>26</v>
      </c>
      <c r="D24" s="5">
        <v>2</v>
      </c>
      <c r="E24" s="5">
        <v>55</v>
      </c>
      <c r="F24" s="5">
        <v>99</v>
      </c>
      <c r="G24" s="5">
        <v>8</v>
      </c>
      <c r="H24" s="5">
        <v>10</v>
      </c>
      <c r="I24" s="5">
        <v>4</v>
      </c>
      <c r="J24" s="5">
        <v>0</v>
      </c>
      <c r="K24" s="5">
        <v>0</v>
      </c>
      <c r="L24" s="5">
        <v>332</v>
      </c>
      <c r="M24" s="5">
        <v>337</v>
      </c>
      <c r="N24" s="5">
        <v>-15</v>
      </c>
      <c r="O24" s="5">
        <v>-8</v>
      </c>
      <c r="P24" s="5">
        <v>18</v>
      </c>
      <c r="Q24" s="5">
        <v>27</v>
      </c>
      <c r="S24" s="6">
        <f>F24/C24</f>
        <v>3.8076923076923075</v>
      </c>
      <c r="T24" s="2">
        <f>H24/C24</f>
        <v>0.38461538461538464</v>
      </c>
      <c r="U24" s="1">
        <v>4</v>
      </c>
      <c r="V24" s="1">
        <v>5</v>
      </c>
      <c r="W24" s="1">
        <v>9</v>
      </c>
      <c r="AH24" s="17">
        <f>SUM(L24, -$Z$3)</f>
        <v>183.1764705882353</v>
      </c>
      <c r="AI24" s="17">
        <f>SUM(M24, -$AA$3)</f>
        <v>168.35294117647058</v>
      </c>
      <c r="AJ24" s="17">
        <f t="shared" si="2"/>
        <v>351.52941176470586</v>
      </c>
      <c r="AK24">
        <f>SUM(N24, -$AE$3)</f>
        <v>-1.6470588235294112</v>
      </c>
      <c r="AL24" s="18">
        <f>SUM(O24, -$AF$3)</f>
        <v>2.1764705882352935</v>
      </c>
      <c r="AM24" s="18">
        <f>SUM(P24, -$AG$3)</f>
        <v>14.294117647058822</v>
      </c>
    </row>
    <row r="25" spans="1:39" x14ac:dyDescent="0.25">
      <c r="A25" s="5">
        <v>14</v>
      </c>
      <c r="B25" s="5" t="s">
        <v>36</v>
      </c>
      <c r="C25" s="5">
        <v>18</v>
      </c>
      <c r="D25" s="5">
        <v>3</v>
      </c>
      <c r="E25" s="5">
        <v>25</v>
      </c>
      <c r="F25" s="5">
        <v>33</v>
      </c>
      <c r="G25" s="5">
        <v>2</v>
      </c>
      <c r="H25" s="5">
        <v>4</v>
      </c>
      <c r="I25" s="5">
        <v>3</v>
      </c>
      <c r="J25" s="5">
        <v>4</v>
      </c>
      <c r="K25" s="5">
        <v>0</v>
      </c>
      <c r="L25" s="5">
        <v>134</v>
      </c>
      <c r="M25" s="5">
        <v>186</v>
      </c>
      <c r="N25" s="5">
        <v>-47</v>
      </c>
      <c r="O25" s="5">
        <v>-16</v>
      </c>
      <c r="P25" s="5">
        <v>11</v>
      </c>
      <c r="Q25" s="5">
        <v>12</v>
      </c>
      <c r="S25" s="6">
        <f>F25/C25</f>
        <v>1.8333333333333333</v>
      </c>
      <c r="T25" s="2">
        <f>H25/C25</f>
        <v>0.22222222222222221</v>
      </c>
      <c r="U25" s="1">
        <v>0</v>
      </c>
      <c r="V25" s="1">
        <v>5</v>
      </c>
      <c r="W25" s="1">
        <v>5</v>
      </c>
      <c r="AH25" s="17">
        <f t="shared" ref="AH25:AH39" si="10">SUM(L25, -$Z$3)</f>
        <v>-14.823529411764696</v>
      </c>
      <c r="AI25" s="17">
        <f t="shared" ref="AI25:AI39" si="11">SUM(M25, -$AA$3)</f>
        <v>17.35294117647058</v>
      </c>
      <c r="AJ25" s="17">
        <f t="shared" si="2"/>
        <v>2.529411764705884</v>
      </c>
      <c r="AM25" s="18">
        <f t="shared" ref="AM25:AM39" si="12">SUM(P25, -$AG$3)</f>
        <v>7.2941176470588234</v>
      </c>
    </row>
    <row r="26" spans="1:39" x14ac:dyDescent="0.25">
      <c r="A26" s="5">
        <v>79</v>
      </c>
      <c r="B26" s="5" t="s">
        <v>36</v>
      </c>
      <c r="C26" s="5">
        <v>31</v>
      </c>
      <c r="D26" s="5">
        <v>0</v>
      </c>
      <c r="E26" s="5">
        <v>3</v>
      </c>
      <c r="F26" s="5">
        <v>77</v>
      </c>
      <c r="G26" s="5">
        <v>1</v>
      </c>
      <c r="H26" s="5">
        <v>11</v>
      </c>
      <c r="I26" s="5">
        <v>10</v>
      </c>
      <c r="J26" s="5">
        <v>4</v>
      </c>
      <c r="K26" s="5">
        <v>0</v>
      </c>
      <c r="L26" s="5">
        <v>91</v>
      </c>
      <c r="M26" s="5">
        <v>138</v>
      </c>
      <c r="N26" s="5">
        <v>-61</v>
      </c>
      <c r="O26" s="5">
        <v>0</v>
      </c>
      <c r="P26" s="5">
        <v>14</v>
      </c>
      <c r="Q26" s="5">
        <v>4</v>
      </c>
      <c r="S26" s="6">
        <f>F26/C26</f>
        <v>2.4838709677419355</v>
      </c>
      <c r="T26" s="2">
        <f>H26/C26</f>
        <v>0.35483870967741937</v>
      </c>
      <c r="U26" s="1">
        <v>0</v>
      </c>
      <c r="V26" s="1">
        <v>5</v>
      </c>
      <c r="W26" s="1">
        <v>5</v>
      </c>
      <c r="AH26" s="17">
        <f t="shared" si="10"/>
        <v>-57.823529411764696</v>
      </c>
      <c r="AI26" s="17">
        <f t="shared" si="11"/>
        <v>-30.64705882352942</v>
      </c>
      <c r="AJ26" s="17">
        <f t="shared" si="2"/>
        <v>-88.470588235294116</v>
      </c>
      <c r="AK26">
        <f t="shared" ref="AK26:AK28" si="13">SUM(N26, -$AE$3)</f>
        <v>-47.647058823529413</v>
      </c>
      <c r="AL26" s="18">
        <f>SUM(O26, -$AF$3)</f>
        <v>10.176470588235293</v>
      </c>
      <c r="AM26" s="18">
        <f t="shared" si="12"/>
        <v>10.294117647058822</v>
      </c>
    </row>
    <row r="27" spans="1:39" x14ac:dyDescent="0.25">
      <c r="A27" s="5">
        <v>86</v>
      </c>
      <c r="B27" s="5" t="s">
        <v>36</v>
      </c>
      <c r="C27" s="5">
        <v>3</v>
      </c>
      <c r="D27" s="5">
        <v>34</v>
      </c>
      <c r="E27" s="5">
        <v>51</v>
      </c>
      <c r="F27" s="5">
        <v>2</v>
      </c>
      <c r="G27" s="5">
        <v>0</v>
      </c>
      <c r="H27" s="5">
        <v>0</v>
      </c>
      <c r="I27" s="5">
        <v>0</v>
      </c>
      <c r="J27" s="5">
        <v>0</v>
      </c>
      <c r="K27" s="5">
        <v>3</v>
      </c>
      <c r="L27" s="5">
        <v>356</v>
      </c>
      <c r="M27" s="5">
        <v>363</v>
      </c>
      <c r="N27" s="5">
        <v>2</v>
      </c>
      <c r="O27" s="5">
        <v>-51</v>
      </c>
      <c r="P27" s="5">
        <v>42</v>
      </c>
      <c r="Q27" s="5">
        <v>23</v>
      </c>
      <c r="S27" s="6">
        <f>F27/C27</f>
        <v>0.66666666666666663</v>
      </c>
      <c r="T27" s="2">
        <f>H27/C27</f>
        <v>0</v>
      </c>
      <c r="U27" s="1">
        <v>0</v>
      </c>
      <c r="V27" s="1">
        <v>5</v>
      </c>
      <c r="W27" s="1">
        <v>5</v>
      </c>
      <c r="AH27" s="17">
        <f t="shared" si="10"/>
        <v>207.1764705882353</v>
      </c>
      <c r="AI27" s="17">
        <f t="shared" si="11"/>
        <v>194.35294117647058</v>
      </c>
      <c r="AJ27" s="17">
        <f t="shared" si="2"/>
        <v>401.52941176470586</v>
      </c>
      <c r="AK27">
        <f t="shared" si="13"/>
        <v>15.352941176470589</v>
      </c>
      <c r="AM27" s="18">
        <f t="shared" si="12"/>
        <v>38.294117647058826</v>
      </c>
    </row>
    <row r="28" spans="1:39" x14ac:dyDescent="0.25">
      <c r="A28" s="5">
        <v>548</v>
      </c>
      <c r="B28" s="5" t="s">
        <v>36</v>
      </c>
      <c r="C28" s="5">
        <v>6</v>
      </c>
      <c r="D28" s="5">
        <v>74</v>
      </c>
      <c r="E28" s="5">
        <v>31</v>
      </c>
      <c r="F28" s="5">
        <v>18</v>
      </c>
      <c r="G28" s="5">
        <v>0</v>
      </c>
      <c r="H28" s="5">
        <v>0</v>
      </c>
      <c r="I28" s="5">
        <v>0</v>
      </c>
      <c r="J28" s="5">
        <v>0</v>
      </c>
      <c r="K28" s="5">
        <v>6</v>
      </c>
      <c r="L28" s="5">
        <v>440</v>
      </c>
      <c r="M28" s="5">
        <v>418</v>
      </c>
      <c r="N28" s="5">
        <v>18</v>
      </c>
      <c r="O28" s="5">
        <v>-45</v>
      </c>
      <c r="P28" s="5">
        <v>49</v>
      </c>
      <c r="Q28" s="5">
        <v>1</v>
      </c>
      <c r="S28" s="6">
        <f>F28/C28</f>
        <v>3</v>
      </c>
      <c r="T28" s="2">
        <f>H28/C28</f>
        <v>0</v>
      </c>
      <c r="U28" s="1">
        <v>0</v>
      </c>
      <c r="V28" s="1">
        <v>5</v>
      </c>
      <c r="W28" s="1">
        <v>5</v>
      </c>
      <c r="AH28" s="17">
        <f t="shared" si="10"/>
        <v>291.1764705882353</v>
      </c>
      <c r="AI28" s="17">
        <f t="shared" si="11"/>
        <v>249.35294117647058</v>
      </c>
      <c r="AJ28" s="17">
        <f t="shared" si="2"/>
        <v>540.52941176470586</v>
      </c>
      <c r="AK28">
        <f t="shared" si="13"/>
        <v>31.352941176470587</v>
      </c>
      <c r="AL28" s="18">
        <f>SUM(O28, -$AF$3)</f>
        <v>-34.82352941176471</v>
      </c>
      <c r="AM28" s="18">
        <f t="shared" si="12"/>
        <v>45.294117647058826</v>
      </c>
    </row>
    <row r="29" spans="1:39" x14ac:dyDescent="0.25">
      <c r="A29" s="5">
        <v>27</v>
      </c>
      <c r="B29" s="5" t="s">
        <v>36</v>
      </c>
      <c r="C29" s="5">
        <v>0</v>
      </c>
      <c r="D29" s="5">
        <v>0</v>
      </c>
      <c r="E29" s="5">
        <v>27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94</v>
      </c>
      <c r="M29" s="5">
        <v>139</v>
      </c>
      <c r="N29" s="5">
        <v>0</v>
      </c>
      <c r="O29" s="5">
        <v>0</v>
      </c>
      <c r="P29" s="5">
        <v>-45</v>
      </c>
      <c r="Q29" s="5">
        <v>1</v>
      </c>
      <c r="U29" s="1">
        <v>0</v>
      </c>
      <c r="V29" s="1">
        <v>4</v>
      </c>
      <c r="W29" s="1">
        <v>4</v>
      </c>
      <c r="AH29" s="17">
        <f t="shared" si="10"/>
        <v>-54.823529411764696</v>
      </c>
      <c r="AI29" s="17">
        <f t="shared" si="11"/>
        <v>-29.64705882352942</v>
      </c>
      <c r="AJ29" s="17">
        <f t="shared" si="2"/>
        <v>-84.470588235294116</v>
      </c>
      <c r="AM29" s="18">
        <f t="shared" si="12"/>
        <v>-48.705882352941174</v>
      </c>
    </row>
    <row r="30" spans="1:39" x14ac:dyDescent="0.25">
      <c r="A30" s="5">
        <v>404</v>
      </c>
      <c r="B30" s="5" t="s">
        <v>36</v>
      </c>
      <c r="C30" s="5">
        <v>22</v>
      </c>
      <c r="D30" s="5">
        <v>16</v>
      </c>
      <c r="E30" s="5">
        <v>30</v>
      </c>
      <c r="F30" s="5">
        <v>84</v>
      </c>
      <c r="G30" s="5">
        <v>2</v>
      </c>
      <c r="H30" s="5">
        <v>6</v>
      </c>
      <c r="I30" s="5">
        <v>3</v>
      </c>
      <c r="J30" s="5">
        <v>2</v>
      </c>
      <c r="K30" s="5">
        <v>0</v>
      </c>
      <c r="L30" s="5">
        <v>303</v>
      </c>
      <c r="M30" s="5">
        <v>263</v>
      </c>
      <c r="N30" s="5">
        <v>-88</v>
      </c>
      <c r="O30" s="5">
        <v>0</v>
      </c>
      <c r="P30" s="5">
        <v>128</v>
      </c>
      <c r="Q30" s="5">
        <v>13</v>
      </c>
      <c r="S30" s="6">
        <f>F30/C30</f>
        <v>3.8181818181818183</v>
      </c>
      <c r="T30" s="2">
        <f>H30/C30</f>
        <v>0.27272727272727271</v>
      </c>
      <c r="U30" s="1">
        <v>0</v>
      </c>
      <c r="V30" s="1">
        <v>4</v>
      </c>
      <c r="W30" s="1">
        <v>4</v>
      </c>
      <c r="AH30" s="17">
        <f t="shared" si="10"/>
        <v>154.1764705882353</v>
      </c>
      <c r="AI30" s="17">
        <f t="shared" si="11"/>
        <v>94.35294117647058</v>
      </c>
      <c r="AJ30" s="17">
        <f t="shared" si="2"/>
        <v>248.52941176470588</v>
      </c>
      <c r="AM30" s="18">
        <f t="shared" si="12"/>
        <v>124.29411764705883</v>
      </c>
    </row>
    <row r="31" spans="1:39" x14ac:dyDescent="0.25">
      <c r="A31" s="5">
        <v>1130</v>
      </c>
      <c r="B31" s="5" t="s">
        <v>36</v>
      </c>
      <c r="C31" s="5">
        <v>0</v>
      </c>
      <c r="D31" s="5">
        <v>0</v>
      </c>
      <c r="E31" s="5">
        <v>39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139</v>
      </c>
      <c r="M31" s="5">
        <v>143</v>
      </c>
      <c r="N31" s="5">
        <v>0</v>
      </c>
      <c r="O31" s="5">
        <v>0</v>
      </c>
      <c r="P31" s="5">
        <v>-4</v>
      </c>
      <c r="Q31" s="5">
        <v>4</v>
      </c>
      <c r="U31" s="1">
        <v>0</v>
      </c>
      <c r="V31" s="1">
        <v>4</v>
      </c>
      <c r="W31" s="1">
        <v>4</v>
      </c>
      <c r="AH31" s="17">
        <f t="shared" si="10"/>
        <v>-9.8235294117646959</v>
      </c>
      <c r="AI31" s="17">
        <f t="shared" si="11"/>
        <v>-25.64705882352942</v>
      </c>
      <c r="AJ31" s="17">
        <f t="shared" si="2"/>
        <v>-35.470588235294116</v>
      </c>
      <c r="AM31" s="18">
        <f t="shared" si="12"/>
        <v>-7.7058823529411766</v>
      </c>
    </row>
    <row r="32" spans="1:39" x14ac:dyDescent="0.25">
      <c r="A32" s="5">
        <v>3019</v>
      </c>
      <c r="B32" s="5" t="s">
        <v>36</v>
      </c>
      <c r="C32" s="5">
        <v>11</v>
      </c>
      <c r="D32" s="5">
        <v>0</v>
      </c>
      <c r="E32" s="5">
        <v>16</v>
      </c>
      <c r="F32" s="5">
        <v>11</v>
      </c>
      <c r="G32" s="5">
        <v>1</v>
      </c>
      <c r="H32" s="5">
        <v>5</v>
      </c>
      <c r="I32" s="5">
        <v>4</v>
      </c>
      <c r="J32" s="5">
        <v>5</v>
      </c>
      <c r="K32" s="5">
        <v>0</v>
      </c>
      <c r="L32" s="5">
        <v>86</v>
      </c>
      <c r="M32" s="5">
        <v>159</v>
      </c>
      <c r="N32" s="5">
        <v>-37</v>
      </c>
      <c r="O32" s="5">
        <v>0</v>
      </c>
      <c r="P32" s="5">
        <v>-36</v>
      </c>
      <c r="Q32" s="5">
        <v>5</v>
      </c>
      <c r="S32" s="6">
        <f>F32/C32</f>
        <v>1</v>
      </c>
      <c r="T32" s="2">
        <f>H32/C32</f>
        <v>0.45454545454545453</v>
      </c>
      <c r="U32" s="1">
        <v>0</v>
      </c>
      <c r="V32" s="1">
        <v>4</v>
      </c>
      <c r="W32" s="1">
        <v>4</v>
      </c>
      <c r="AH32" s="17">
        <f t="shared" si="10"/>
        <v>-62.823529411764696</v>
      </c>
      <c r="AI32" s="17">
        <f t="shared" si="11"/>
        <v>-9.6470588235294201</v>
      </c>
      <c r="AJ32" s="17">
        <f t="shared" si="2"/>
        <v>-72.470588235294116</v>
      </c>
      <c r="AK32">
        <f>SUM(N32, -$AE$3)</f>
        <v>-23.647058823529413</v>
      </c>
      <c r="AL32" s="18">
        <f>SUM(O32, -$AF$3)</f>
        <v>10.176470588235293</v>
      </c>
      <c r="AM32" s="18">
        <f t="shared" si="12"/>
        <v>-39.705882352941174</v>
      </c>
    </row>
    <row r="33" spans="1:39" x14ac:dyDescent="0.25">
      <c r="A33" s="5">
        <v>97</v>
      </c>
      <c r="B33" s="5" t="s">
        <v>36</v>
      </c>
      <c r="C33" s="5">
        <v>0</v>
      </c>
      <c r="D33" s="5">
        <v>0</v>
      </c>
      <c r="E33" s="5">
        <v>27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84</v>
      </c>
      <c r="M33" s="5">
        <v>116</v>
      </c>
      <c r="N33" s="5">
        <v>0</v>
      </c>
      <c r="O33" s="5">
        <v>0</v>
      </c>
      <c r="P33" s="5">
        <v>-32</v>
      </c>
      <c r="Q33" s="5">
        <v>1</v>
      </c>
      <c r="U33" s="1">
        <v>0</v>
      </c>
      <c r="V33" s="1">
        <v>3</v>
      </c>
      <c r="W33" s="1">
        <v>3</v>
      </c>
      <c r="AH33" s="17">
        <f t="shared" si="10"/>
        <v>-64.823529411764696</v>
      </c>
      <c r="AI33" s="17">
        <f t="shared" si="11"/>
        <v>-52.64705882352942</v>
      </c>
      <c r="AJ33" s="17">
        <f t="shared" si="2"/>
        <v>-117.47058823529412</v>
      </c>
      <c r="AM33" s="18">
        <f t="shared" si="12"/>
        <v>-35.705882352941174</v>
      </c>
    </row>
    <row r="34" spans="1:39" x14ac:dyDescent="0.25">
      <c r="A34" s="5">
        <v>77</v>
      </c>
      <c r="B34" s="5" t="s">
        <v>36</v>
      </c>
      <c r="C34" s="5">
        <v>3</v>
      </c>
      <c r="D34" s="5">
        <v>6</v>
      </c>
      <c r="E34" s="5">
        <v>37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3</v>
      </c>
      <c r="L34" s="5">
        <v>182</v>
      </c>
      <c r="M34" s="5">
        <v>212</v>
      </c>
      <c r="N34" s="5">
        <v>1</v>
      </c>
      <c r="O34" s="5">
        <v>-53</v>
      </c>
      <c r="P34" s="5">
        <v>22</v>
      </c>
      <c r="Q34" s="5">
        <v>8</v>
      </c>
      <c r="S34" s="6">
        <f>F34/C34</f>
        <v>0.33333333333333331</v>
      </c>
      <c r="T34" s="2">
        <f>H34/C34</f>
        <v>0</v>
      </c>
      <c r="U34" s="1">
        <v>0</v>
      </c>
      <c r="V34" s="1">
        <v>2</v>
      </c>
      <c r="W34" s="1">
        <v>2</v>
      </c>
      <c r="AH34" s="17">
        <f t="shared" si="10"/>
        <v>33.176470588235304</v>
      </c>
      <c r="AI34" s="17">
        <f t="shared" si="11"/>
        <v>43.35294117647058</v>
      </c>
      <c r="AJ34" s="17">
        <f t="shared" si="2"/>
        <v>76.529411764705884</v>
      </c>
      <c r="AK34">
        <f>SUM(N34, -$AE$3)</f>
        <v>14.352941176470589</v>
      </c>
      <c r="AL34" s="18">
        <f>SUM(O34, -$AF$3)</f>
        <v>-42.82352941176471</v>
      </c>
      <c r="AM34" s="18">
        <f t="shared" si="12"/>
        <v>18.294117647058822</v>
      </c>
    </row>
    <row r="35" spans="1:39" x14ac:dyDescent="0.25">
      <c r="A35" s="5">
        <v>2586</v>
      </c>
      <c r="B35" s="5" t="s">
        <v>36</v>
      </c>
      <c r="C35" s="5">
        <v>0</v>
      </c>
      <c r="D35" s="5">
        <v>0</v>
      </c>
      <c r="E35" s="5">
        <v>32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152</v>
      </c>
      <c r="M35" s="5">
        <v>186</v>
      </c>
      <c r="N35" s="5">
        <v>0</v>
      </c>
      <c r="O35" s="5">
        <v>0</v>
      </c>
      <c r="P35" s="5">
        <v>-34</v>
      </c>
      <c r="Q35" s="5">
        <v>14</v>
      </c>
      <c r="U35" s="1">
        <v>0</v>
      </c>
      <c r="V35" s="1">
        <v>2</v>
      </c>
      <c r="W35" s="1">
        <v>2</v>
      </c>
      <c r="AH35" s="17">
        <f t="shared" si="10"/>
        <v>3.1764705882353041</v>
      </c>
      <c r="AI35" s="17">
        <f t="shared" si="11"/>
        <v>17.35294117647058</v>
      </c>
      <c r="AJ35" s="17">
        <f t="shared" si="2"/>
        <v>20.529411764705884</v>
      </c>
      <c r="AM35" s="18">
        <f t="shared" si="12"/>
        <v>-37.705882352941174</v>
      </c>
    </row>
    <row r="36" spans="1:39" x14ac:dyDescent="0.25">
      <c r="A36" s="5">
        <v>187</v>
      </c>
      <c r="B36" s="5" t="s">
        <v>36</v>
      </c>
      <c r="C36" s="5">
        <v>0</v>
      </c>
      <c r="D36" s="5">
        <v>0</v>
      </c>
      <c r="E36" s="5">
        <v>18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62</v>
      </c>
      <c r="M36" s="5">
        <v>51</v>
      </c>
      <c r="N36" s="5">
        <v>0</v>
      </c>
      <c r="O36" s="5">
        <v>0</v>
      </c>
      <c r="P36" s="5">
        <v>11</v>
      </c>
      <c r="Q36" s="5">
        <v>2</v>
      </c>
      <c r="U36" s="1">
        <v>0</v>
      </c>
      <c r="V36" s="1">
        <v>1</v>
      </c>
      <c r="W36" s="1">
        <v>1</v>
      </c>
      <c r="AH36" s="17">
        <f t="shared" si="10"/>
        <v>-86.823529411764696</v>
      </c>
      <c r="AI36" s="17">
        <f t="shared" si="11"/>
        <v>-117.64705882352942</v>
      </c>
      <c r="AJ36" s="17">
        <f t="shared" si="2"/>
        <v>-204.47058823529412</v>
      </c>
      <c r="AM36" s="18">
        <f t="shared" si="12"/>
        <v>7.2941176470588234</v>
      </c>
    </row>
    <row r="37" spans="1:39" x14ac:dyDescent="0.25">
      <c r="A37" s="5">
        <v>369</v>
      </c>
      <c r="B37" s="5" t="s">
        <v>36</v>
      </c>
      <c r="C37" s="5">
        <v>0</v>
      </c>
      <c r="D37" s="5">
        <v>0</v>
      </c>
      <c r="E37" s="5">
        <v>6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32</v>
      </c>
      <c r="M37" s="5">
        <v>16</v>
      </c>
      <c r="N37" s="5">
        <v>0</v>
      </c>
      <c r="O37" s="5">
        <v>0</v>
      </c>
      <c r="P37" s="5">
        <v>16</v>
      </c>
      <c r="Q37" s="5">
        <v>1</v>
      </c>
      <c r="U37" s="1">
        <v>0</v>
      </c>
      <c r="V37" s="1">
        <v>1</v>
      </c>
      <c r="W37" s="1">
        <v>1</v>
      </c>
      <c r="AH37" s="17">
        <f t="shared" si="10"/>
        <v>-116.8235294117647</v>
      </c>
      <c r="AI37" s="17">
        <f t="shared" si="11"/>
        <v>-152.64705882352942</v>
      </c>
      <c r="AJ37" s="17">
        <f t="shared" si="2"/>
        <v>-269.47058823529414</v>
      </c>
      <c r="AM37" s="18">
        <f t="shared" si="12"/>
        <v>12.294117647058822</v>
      </c>
    </row>
    <row r="38" spans="1:39" x14ac:dyDescent="0.25">
      <c r="A38" s="5">
        <v>454</v>
      </c>
      <c r="B38" s="5" t="s">
        <v>36</v>
      </c>
      <c r="C38" s="5">
        <v>0</v>
      </c>
      <c r="D38" s="5">
        <v>0</v>
      </c>
      <c r="E38" s="5">
        <v>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3</v>
      </c>
      <c r="M38" s="5">
        <v>19</v>
      </c>
      <c r="N38" s="5">
        <v>0</v>
      </c>
      <c r="O38" s="5">
        <v>0</v>
      </c>
      <c r="P38" s="5">
        <v>-16</v>
      </c>
      <c r="Q38" s="5">
        <v>0</v>
      </c>
      <c r="U38" s="1">
        <v>0</v>
      </c>
      <c r="V38" s="1">
        <v>1</v>
      </c>
      <c r="W38" s="1">
        <v>1</v>
      </c>
      <c r="AH38" s="17">
        <f t="shared" si="10"/>
        <v>-145.8235294117647</v>
      </c>
      <c r="AI38" s="17">
        <f t="shared" si="11"/>
        <v>-149.64705882352942</v>
      </c>
      <c r="AJ38" s="17">
        <f t="shared" si="2"/>
        <v>-295.47058823529414</v>
      </c>
      <c r="AM38" s="18">
        <f t="shared" si="12"/>
        <v>-19.705882352941178</v>
      </c>
    </row>
    <row r="39" spans="1:39" x14ac:dyDescent="0.25">
      <c r="A39" s="5">
        <v>762</v>
      </c>
      <c r="B39" s="5" t="s">
        <v>36</v>
      </c>
      <c r="C39" s="5">
        <v>0</v>
      </c>
      <c r="D39" s="5">
        <v>0</v>
      </c>
      <c r="E39" s="5">
        <v>12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15</v>
      </c>
      <c r="M39" s="5">
        <v>54</v>
      </c>
      <c r="N39" s="5">
        <v>0</v>
      </c>
      <c r="O39" s="5">
        <v>0</v>
      </c>
      <c r="P39" s="5">
        <v>-39</v>
      </c>
      <c r="Q39" s="5">
        <v>1</v>
      </c>
      <c r="U39" s="1">
        <v>0</v>
      </c>
      <c r="V39" s="1">
        <v>1</v>
      </c>
      <c r="W39" s="1">
        <v>1</v>
      </c>
      <c r="AH39" s="17">
        <f t="shared" si="10"/>
        <v>-133.8235294117647</v>
      </c>
      <c r="AI39" s="17">
        <f t="shared" si="11"/>
        <v>-114.64705882352942</v>
      </c>
      <c r="AJ39" s="17">
        <f t="shared" si="2"/>
        <v>-248.47058823529412</v>
      </c>
      <c r="AK39">
        <f>SUM(N39, -$AE$3)</f>
        <v>13.352941176470589</v>
      </c>
      <c r="AM39" s="18">
        <f t="shared" si="12"/>
        <v>-42.705882352941174</v>
      </c>
    </row>
    <row r="40" spans="1:39" x14ac:dyDescent="0.25">
      <c r="A40" s="5">
        <v>815</v>
      </c>
      <c r="B40" s="5" t="s">
        <v>36</v>
      </c>
      <c r="C40" s="5">
        <v>0</v>
      </c>
      <c r="D40" s="5">
        <v>0</v>
      </c>
      <c r="E40" s="5">
        <v>11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25</v>
      </c>
      <c r="M40" s="5">
        <v>67</v>
      </c>
      <c r="N40" s="5">
        <v>0</v>
      </c>
      <c r="O40" s="5">
        <v>0</v>
      </c>
      <c r="P40" s="5">
        <v>-42</v>
      </c>
      <c r="Q40" s="5">
        <v>1</v>
      </c>
      <c r="U40" s="1">
        <v>0</v>
      </c>
      <c r="V40" s="1">
        <v>1</v>
      </c>
      <c r="W40" s="1">
        <v>1</v>
      </c>
      <c r="AH40" s="17">
        <f t="shared" ref="AH40" si="14">SUM(L40, -$Z$3)</f>
        <v>-123.8235294117647</v>
      </c>
      <c r="AI40" s="17">
        <f t="shared" ref="AI40" si="15">SUM(M40, -$AA$3)</f>
        <v>-101.64705882352942</v>
      </c>
      <c r="AJ40" s="17">
        <f t="shared" ref="AJ40" si="16">SUM(AH40:AI40)</f>
        <v>-225.47058823529412</v>
      </c>
      <c r="AK40">
        <f>SUM(N40, -$AE$3)</f>
        <v>13.352941176470589</v>
      </c>
      <c r="AM40" s="18">
        <f t="shared" ref="AM40" si="17">SUM(P40, -$AG$3)</f>
        <v>-45.705882352941174</v>
      </c>
    </row>
  </sheetData>
  <sortState xmlns:xlrd2="http://schemas.microsoft.com/office/spreadsheetml/2017/richdata2" ref="A24:W40">
    <sortCondition descending="1" ref="V24:V40"/>
  </sortState>
  <mergeCells count="1">
    <mergeCell ref="X1:AA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25E3-D21D-474F-A102-3F96E6CB1674}">
  <dimension ref="A1:E97"/>
  <sheetViews>
    <sheetView topLeftCell="A68" workbookViewId="0"/>
  </sheetViews>
  <sheetFormatPr defaultRowHeight="15" x14ac:dyDescent="0.25"/>
  <sheetData>
    <row r="1" spans="1:5" x14ac:dyDescent="0.25">
      <c r="B1" t="s">
        <v>14</v>
      </c>
      <c r="C1" t="s">
        <v>43</v>
      </c>
      <c r="D1" t="s">
        <v>15</v>
      </c>
      <c r="E1" t="s">
        <v>44</v>
      </c>
    </row>
    <row r="2" spans="1:5" x14ac:dyDescent="0.25">
      <c r="A2">
        <v>0</v>
      </c>
      <c r="B2">
        <v>1130</v>
      </c>
      <c r="C2" t="s">
        <v>76</v>
      </c>
      <c r="D2" t="s">
        <v>77</v>
      </c>
      <c r="E2">
        <v>30319</v>
      </c>
    </row>
    <row r="3" spans="1:5" x14ac:dyDescent="0.25">
      <c r="A3">
        <v>1</v>
      </c>
      <c r="B3">
        <v>121</v>
      </c>
      <c r="C3" t="s">
        <v>55</v>
      </c>
      <c r="D3" t="s">
        <v>77</v>
      </c>
      <c r="E3">
        <v>30319</v>
      </c>
    </row>
    <row r="4" spans="1:5" x14ac:dyDescent="0.25">
      <c r="A4">
        <v>2</v>
      </c>
      <c r="B4">
        <v>14</v>
      </c>
      <c r="C4" t="s">
        <v>78</v>
      </c>
      <c r="D4" t="s">
        <v>77</v>
      </c>
      <c r="E4">
        <v>30319</v>
      </c>
    </row>
    <row r="5" spans="1:5" x14ac:dyDescent="0.25">
      <c r="A5">
        <v>3</v>
      </c>
      <c r="B5">
        <v>18</v>
      </c>
      <c r="C5" t="s">
        <v>61</v>
      </c>
      <c r="D5" t="s">
        <v>77</v>
      </c>
      <c r="E5">
        <v>30319</v>
      </c>
    </row>
    <row r="6" spans="1:5" x14ac:dyDescent="0.25">
      <c r="A6">
        <v>4</v>
      </c>
      <c r="B6">
        <v>2586</v>
      </c>
      <c r="C6" t="s">
        <v>79</v>
      </c>
      <c r="D6" t="s">
        <v>77</v>
      </c>
      <c r="E6">
        <v>30319</v>
      </c>
    </row>
    <row r="7" spans="1:5" x14ac:dyDescent="0.25">
      <c r="A7">
        <v>5</v>
      </c>
      <c r="B7">
        <v>27</v>
      </c>
      <c r="C7" t="s">
        <v>80</v>
      </c>
      <c r="D7" t="s">
        <v>77</v>
      </c>
      <c r="E7">
        <v>30319</v>
      </c>
    </row>
    <row r="8" spans="1:5" x14ac:dyDescent="0.25">
      <c r="A8">
        <v>6</v>
      </c>
      <c r="B8">
        <v>3019</v>
      </c>
      <c r="C8" t="s">
        <v>81</v>
      </c>
      <c r="D8" t="s">
        <v>77</v>
      </c>
      <c r="E8">
        <v>30319</v>
      </c>
    </row>
    <row r="9" spans="1:5" x14ac:dyDescent="0.25">
      <c r="A9">
        <v>7</v>
      </c>
      <c r="B9">
        <v>329</v>
      </c>
      <c r="C9" t="s">
        <v>57</v>
      </c>
      <c r="D9" t="s">
        <v>77</v>
      </c>
      <c r="E9">
        <v>30319</v>
      </c>
    </row>
    <row r="10" spans="1:5" x14ac:dyDescent="0.25">
      <c r="A10">
        <v>8</v>
      </c>
      <c r="B10">
        <v>404</v>
      </c>
      <c r="C10" t="s">
        <v>82</v>
      </c>
      <c r="D10" t="s">
        <v>77</v>
      </c>
      <c r="E10">
        <v>30319</v>
      </c>
    </row>
    <row r="11" spans="1:5" x14ac:dyDescent="0.25">
      <c r="A11">
        <v>9</v>
      </c>
      <c r="B11">
        <v>548</v>
      </c>
      <c r="C11" t="s">
        <v>83</v>
      </c>
      <c r="D11" t="s">
        <v>77</v>
      </c>
      <c r="E11">
        <v>30319</v>
      </c>
    </row>
    <row r="12" spans="1:5" x14ac:dyDescent="0.25">
      <c r="A12">
        <v>10</v>
      </c>
      <c r="B12">
        <v>671</v>
      </c>
      <c r="C12" t="s">
        <v>70</v>
      </c>
      <c r="D12" t="s">
        <v>77</v>
      </c>
      <c r="E12">
        <v>30319</v>
      </c>
    </row>
    <row r="13" spans="1:5" x14ac:dyDescent="0.25">
      <c r="A13">
        <v>11</v>
      </c>
      <c r="B13">
        <v>777</v>
      </c>
      <c r="C13" t="s">
        <v>71</v>
      </c>
      <c r="D13" t="s">
        <v>77</v>
      </c>
      <c r="E13">
        <v>30319</v>
      </c>
    </row>
    <row r="14" spans="1:5" x14ac:dyDescent="0.25">
      <c r="A14">
        <v>12</v>
      </c>
      <c r="B14">
        <v>79</v>
      </c>
      <c r="C14" t="s">
        <v>84</v>
      </c>
      <c r="D14" t="s">
        <v>77</v>
      </c>
      <c r="E14">
        <v>30319</v>
      </c>
    </row>
    <row r="15" spans="1:5" x14ac:dyDescent="0.25">
      <c r="A15">
        <v>13</v>
      </c>
      <c r="B15">
        <v>86</v>
      </c>
      <c r="C15" t="s">
        <v>85</v>
      </c>
      <c r="D15" t="s">
        <v>77</v>
      </c>
      <c r="E15">
        <v>30319</v>
      </c>
    </row>
    <row r="16" spans="1:5" x14ac:dyDescent="0.25">
      <c r="A16">
        <v>14</v>
      </c>
      <c r="B16">
        <v>927</v>
      </c>
      <c r="C16" t="s">
        <v>86</v>
      </c>
      <c r="D16" t="s">
        <v>77</v>
      </c>
      <c r="E16">
        <v>30319</v>
      </c>
    </row>
    <row r="17" spans="1:5" x14ac:dyDescent="0.25">
      <c r="A17">
        <v>0</v>
      </c>
      <c r="B17">
        <v>1130</v>
      </c>
      <c r="C17" t="s">
        <v>76</v>
      </c>
      <c r="D17" t="s">
        <v>77</v>
      </c>
      <c r="E17">
        <v>30319</v>
      </c>
    </row>
    <row r="18" spans="1:5" x14ac:dyDescent="0.25">
      <c r="A18">
        <v>1</v>
      </c>
      <c r="B18">
        <v>121</v>
      </c>
      <c r="C18" t="s">
        <v>55</v>
      </c>
      <c r="D18" t="s">
        <v>77</v>
      </c>
      <c r="E18">
        <v>30319</v>
      </c>
    </row>
    <row r="19" spans="1:5" x14ac:dyDescent="0.25">
      <c r="A19">
        <v>2</v>
      </c>
      <c r="B19">
        <v>14</v>
      </c>
      <c r="C19" t="s">
        <v>78</v>
      </c>
      <c r="D19" t="s">
        <v>77</v>
      </c>
      <c r="E19">
        <v>30319</v>
      </c>
    </row>
    <row r="20" spans="1:5" x14ac:dyDescent="0.25">
      <c r="A20">
        <v>3</v>
      </c>
      <c r="B20">
        <v>18</v>
      </c>
      <c r="C20" t="s">
        <v>61</v>
      </c>
      <c r="D20" t="s">
        <v>77</v>
      </c>
      <c r="E20">
        <v>30319</v>
      </c>
    </row>
    <row r="21" spans="1:5" x14ac:dyDescent="0.25">
      <c r="A21">
        <v>4</v>
      </c>
      <c r="B21">
        <v>329</v>
      </c>
      <c r="C21" t="s">
        <v>57</v>
      </c>
      <c r="D21" t="s">
        <v>77</v>
      </c>
      <c r="E21">
        <v>30319</v>
      </c>
    </row>
    <row r="22" spans="1:5" x14ac:dyDescent="0.25">
      <c r="A22">
        <v>5</v>
      </c>
      <c r="B22">
        <v>404</v>
      </c>
      <c r="C22" t="s">
        <v>82</v>
      </c>
      <c r="D22" t="s">
        <v>77</v>
      </c>
      <c r="E22">
        <v>30319</v>
      </c>
    </row>
    <row r="23" spans="1:5" x14ac:dyDescent="0.25">
      <c r="A23">
        <v>6</v>
      </c>
      <c r="B23">
        <v>43</v>
      </c>
      <c r="C23" t="s">
        <v>87</v>
      </c>
      <c r="D23" t="s">
        <v>77</v>
      </c>
      <c r="E23">
        <v>30319</v>
      </c>
    </row>
    <row r="24" spans="1:5" x14ac:dyDescent="0.25">
      <c r="A24">
        <v>7</v>
      </c>
      <c r="B24">
        <v>53</v>
      </c>
      <c r="C24" t="s">
        <v>52</v>
      </c>
      <c r="D24" t="s">
        <v>77</v>
      </c>
      <c r="E24">
        <v>30319</v>
      </c>
    </row>
    <row r="25" spans="1:5" x14ac:dyDescent="0.25">
      <c r="A25">
        <v>8</v>
      </c>
      <c r="B25">
        <v>548</v>
      </c>
      <c r="C25" t="s">
        <v>83</v>
      </c>
      <c r="D25" t="s">
        <v>77</v>
      </c>
      <c r="E25">
        <v>30319</v>
      </c>
    </row>
    <row r="26" spans="1:5" x14ac:dyDescent="0.25">
      <c r="A26">
        <v>9</v>
      </c>
      <c r="B26">
        <v>671</v>
      </c>
      <c r="C26" t="s">
        <v>70</v>
      </c>
      <c r="D26" t="s">
        <v>77</v>
      </c>
      <c r="E26">
        <v>30319</v>
      </c>
    </row>
    <row r="27" spans="1:5" x14ac:dyDescent="0.25">
      <c r="A27">
        <v>10</v>
      </c>
      <c r="B27">
        <v>777</v>
      </c>
      <c r="C27" t="s">
        <v>71</v>
      </c>
      <c r="D27" t="s">
        <v>77</v>
      </c>
      <c r="E27">
        <v>30319</v>
      </c>
    </row>
    <row r="28" spans="1:5" x14ac:dyDescent="0.25">
      <c r="A28">
        <v>11</v>
      </c>
      <c r="B28">
        <v>79</v>
      </c>
      <c r="C28" t="s">
        <v>84</v>
      </c>
      <c r="D28" t="s">
        <v>77</v>
      </c>
      <c r="E28">
        <v>30319</v>
      </c>
    </row>
    <row r="29" spans="1:5" x14ac:dyDescent="0.25">
      <c r="A29">
        <v>12</v>
      </c>
      <c r="B29">
        <v>86</v>
      </c>
      <c r="C29" t="s">
        <v>85</v>
      </c>
      <c r="D29" t="s">
        <v>77</v>
      </c>
      <c r="E29">
        <v>30319</v>
      </c>
    </row>
    <row r="30" spans="1:5" x14ac:dyDescent="0.25">
      <c r="A30">
        <v>13</v>
      </c>
      <c r="B30">
        <v>927</v>
      </c>
      <c r="C30" t="s">
        <v>86</v>
      </c>
      <c r="D30" t="s">
        <v>77</v>
      </c>
      <c r="E30">
        <v>30319</v>
      </c>
    </row>
    <row r="31" spans="1:5" x14ac:dyDescent="0.25">
      <c r="A31">
        <v>14</v>
      </c>
      <c r="B31">
        <v>97</v>
      </c>
      <c r="C31" t="s">
        <v>88</v>
      </c>
      <c r="D31" t="s">
        <v>77</v>
      </c>
      <c r="E31">
        <v>30319</v>
      </c>
    </row>
    <row r="32" spans="1:5" x14ac:dyDescent="0.25">
      <c r="A32">
        <v>0</v>
      </c>
      <c r="B32">
        <v>1130</v>
      </c>
      <c r="C32" t="s">
        <v>76</v>
      </c>
      <c r="D32" t="s">
        <v>77</v>
      </c>
      <c r="E32">
        <v>30319</v>
      </c>
    </row>
    <row r="33" spans="1:5" x14ac:dyDescent="0.25">
      <c r="A33">
        <v>1</v>
      </c>
      <c r="B33">
        <v>121</v>
      </c>
      <c r="C33" t="s">
        <v>55</v>
      </c>
      <c r="D33" t="s">
        <v>77</v>
      </c>
      <c r="E33">
        <v>30319</v>
      </c>
    </row>
    <row r="34" spans="1:5" x14ac:dyDescent="0.25">
      <c r="A34">
        <v>2</v>
      </c>
      <c r="B34">
        <v>14</v>
      </c>
      <c r="C34" t="s">
        <v>78</v>
      </c>
      <c r="D34" t="s">
        <v>77</v>
      </c>
      <c r="E34">
        <v>30319</v>
      </c>
    </row>
    <row r="35" spans="1:5" x14ac:dyDescent="0.25">
      <c r="A35">
        <v>3</v>
      </c>
      <c r="B35">
        <v>18</v>
      </c>
      <c r="C35" t="s">
        <v>61</v>
      </c>
      <c r="D35" t="s">
        <v>77</v>
      </c>
      <c r="E35">
        <v>30319</v>
      </c>
    </row>
    <row r="36" spans="1:5" x14ac:dyDescent="0.25">
      <c r="A36">
        <v>4</v>
      </c>
      <c r="B36">
        <v>2586</v>
      </c>
      <c r="C36" t="s">
        <v>79</v>
      </c>
      <c r="D36" t="s">
        <v>77</v>
      </c>
      <c r="E36">
        <v>30319</v>
      </c>
    </row>
    <row r="37" spans="1:5" x14ac:dyDescent="0.25">
      <c r="A37">
        <v>5</v>
      </c>
      <c r="B37">
        <v>27</v>
      </c>
      <c r="C37" t="s">
        <v>80</v>
      </c>
      <c r="D37" t="s">
        <v>77</v>
      </c>
      <c r="E37">
        <v>30319</v>
      </c>
    </row>
    <row r="38" spans="1:5" x14ac:dyDescent="0.25">
      <c r="A38">
        <v>6</v>
      </c>
      <c r="B38">
        <v>3019</v>
      </c>
      <c r="C38" t="s">
        <v>81</v>
      </c>
      <c r="D38" t="s">
        <v>77</v>
      </c>
      <c r="E38">
        <v>30319</v>
      </c>
    </row>
    <row r="39" spans="1:5" x14ac:dyDescent="0.25">
      <c r="A39">
        <v>7</v>
      </c>
      <c r="B39">
        <v>329</v>
      </c>
      <c r="C39" t="s">
        <v>57</v>
      </c>
      <c r="D39" t="s">
        <v>77</v>
      </c>
      <c r="E39">
        <v>30319</v>
      </c>
    </row>
    <row r="40" spans="1:5" x14ac:dyDescent="0.25">
      <c r="A40">
        <v>8</v>
      </c>
      <c r="B40">
        <v>404</v>
      </c>
      <c r="C40" t="s">
        <v>82</v>
      </c>
      <c r="D40" t="s">
        <v>77</v>
      </c>
      <c r="E40">
        <v>30319</v>
      </c>
    </row>
    <row r="41" spans="1:5" x14ac:dyDescent="0.25">
      <c r="A41">
        <v>9</v>
      </c>
      <c r="B41">
        <v>548</v>
      </c>
      <c r="C41" t="s">
        <v>83</v>
      </c>
      <c r="D41" t="s">
        <v>77</v>
      </c>
      <c r="E41">
        <v>30319</v>
      </c>
    </row>
    <row r="42" spans="1:5" x14ac:dyDescent="0.25">
      <c r="A42">
        <v>10</v>
      </c>
      <c r="B42">
        <v>671</v>
      </c>
      <c r="C42" t="s">
        <v>70</v>
      </c>
      <c r="D42" t="s">
        <v>77</v>
      </c>
      <c r="E42">
        <v>30319</v>
      </c>
    </row>
    <row r="43" spans="1:5" x14ac:dyDescent="0.25">
      <c r="A43">
        <v>11</v>
      </c>
      <c r="B43">
        <v>777</v>
      </c>
      <c r="C43" t="s">
        <v>71</v>
      </c>
      <c r="D43" t="s">
        <v>77</v>
      </c>
      <c r="E43">
        <v>30319</v>
      </c>
    </row>
    <row r="44" spans="1:5" x14ac:dyDescent="0.25">
      <c r="A44">
        <v>12</v>
      </c>
      <c r="B44">
        <v>79</v>
      </c>
      <c r="C44" t="s">
        <v>84</v>
      </c>
      <c r="D44" t="s">
        <v>77</v>
      </c>
      <c r="E44">
        <v>30319</v>
      </c>
    </row>
    <row r="45" spans="1:5" x14ac:dyDescent="0.25">
      <c r="A45">
        <v>13</v>
      </c>
      <c r="B45">
        <v>86</v>
      </c>
      <c r="C45" t="s">
        <v>85</v>
      </c>
      <c r="D45" t="s">
        <v>77</v>
      </c>
      <c r="E45">
        <v>30319</v>
      </c>
    </row>
    <row r="46" spans="1:5" x14ac:dyDescent="0.25">
      <c r="A46">
        <v>14</v>
      </c>
      <c r="B46">
        <v>927</v>
      </c>
      <c r="C46" t="s">
        <v>86</v>
      </c>
      <c r="D46" t="s">
        <v>77</v>
      </c>
      <c r="E46">
        <v>30319</v>
      </c>
    </row>
    <row r="47" spans="1:5" x14ac:dyDescent="0.25">
      <c r="A47">
        <v>0</v>
      </c>
      <c r="B47">
        <v>1130</v>
      </c>
      <c r="C47" t="s">
        <v>76</v>
      </c>
      <c r="D47" t="s">
        <v>77</v>
      </c>
      <c r="E47">
        <v>30919</v>
      </c>
    </row>
    <row r="48" spans="1:5" x14ac:dyDescent="0.25">
      <c r="A48">
        <v>1</v>
      </c>
      <c r="B48">
        <v>14</v>
      </c>
      <c r="C48" t="s">
        <v>78</v>
      </c>
      <c r="D48" t="s">
        <v>77</v>
      </c>
      <c r="E48">
        <v>30919</v>
      </c>
    </row>
    <row r="49" spans="1:5" x14ac:dyDescent="0.25">
      <c r="A49">
        <v>2</v>
      </c>
      <c r="B49">
        <v>187</v>
      </c>
      <c r="C49" t="s">
        <v>89</v>
      </c>
      <c r="D49" t="s">
        <v>77</v>
      </c>
      <c r="E49">
        <v>30919</v>
      </c>
    </row>
    <row r="50" spans="1:5" x14ac:dyDescent="0.25">
      <c r="A50">
        <v>3</v>
      </c>
      <c r="B50">
        <v>27</v>
      </c>
      <c r="C50" t="s">
        <v>80</v>
      </c>
      <c r="D50" t="s">
        <v>77</v>
      </c>
      <c r="E50">
        <v>30919</v>
      </c>
    </row>
    <row r="51" spans="1:5" x14ac:dyDescent="0.25">
      <c r="A51">
        <v>4</v>
      </c>
      <c r="B51">
        <v>3019</v>
      </c>
      <c r="C51" t="s">
        <v>81</v>
      </c>
      <c r="D51" t="s">
        <v>77</v>
      </c>
      <c r="E51">
        <v>30919</v>
      </c>
    </row>
    <row r="52" spans="1:5" x14ac:dyDescent="0.25">
      <c r="A52">
        <v>5</v>
      </c>
      <c r="B52">
        <v>369</v>
      </c>
      <c r="C52" t="s">
        <v>90</v>
      </c>
      <c r="D52" t="s">
        <v>77</v>
      </c>
      <c r="E52">
        <v>30919</v>
      </c>
    </row>
    <row r="53" spans="1:5" x14ac:dyDescent="0.25">
      <c r="A53">
        <v>6</v>
      </c>
      <c r="B53">
        <v>404</v>
      </c>
      <c r="C53" t="s">
        <v>82</v>
      </c>
      <c r="D53" t="s">
        <v>77</v>
      </c>
      <c r="E53">
        <v>30919</v>
      </c>
    </row>
    <row r="54" spans="1:5" x14ac:dyDescent="0.25">
      <c r="A54">
        <v>7</v>
      </c>
      <c r="B54">
        <v>548</v>
      </c>
      <c r="C54" t="s">
        <v>91</v>
      </c>
      <c r="D54" t="s">
        <v>77</v>
      </c>
      <c r="E54">
        <v>30919</v>
      </c>
    </row>
    <row r="55" spans="1:5" x14ac:dyDescent="0.25">
      <c r="A55">
        <v>8</v>
      </c>
      <c r="B55">
        <v>77</v>
      </c>
      <c r="C55" t="s">
        <v>92</v>
      </c>
      <c r="D55" t="s">
        <v>77</v>
      </c>
      <c r="E55">
        <v>30919</v>
      </c>
    </row>
    <row r="56" spans="1:5" x14ac:dyDescent="0.25">
      <c r="A56">
        <v>9</v>
      </c>
      <c r="B56">
        <v>777</v>
      </c>
      <c r="C56" t="s">
        <v>71</v>
      </c>
      <c r="D56" t="s">
        <v>77</v>
      </c>
      <c r="E56">
        <v>30919</v>
      </c>
    </row>
    <row r="57" spans="1:5" x14ac:dyDescent="0.25">
      <c r="A57">
        <v>10</v>
      </c>
      <c r="B57">
        <v>79</v>
      </c>
      <c r="C57" t="s">
        <v>84</v>
      </c>
      <c r="D57" t="s">
        <v>77</v>
      </c>
      <c r="E57">
        <v>30919</v>
      </c>
    </row>
    <row r="58" spans="1:5" x14ac:dyDescent="0.25">
      <c r="A58">
        <v>11</v>
      </c>
      <c r="B58">
        <v>86</v>
      </c>
      <c r="C58" t="s">
        <v>93</v>
      </c>
      <c r="D58" t="s">
        <v>77</v>
      </c>
      <c r="E58">
        <v>30919</v>
      </c>
    </row>
    <row r="59" spans="1:5" x14ac:dyDescent="0.25">
      <c r="A59">
        <v>12</v>
      </c>
      <c r="B59">
        <v>911</v>
      </c>
      <c r="C59" t="s">
        <v>60</v>
      </c>
      <c r="D59" t="s">
        <v>77</v>
      </c>
      <c r="E59">
        <v>30919</v>
      </c>
    </row>
    <row r="60" spans="1:5" x14ac:dyDescent="0.25">
      <c r="A60">
        <v>13</v>
      </c>
      <c r="B60">
        <v>927</v>
      </c>
      <c r="C60" t="s">
        <v>86</v>
      </c>
      <c r="D60" t="s">
        <v>77</v>
      </c>
      <c r="E60">
        <v>30919</v>
      </c>
    </row>
    <row r="61" spans="1:5" x14ac:dyDescent="0.25">
      <c r="A61">
        <v>14</v>
      </c>
      <c r="B61">
        <v>97</v>
      </c>
      <c r="C61" t="s">
        <v>88</v>
      </c>
      <c r="D61" t="s">
        <v>77</v>
      </c>
      <c r="E61">
        <v>30919</v>
      </c>
    </row>
    <row r="62" spans="1:5" x14ac:dyDescent="0.25">
      <c r="A62">
        <v>0</v>
      </c>
      <c r="B62">
        <v>14</v>
      </c>
      <c r="C62" t="s">
        <v>78</v>
      </c>
      <c r="D62" t="s">
        <v>77</v>
      </c>
      <c r="E62">
        <v>51819</v>
      </c>
    </row>
    <row r="63" spans="1:5" x14ac:dyDescent="0.25">
      <c r="A63">
        <v>1</v>
      </c>
      <c r="B63">
        <v>187</v>
      </c>
      <c r="C63" t="s">
        <v>89</v>
      </c>
      <c r="D63" t="s">
        <v>77</v>
      </c>
      <c r="E63">
        <v>51819</v>
      </c>
    </row>
    <row r="64" spans="1:5" x14ac:dyDescent="0.25">
      <c r="A64">
        <v>2</v>
      </c>
      <c r="B64">
        <v>3019</v>
      </c>
      <c r="C64" t="s">
        <v>81</v>
      </c>
      <c r="D64" t="s">
        <v>77</v>
      </c>
      <c r="E64">
        <v>51819</v>
      </c>
    </row>
    <row r="65" spans="1:5" x14ac:dyDescent="0.25">
      <c r="A65">
        <v>3</v>
      </c>
      <c r="B65">
        <v>369</v>
      </c>
      <c r="C65" t="s">
        <v>90</v>
      </c>
      <c r="D65" t="s">
        <v>77</v>
      </c>
      <c r="E65">
        <v>51819</v>
      </c>
    </row>
    <row r="66" spans="1:5" x14ac:dyDescent="0.25">
      <c r="A66">
        <v>4</v>
      </c>
      <c r="B66">
        <v>48</v>
      </c>
      <c r="C66" t="s">
        <v>133</v>
      </c>
      <c r="D66" t="s">
        <v>77</v>
      </c>
      <c r="E66">
        <v>51819</v>
      </c>
    </row>
    <row r="67" spans="1:5" x14ac:dyDescent="0.25">
      <c r="A67">
        <v>5</v>
      </c>
      <c r="B67">
        <v>548</v>
      </c>
      <c r="C67" t="s">
        <v>91</v>
      </c>
      <c r="D67" t="s">
        <v>77</v>
      </c>
      <c r="E67">
        <v>51819</v>
      </c>
    </row>
    <row r="68" spans="1:5" x14ac:dyDescent="0.25">
      <c r="A68">
        <v>6</v>
      </c>
      <c r="B68">
        <v>671</v>
      </c>
      <c r="C68" t="s">
        <v>70</v>
      </c>
      <c r="D68" t="s">
        <v>77</v>
      </c>
      <c r="E68">
        <v>51819</v>
      </c>
    </row>
    <row r="69" spans="1:5" x14ac:dyDescent="0.25">
      <c r="A69">
        <v>7</v>
      </c>
      <c r="B69">
        <v>77</v>
      </c>
      <c r="C69" t="s">
        <v>92</v>
      </c>
      <c r="D69" t="s">
        <v>77</v>
      </c>
      <c r="E69">
        <v>51819</v>
      </c>
    </row>
    <row r="70" spans="1:5" x14ac:dyDescent="0.25">
      <c r="A70">
        <v>8</v>
      </c>
      <c r="B70">
        <v>777</v>
      </c>
      <c r="C70" t="s">
        <v>71</v>
      </c>
      <c r="D70" t="s">
        <v>77</v>
      </c>
      <c r="E70">
        <v>51819</v>
      </c>
    </row>
    <row r="71" spans="1:5" x14ac:dyDescent="0.25">
      <c r="A71">
        <v>9</v>
      </c>
      <c r="B71">
        <v>79</v>
      </c>
      <c r="C71" t="s">
        <v>84</v>
      </c>
      <c r="D71" t="s">
        <v>77</v>
      </c>
      <c r="E71">
        <v>51819</v>
      </c>
    </row>
    <row r="72" spans="1:5" x14ac:dyDescent="0.25">
      <c r="A72">
        <v>10</v>
      </c>
      <c r="B72">
        <v>815</v>
      </c>
      <c r="C72" t="s">
        <v>98</v>
      </c>
      <c r="D72" t="s">
        <v>77</v>
      </c>
      <c r="E72">
        <v>51819</v>
      </c>
    </row>
    <row r="73" spans="1:5" x14ac:dyDescent="0.25">
      <c r="A73">
        <v>11</v>
      </c>
      <c r="B73">
        <v>86</v>
      </c>
      <c r="C73" t="s">
        <v>93</v>
      </c>
      <c r="D73" t="s">
        <v>77</v>
      </c>
      <c r="E73">
        <v>51819</v>
      </c>
    </row>
    <row r="74" spans="1:5" x14ac:dyDescent="0.25">
      <c r="A74">
        <v>12</v>
      </c>
      <c r="B74">
        <v>911</v>
      </c>
      <c r="C74" t="s">
        <v>60</v>
      </c>
      <c r="D74" t="s">
        <v>77</v>
      </c>
      <c r="E74">
        <v>51819</v>
      </c>
    </row>
    <row r="75" spans="1:5" x14ac:dyDescent="0.25">
      <c r="A75">
        <v>13</v>
      </c>
      <c r="B75">
        <v>927</v>
      </c>
      <c r="C75" t="s">
        <v>86</v>
      </c>
      <c r="D75" t="s">
        <v>77</v>
      </c>
      <c r="E75">
        <v>51819</v>
      </c>
    </row>
    <row r="76" spans="1:5" x14ac:dyDescent="0.25">
      <c r="A76">
        <v>14</v>
      </c>
      <c r="B76">
        <v>97</v>
      </c>
      <c r="C76" t="s">
        <v>88</v>
      </c>
      <c r="D76" t="s">
        <v>77</v>
      </c>
      <c r="E76">
        <v>51819</v>
      </c>
    </row>
    <row r="77" spans="1:5" x14ac:dyDescent="0.25">
      <c r="A77">
        <v>15</v>
      </c>
      <c r="D77" t="s">
        <v>77</v>
      </c>
      <c r="E77">
        <v>51819</v>
      </c>
    </row>
    <row r="78" spans="1:5" x14ac:dyDescent="0.25">
      <c r="A78">
        <v>16</v>
      </c>
      <c r="D78" t="s">
        <v>77</v>
      </c>
      <c r="E78">
        <v>51819</v>
      </c>
    </row>
    <row r="79" spans="1:5" x14ac:dyDescent="0.25">
      <c r="A79">
        <v>17</v>
      </c>
      <c r="D79" t="s">
        <v>77</v>
      </c>
      <c r="E79">
        <v>51819</v>
      </c>
    </row>
    <row r="80" spans="1:5" x14ac:dyDescent="0.25">
      <c r="A80">
        <v>18</v>
      </c>
      <c r="D80" t="s">
        <v>77</v>
      </c>
      <c r="E80">
        <v>51819</v>
      </c>
    </row>
    <row r="81" spans="1:5" x14ac:dyDescent="0.25">
      <c r="A81">
        <v>19</v>
      </c>
      <c r="D81" t="s">
        <v>77</v>
      </c>
      <c r="E81">
        <v>51819</v>
      </c>
    </row>
    <row r="82" spans="1:5" x14ac:dyDescent="0.25">
      <c r="A82">
        <v>20</v>
      </c>
      <c r="B82" t="s">
        <v>134</v>
      </c>
      <c r="D82" t="s">
        <v>77</v>
      </c>
      <c r="E82">
        <v>51819</v>
      </c>
    </row>
    <row r="83" spans="1:5" x14ac:dyDescent="0.25">
      <c r="A83">
        <v>0</v>
      </c>
      <c r="B83">
        <v>14</v>
      </c>
      <c r="C83" t="s">
        <v>78</v>
      </c>
      <c r="D83" t="s">
        <v>77</v>
      </c>
      <c r="E83">
        <v>71319</v>
      </c>
    </row>
    <row r="84" spans="1:5" x14ac:dyDescent="0.25">
      <c r="A84">
        <v>1</v>
      </c>
      <c r="B84">
        <v>27</v>
      </c>
      <c r="C84" t="s">
        <v>80</v>
      </c>
      <c r="D84" t="s">
        <v>77</v>
      </c>
      <c r="E84">
        <v>71319</v>
      </c>
    </row>
    <row r="85" spans="1:5" x14ac:dyDescent="0.25">
      <c r="A85">
        <v>2</v>
      </c>
      <c r="B85">
        <v>3019</v>
      </c>
      <c r="C85" t="s">
        <v>94</v>
      </c>
      <c r="D85" t="s">
        <v>77</v>
      </c>
      <c r="E85">
        <v>71319</v>
      </c>
    </row>
    <row r="86" spans="1:5" x14ac:dyDescent="0.25">
      <c r="A86">
        <v>3</v>
      </c>
      <c r="B86">
        <v>454</v>
      </c>
      <c r="C86" t="s">
        <v>95</v>
      </c>
      <c r="D86" t="s">
        <v>77</v>
      </c>
      <c r="E86">
        <v>71319</v>
      </c>
    </row>
    <row r="87" spans="1:5" x14ac:dyDescent="0.25">
      <c r="A87">
        <v>4</v>
      </c>
      <c r="B87">
        <v>548</v>
      </c>
      <c r="C87" t="s">
        <v>91</v>
      </c>
      <c r="D87" t="s">
        <v>77</v>
      </c>
      <c r="E87">
        <v>71319</v>
      </c>
    </row>
    <row r="88" spans="1:5" x14ac:dyDescent="0.25">
      <c r="A88">
        <v>5</v>
      </c>
      <c r="B88">
        <v>64</v>
      </c>
      <c r="C88" t="s">
        <v>54</v>
      </c>
      <c r="D88" t="s">
        <v>77</v>
      </c>
      <c r="E88">
        <v>71319</v>
      </c>
    </row>
    <row r="89" spans="1:5" x14ac:dyDescent="0.25">
      <c r="A89">
        <v>6</v>
      </c>
      <c r="B89">
        <v>671</v>
      </c>
      <c r="C89" t="s">
        <v>70</v>
      </c>
      <c r="D89" t="s">
        <v>77</v>
      </c>
      <c r="E89">
        <v>71319</v>
      </c>
    </row>
    <row r="90" spans="1:5" x14ac:dyDescent="0.25">
      <c r="A90">
        <v>7</v>
      </c>
      <c r="B90">
        <v>762</v>
      </c>
      <c r="C90" t="s">
        <v>96</v>
      </c>
      <c r="D90" t="s">
        <v>77</v>
      </c>
      <c r="E90">
        <v>71319</v>
      </c>
    </row>
    <row r="91" spans="1:5" x14ac:dyDescent="0.25">
      <c r="A91">
        <v>8</v>
      </c>
      <c r="B91">
        <v>77</v>
      </c>
      <c r="C91" t="s">
        <v>92</v>
      </c>
      <c r="D91" t="s">
        <v>77</v>
      </c>
      <c r="E91">
        <v>71319</v>
      </c>
    </row>
    <row r="92" spans="1:5" x14ac:dyDescent="0.25">
      <c r="A92">
        <v>9</v>
      </c>
      <c r="B92">
        <v>777</v>
      </c>
      <c r="C92" t="s">
        <v>71</v>
      </c>
      <c r="D92" t="s">
        <v>77</v>
      </c>
      <c r="E92">
        <v>71319</v>
      </c>
    </row>
    <row r="93" spans="1:5" x14ac:dyDescent="0.25">
      <c r="A93">
        <v>10</v>
      </c>
      <c r="B93">
        <v>79</v>
      </c>
      <c r="C93" t="s">
        <v>97</v>
      </c>
      <c r="D93" t="s">
        <v>77</v>
      </c>
      <c r="E93">
        <v>71319</v>
      </c>
    </row>
    <row r="94" spans="1:5" x14ac:dyDescent="0.25">
      <c r="A94">
        <v>11</v>
      </c>
      <c r="B94">
        <v>815</v>
      </c>
      <c r="C94" t="s">
        <v>98</v>
      </c>
      <c r="D94" t="s">
        <v>77</v>
      </c>
      <c r="E94">
        <v>71319</v>
      </c>
    </row>
    <row r="95" spans="1:5" x14ac:dyDescent="0.25">
      <c r="A95">
        <v>12</v>
      </c>
      <c r="B95">
        <v>86</v>
      </c>
      <c r="C95" t="s">
        <v>93</v>
      </c>
      <c r="D95" t="s">
        <v>77</v>
      </c>
      <c r="E95">
        <v>71319</v>
      </c>
    </row>
    <row r="96" spans="1:5" x14ac:dyDescent="0.25">
      <c r="A96">
        <v>13</v>
      </c>
      <c r="B96">
        <v>97</v>
      </c>
      <c r="C96" t="s">
        <v>88</v>
      </c>
      <c r="D96" t="s">
        <v>77</v>
      </c>
      <c r="E96">
        <v>71319</v>
      </c>
    </row>
    <row r="97" spans="1:5" x14ac:dyDescent="0.25">
      <c r="A97">
        <v>14</v>
      </c>
      <c r="B97">
        <v>911</v>
      </c>
      <c r="C97" t="s">
        <v>60</v>
      </c>
      <c r="D97" t="s">
        <v>77</v>
      </c>
      <c r="E97">
        <v>71319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5AA2-6B45-4CD8-A6CD-8A029253A24E}">
  <dimension ref="A1:E151"/>
  <sheetViews>
    <sheetView workbookViewId="0"/>
  </sheetViews>
  <sheetFormatPr defaultRowHeight="15" x14ac:dyDescent="0.25"/>
  <sheetData>
    <row r="1" spans="1:5" x14ac:dyDescent="0.25">
      <c r="B1" t="s">
        <v>14</v>
      </c>
      <c r="C1" t="s">
        <v>43</v>
      </c>
      <c r="D1" t="s">
        <v>15</v>
      </c>
      <c r="E1" t="s">
        <v>44</v>
      </c>
    </row>
    <row r="2" spans="1:5" x14ac:dyDescent="0.25">
      <c r="A2">
        <v>0</v>
      </c>
      <c r="B2">
        <v>11</v>
      </c>
      <c r="C2" t="s">
        <v>45</v>
      </c>
      <c r="D2" t="s">
        <v>46</v>
      </c>
      <c r="E2">
        <v>20219</v>
      </c>
    </row>
    <row r="3" spans="1:5" x14ac:dyDescent="0.25">
      <c r="A3">
        <v>1</v>
      </c>
      <c r="B3">
        <v>13</v>
      </c>
      <c r="C3" t="s">
        <v>47</v>
      </c>
      <c r="D3" t="s">
        <v>46</v>
      </c>
      <c r="E3">
        <v>20219</v>
      </c>
    </row>
    <row r="4" spans="1:5" x14ac:dyDescent="0.25">
      <c r="A4">
        <v>2</v>
      </c>
      <c r="B4">
        <v>23</v>
      </c>
      <c r="C4" t="s">
        <v>48</v>
      </c>
      <c r="D4" t="s">
        <v>46</v>
      </c>
      <c r="E4">
        <v>20219</v>
      </c>
    </row>
    <row r="5" spans="1:5" x14ac:dyDescent="0.25">
      <c r="A5">
        <v>3</v>
      </c>
      <c r="B5">
        <v>124</v>
      </c>
      <c r="C5" t="s">
        <v>49</v>
      </c>
      <c r="D5" t="s">
        <v>46</v>
      </c>
      <c r="E5">
        <v>20219</v>
      </c>
    </row>
    <row r="6" spans="1:5" x14ac:dyDescent="0.25">
      <c r="A6">
        <v>4</v>
      </c>
      <c r="B6">
        <v>31</v>
      </c>
      <c r="C6" t="s">
        <v>50</v>
      </c>
      <c r="D6" t="s">
        <v>46</v>
      </c>
      <c r="E6">
        <v>20219</v>
      </c>
    </row>
    <row r="7" spans="1:5" x14ac:dyDescent="0.25">
      <c r="A7">
        <v>5</v>
      </c>
      <c r="B7">
        <v>42</v>
      </c>
      <c r="C7" t="s">
        <v>51</v>
      </c>
      <c r="D7" t="s">
        <v>46</v>
      </c>
      <c r="E7">
        <v>20219</v>
      </c>
    </row>
    <row r="8" spans="1:5" x14ac:dyDescent="0.25">
      <c r="A8">
        <v>6</v>
      </c>
      <c r="B8">
        <v>53</v>
      </c>
      <c r="C8" t="s">
        <v>52</v>
      </c>
      <c r="D8" t="s">
        <v>46</v>
      </c>
      <c r="E8">
        <v>20219</v>
      </c>
    </row>
    <row r="9" spans="1:5" x14ac:dyDescent="0.25">
      <c r="A9">
        <v>7</v>
      </c>
      <c r="B9">
        <v>57</v>
      </c>
      <c r="C9" t="s">
        <v>53</v>
      </c>
      <c r="D9" t="s">
        <v>46</v>
      </c>
      <c r="E9">
        <v>20219</v>
      </c>
    </row>
    <row r="10" spans="1:5" x14ac:dyDescent="0.25">
      <c r="A10">
        <v>8</v>
      </c>
      <c r="B10">
        <v>64</v>
      </c>
      <c r="C10" t="s">
        <v>54</v>
      </c>
      <c r="D10" t="s">
        <v>46</v>
      </c>
      <c r="E10">
        <v>20219</v>
      </c>
    </row>
    <row r="11" spans="1:5" x14ac:dyDescent="0.25">
      <c r="A11">
        <v>9</v>
      </c>
      <c r="B11">
        <v>121</v>
      </c>
      <c r="C11" t="s">
        <v>55</v>
      </c>
      <c r="D11" t="s">
        <v>46</v>
      </c>
      <c r="E11">
        <v>20219</v>
      </c>
    </row>
    <row r="12" spans="1:5" x14ac:dyDescent="0.25">
      <c r="A12">
        <v>10</v>
      </c>
      <c r="B12">
        <v>220</v>
      </c>
      <c r="C12" t="s">
        <v>56</v>
      </c>
      <c r="D12" t="s">
        <v>46</v>
      </c>
      <c r="E12">
        <v>20219</v>
      </c>
    </row>
    <row r="13" spans="1:5" x14ac:dyDescent="0.25">
      <c r="A13">
        <v>11</v>
      </c>
      <c r="B13">
        <v>329</v>
      </c>
      <c r="C13" t="s">
        <v>57</v>
      </c>
      <c r="D13" t="s">
        <v>46</v>
      </c>
      <c r="E13">
        <v>20219</v>
      </c>
    </row>
    <row r="14" spans="1:5" x14ac:dyDescent="0.25">
      <c r="A14">
        <v>12</v>
      </c>
      <c r="B14">
        <v>7</v>
      </c>
      <c r="C14" t="s">
        <v>58</v>
      </c>
      <c r="D14" t="s">
        <v>46</v>
      </c>
      <c r="E14">
        <v>20219</v>
      </c>
    </row>
    <row r="15" spans="1:5" x14ac:dyDescent="0.25">
      <c r="A15">
        <v>13</v>
      </c>
      <c r="B15">
        <v>90</v>
      </c>
      <c r="C15" t="s">
        <v>59</v>
      </c>
      <c r="D15" t="s">
        <v>46</v>
      </c>
      <c r="E15">
        <v>20219</v>
      </c>
    </row>
    <row r="16" spans="1:5" x14ac:dyDescent="0.25">
      <c r="A16">
        <v>14</v>
      </c>
      <c r="B16">
        <v>911</v>
      </c>
      <c r="C16" t="s">
        <v>60</v>
      </c>
      <c r="D16" t="s">
        <v>46</v>
      </c>
      <c r="E16">
        <v>20219</v>
      </c>
    </row>
    <row r="17" spans="1:5" x14ac:dyDescent="0.25">
      <c r="A17">
        <v>0</v>
      </c>
      <c r="B17">
        <v>121</v>
      </c>
      <c r="C17" t="s">
        <v>55</v>
      </c>
      <c r="D17" t="s">
        <v>46</v>
      </c>
      <c r="E17">
        <v>30919</v>
      </c>
    </row>
    <row r="18" spans="1:5" x14ac:dyDescent="0.25">
      <c r="A18">
        <v>1</v>
      </c>
      <c r="B18">
        <v>124</v>
      </c>
      <c r="C18" t="s">
        <v>49</v>
      </c>
      <c r="D18" t="s">
        <v>46</v>
      </c>
      <c r="E18">
        <v>30919</v>
      </c>
    </row>
    <row r="19" spans="1:5" x14ac:dyDescent="0.25">
      <c r="A19">
        <v>2</v>
      </c>
      <c r="B19">
        <v>13</v>
      </c>
      <c r="C19" t="s">
        <v>47</v>
      </c>
      <c r="D19" t="s">
        <v>46</v>
      </c>
      <c r="E19">
        <v>30919</v>
      </c>
    </row>
    <row r="20" spans="1:5" x14ac:dyDescent="0.25">
      <c r="A20">
        <v>3</v>
      </c>
      <c r="B20">
        <v>18</v>
      </c>
      <c r="C20" t="s">
        <v>61</v>
      </c>
      <c r="D20" t="s">
        <v>46</v>
      </c>
      <c r="E20">
        <v>30919</v>
      </c>
    </row>
    <row r="21" spans="1:5" x14ac:dyDescent="0.25">
      <c r="A21">
        <v>4</v>
      </c>
      <c r="B21">
        <v>220</v>
      </c>
      <c r="C21" t="s">
        <v>56</v>
      </c>
      <c r="D21" t="s">
        <v>46</v>
      </c>
      <c r="E21">
        <v>30919</v>
      </c>
    </row>
    <row r="22" spans="1:5" x14ac:dyDescent="0.25">
      <c r="A22">
        <v>5</v>
      </c>
      <c r="B22">
        <v>23</v>
      </c>
      <c r="C22" t="s">
        <v>48</v>
      </c>
      <c r="D22" t="s">
        <v>46</v>
      </c>
      <c r="E22">
        <v>30919</v>
      </c>
    </row>
    <row r="23" spans="1:5" x14ac:dyDescent="0.25">
      <c r="A23">
        <v>6</v>
      </c>
      <c r="B23">
        <v>31</v>
      </c>
      <c r="C23" t="s">
        <v>50</v>
      </c>
      <c r="D23" t="s">
        <v>46</v>
      </c>
      <c r="E23">
        <v>30919</v>
      </c>
    </row>
    <row r="24" spans="1:5" x14ac:dyDescent="0.25">
      <c r="A24">
        <v>7</v>
      </c>
      <c r="B24">
        <v>329</v>
      </c>
      <c r="C24" t="s">
        <v>57</v>
      </c>
      <c r="D24" t="s">
        <v>46</v>
      </c>
      <c r="E24">
        <v>30919</v>
      </c>
    </row>
    <row r="25" spans="1:5" x14ac:dyDescent="0.25">
      <c r="A25">
        <v>8</v>
      </c>
      <c r="B25">
        <v>42</v>
      </c>
      <c r="C25" t="s">
        <v>51</v>
      </c>
      <c r="D25" t="s">
        <v>46</v>
      </c>
      <c r="E25">
        <v>30919</v>
      </c>
    </row>
    <row r="26" spans="1:5" x14ac:dyDescent="0.25">
      <c r="A26">
        <v>9</v>
      </c>
      <c r="B26">
        <v>43</v>
      </c>
      <c r="C26" t="s">
        <v>62</v>
      </c>
      <c r="D26" t="s">
        <v>46</v>
      </c>
      <c r="E26">
        <v>30919</v>
      </c>
    </row>
    <row r="27" spans="1:5" x14ac:dyDescent="0.25">
      <c r="A27">
        <v>10</v>
      </c>
      <c r="B27">
        <v>53</v>
      </c>
      <c r="C27" t="s">
        <v>52</v>
      </c>
      <c r="D27" t="s">
        <v>46</v>
      </c>
      <c r="E27">
        <v>30919</v>
      </c>
    </row>
    <row r="28" spans="1:5" x14ac:dyDescent="0.25">
      <c r="A28">
        <v>11</v>
      </c>
      <c r="B28">
        <v>57</v>
      </c>
      <c r="C28" t="s">
        <v>53</v>
      </c>
      <c r="D28" t="s">
        <v>46</v>
      </c>
      <c r="E28">
        <v>30919</v>
      </c>
    </row>
    <row r="29" spans="1:5" x14ac:dyDescent="0.25">
      <c r="A29">
        <v>12</v>
      </c>
      <c r="B29">
        <v>64</v>
      </c>
      <c r="C29" t="s">
        <v>54</v>
      </c>
      <c r="D29" t="s">
        <v>46</v>
      </c>
      <c r="E29">
        <v>30919</v>
      </c>
    </row>
    <row r="30" spans="1:5" x14ac:dyDescent="0.25">
      <c r="A30">
        <v>13</v>
      </c>
      <c r="B30">
        <v>7</v>
      </c>
      <c r="C30" t="s">
        <v>58</v>
      </c>
      <c r="D30" t="s">
        <v>46</v>
      </c>
      <c r="E30">
        <v>30919</v>
      </c>
    </row>
    <row r="31" spans="1:5" x14ac:dyDescent="0.25">
      <c r="A31">
        <v>14</v>
      </c>
      <c r="B31">
        <v>911</v>
      </c>
      <c r="C31" t="s">
        <v>60</v>
      </c>
      <c r="D31" t="s">
        <v>46</v>
      </c>
      <c r="E31">
        <v>30919</v>
      </c>
    </row>
    <row r="32" spans="1:5" x14ac:dyDescent="0.25">
      <c r="A32">
        <v>0</v>
      </c>
      <c r="B32">
        <v>121</v>
      </c>
      <c r="C32" t="s">
        <v>55</v>
      </c>
      <c r="D32" t="s">
        <v>46</v>
      </c>
      <c r="E32">
        <v>32319</v>
      </c>
    </row>
    <row r="33" spans="1:5" x14ac:dyDescent="0.25">
      <c r="A33">
        <v>1</v>
      </c>
      <c r="B33">
        <v>124</v>
      </c>
      <c r="C33" t="s">
        <v>49</v>
      </c>
      <c r="D33" t="s">
        <v>46</v>
      </c>
      <c r="E33">
        <v>32319</v>
      </c>
    </row>
    <row r="34" spans="1:5" x14ac:dyDescent="0.25">
      <c r="A34">
        <v>2</v>
      </c>
      <c r="B34">
        <v>13</v>
      </c>
      <c r="C34" t="s">
        <v>47</v>
      </c>
      <c r="D34" t="s">
        <v>46</v>
      </c>
      <c r="E34">
        <v>32319</v>
      </c>
    </row>
    <row r="35" spans="1:5" x14ac:dyDescent="0.25">
      <c r="A35">
        <v>3</v>
      </c>
      <c r="B35">
        <v>18</v>
      </c>
      <c r="C35" t="s">
        <v>61</v>
      </c>
      <c r="D35" t="s">
        <v>46</v>
      </c>
      <c r="E35">
        <v>32319</v>
      </c>
    </row>
    <row r="36" spans="1:5" x14ac:dyDescent="0.25">
      <c r="A36">
        <v>4</v>
      </c>
      <c r="B36">
        <v>220</v>
      </c>
      <c r="C36" t="s">
        <v>56</v>
      </c>
      <c r="D36" t="s">
        <v>46</v>
      </c>
      <c r="E36">
        <v>32319</v>
      </c>
    </row>
    <row r="37" spans="1:5" x14ac:dyDescent="0.25">
      <c r="A37">
        <v>5</v>
      </c>
      <c r="B37">
        <v>23</v>
      </c>
      <c r="C37" t="s">
        <v>63</v>
      </c>
      <c r="D37" t="s">
        <v>46</v>
      </c>
      <c r="E37">
        <v>32319</v>
      </c>
    </row>
    <row r="38" spans="1:5" x14ac:dyDescent="0.25">
      <c r="A38">
        <v>6</v>
      </c>
      <c r="B38">
        <v>31</v>
      </c>
      <c r="C38" t="s">
        <v>50</v>
      </c>
      <c r="D38" t="s">
        <v>46</v>
      </c>
      <c r="E38">
        <v>32319</v>
      </c>
    </row>
    <row r="39" spans="1:5" x14ac:dyDescent="0.25">
      <c r="A39">
        <v>7</v>
      </c>
      <c r="B39">
        <v>329</v>
      </c>
      <c r="C39" t="s">
        <v>57</v>
      </c>
      <c r="D39" t="s">
        <v>46</v>
      </c>
      <c r="E39">
        <v>32319</v>
      </c>
    </row>
    <row r="40" spans="1:5" x14ac:dyDescent="0.25">
      <c r="A40">
        <v>8</v>
      </c>
      <c r="B40">
        <v>42</v>
      </c>
      <c r="C40" t="s">
        <v>64</v>
      </c>
      <c r="D40" t="s">
        <v>46</v>
      </c>
      <c r="E40">
        <v>32319</v>
      </c>
    </row>
    <row r="41" spans="1:5" x14ac:dyDescent="0.25">
      <c r="A41">
        <v>9</v>
      </c>
      <c r="B41">
        <v>43</v>
      </c>
      <c r="C41" t="s">
        <v>65</v>
      </c>
      <c r="D41" t="s">
        <v>46</v>
      </c>
      <c r="E41">
        <v>32319</v>
      </c>
    </row>
    <row r="42" spans="1:5" x14ac:dyDescent="0.25">
      <c r="A42">
        <v>10</v>
      </c>
      <c r="B42">
        <v>53</v>
      </c>
      <c r="C42" t="s">
        <v>52</v>
      </c>
      <c r="D42" t="s">
        <v>46</v>
      </c>
      <c r="E42">
        <v>32319</v>
      </c>
    </row>
    <row r="43" spans="1:5" x14ac:dyDescent="0.25">
      <c r="A43">
        <v>11</v>
      </c>
      <c r="B43">
        <v>57</v>
      </c>
      <c r="C43" t="s">
        <v>53</v>
      </c>
      <c r="D43" t="s">
        <v>46</v>
      </c>
      <c r="E43">
        <v>32319</v>
      </c>
    </row>
    <row r="44" spans="1:5" x14ac:dyDescent="0.25">
      <c r="A44">
        <v>12</v>
      </c>
      <c r="B44">
        <v>64</v>
      </c>
      <c r="C44" t="s">
        <v>54</v>
      </c>
      <c r="D44" t="s">
        <v>46</v>
      </c>
      <c r="E44">
        <v>32319</v>
      </c>
    </row>
    <row r="45" spans="1:5" x14ac:dyDescent="0.25">
      <c r="A45">
        <v>13</v>
      </c>
      <c r="B45">
        <v>7</v>
      </c>
      <c r="C45" t="s">
        <v>58</v>
      </c>
      <c r="D45" t="s">
        <v>46</v>
      </c>
      <c r="E45">
        <v>32319</v>
      </c>
    </row>
    <row r="46" spans="1:5" x14ac:dyDescent="0.25">
      <c r="A46">
        <v>14</v>
      </c>
      <c r="B46">
        <v>911</v>
      </c>
      <c r="C46" t="s">
        <v>60</v>
      </c>
      <c r="D46" t="s">
        <v>46</v>
      </c>
      <c r="E46">
        <v>32319</v>
      </c>
    </row>
    <row r="47" spans="1:5" x14ac:dyDescent="0.25">
      <c r="A47">
        <v>15</v>
      </c>
      <c r="B47">
        <v>927</v>
      </c>
      <c r="C47" t="s">
        <v>66</v>
      </c>
      <c r="D47" t="s">
        <v>46</v>
      </c>
      <c r="E47">
        <v>32319</v>
      </c>
    </row>
    <row r="48" spans="1:5" x14ac:dyDescent="0.25">
      <c r="A48">
        <v>0</v>
      </c>
      <c r="B48">
        <v>121</v>
      </c>
      <c r="C48" t="s">
        <v>55</v>
      </c>
      <c r="D48" t="s">
        <v>46</v>
      </c>
      <c r="E48">
        <v>40619</v>
      </c>
    </row>
    <row r="49" spans="1:5" x14ac:dyDescent="0.25">
      <c r="A49">
        <v>1</v>
      </c>
      <c r="B49">
        <v>124</v>
      </c>
      <c r="C49" t="s">
        <v>67</v>
      </c>
      <c r="D49" t="s">
        <v>46</v>
      </c>
      <c r="E49">
        <v>40619</v>
      </c>
    </row>
    <row r="50" spans="1:5" x14ac:dyDescent="0.25">
      <c r="A50">
        <v>2</v>
      </c>
      <c r="B50">
        <v>13</v>
      </c>
      <c r="C50" t="s">
        <v>47</v>
      </c>
      <c r="D50" t="s">
        <v>46</v>
      </c>
      <c r="E50">
        <v>40619</v>
      </c>
    </row>
    <row r="51" spans="1:5" x14ac:dyDescent="0.25">
      <c r="A51">
        <v>3</v>
      </c>
      <c r="B51">
        <v>18</v>
      </c>
      <c r="C51" t="s">
        <v>61</v>
      </c>
      <c r="D51" t="s">
        <v>46</v>
      </c>
      <c r="E51">
        <v>40619</v>
      </c>
    </row>
    <row r="52" spans="1:5" x14ac:dyDescent="0.25">
      <c r="A52">
        <v>4</v>
      </c>
      <c r="B52">
        <v>220</v>
      </c>
      <c r="C52" t="s">
        <v>56</v>
      </c>
      <c r="D52" t="s">
        <v>46</v>
      </c>
      <c r="E52">
        <v>40619</v>
      </c>
    </row>
    <row r="53" spans="1:5" x14ac:dyDescent="0.25">
      <c r="A53">
        <v>5</v>
      </c>
      <c r="B53">
        <v>23</v>
      </c>
      <c r="C53" t="s">
        <v>68</v>
      </c>
      <c r="D53" t="s">
        <v>46</v>
      </c>
      <c r="E53">
        <v>40619</v>
      </c>
    </row>
    <row r="54" spans="1:5" x14ac:dyDescent="0.25">
      <c r="A54">
        <v>6</v>
      </c>
      <c r="B54">
        <v>31</v>
      </c>
      <c r="C54" t="s">
        <v>50</v>
      </c>
      <c r="D54" t="s">
        <v>46</v>
      </c>
      <c r="E54">
        <v>40619</v>
      </c>
    </row>
    <row r="55" spans="1:5" x14ac:dyDescent="0.25">
      <c r="A55">
        <v>7</v>
      </c>
      <c r="B55">
        <v>329</v>
      </c>
      <c r="C55" t="s">
        <v>57</v>
      </c>
      <c r="D55" t="s">
        <v>46</v>
      </c>
      <c r="E55">
        <v>40619</v>
      </c>
    </row>
    <row r="56" spans="1:5" x14ac:dyDescent="0.25">
      <c r="A56">
        <v>8</v>
      </c>
      <c r="B56">
        <v>42</v>
      </c>
      <c r="C56" t="s">
        <v>51</v>
      </c>
      <c r="D56" t="s">
        <v>46</v>
      </c>
      <c r="E56">
        <v>40619</v>
      </c>
    </row>
    <row r="57" spans="1:5" x14ac:dyDescent="0.25">
      <c r="A57">
        <v>9</v>
      </c>
      <c r="B57">
        <v>43</v>
      </c>
      <c r="C57" t="s">
        <v>69</v>
      </c>
      <c r="D57" t="s">
        <v>46</v>
      </c>
      <c r="E57">
        <v>40619</v>
      </c>
    </row>
    <row r="58" spans="1:5" x14ac:dyDescent="0.25">
      <c r="A58">
        <v>10</v>
      </c>
      <c r="B58">
        <v>53</v>
      </c>
      <c r="C58" t="s">
        <v>52</v>
      </c>
      <c r="D58" t="s">
        <v>46</v>
      </c>
      <c r="E58">
        <v>40619</v>
      </c>
    </row>
    <row r="59" spans="1:5" x14ac:dyDescent="0.25">
      <c r="A59">
        <v>11</v>
      </c>
      <c r="B59">
        <v>64</v>
      </c>
      <c r="C59" t="s">
        <v>54</v>
      </c>
      <c r="D59" t="s">
        <v>46</v>
      </c>
      <c r="E59">
        <v>40619</v>
      </c>
    </row>
    <row r="60" spans="1:5" x14ac:dyDescent="0.25">
      <c r="A60">
        <v>12</v>
      </c>
      <c r="B60">
        <v>7</v>
      </c>
      <c r="C60" t="s">
        <v>58</v>
      </c>
      <c r="D60" t="s">
        <v>46</v>
      </c>
      <c r="E60">
        <v>40619</v>
      </c>
    </row>
    <row r="61" spans="1:5" x14ac:dyDescent="0.25">
      <c r="A61">
        <v>13</v>
      </c>
      <c r="B61">
        <v>911</v>
      </c>
      <c r="C61" t="s">
        <v>60</v>
      </c>
      <c r="D61" t="s">
        <v>46</v>
      </c>
      <c r="E61">
        <v>40619</v>
      </c>
    </row>
    <row r="62" spans="1:5" x14ac:dyDescent="0.25">
      <c r="A62">
        <v>14</v>
      </c>
      <c r="B62">
        <v>927</v>
      </c>
      <c r="C62" t="s">
        <v>66</v>
      </c>
      <c r="D62" t="s">
        <v>46</v>
      </c>
      <c r="E62">
        <v>40619</v>
      </c>
    </row>
    <row r="63" spans="1:5" x14ac:dyDescent="0.25">
      <c r="A63">
        <v>0</v>
      </c>
      <c r="B63">
        <v>121</v>
      </c>
      <c r="C63" t="s">
        <v>55</v>
      </c>
      <c r="D63" t="s">
        <v>46</v>
      </c>
      <c r="E63">
        <v>40719</v>
      </c>
    </row>
    <row r="64" spans="1:5" x14ac:dyDescent="0.25">
      <c r="A64">
        <v>1</v>
      </c>
      <c r="B64">
        <v>124</v>
      </c>
      <c r="C64" t="s">
        <v>67</v>
      </c>
      <c r="D64" t="s">
        <v>46</v>
      </c>
      <c r="E64">
        <v>40719</v>
      </c>
    </row>
    <row r="65" spans="1:5" x14ac:dyDescent="0.25">
      <c r="A65">
        <v>2</v>
      </c>
      <c r="B65">
        <v>13</v>
      </c>
      <c r="C65" t="s">
        <v>47</v>
      </c>
      <c r="D65" t="s">
        <v>46</v>
      </c>
      <c r="E65">
        <v>40719</v>
      </c>
    </row>
    <row r="66" spans="1:5" x14ac:dyDescent="0.25">
      <c r="A66">
        <v>3</v>
      </c>
      <c r="B66">
        <v>18</v>
      </c>
      <c r="C66" t="s">
        <v>61</v>
      </c>
      <c r="D66" t="s">
        <v>46</v>
      </c>
      <c r="E66">
        <v>40719</v>
      </c>
    </row>
    <row r="67" spans="1:5" x14ac:dyDescent="0.25">
      <c r="A67">
        <v>4</v>
      </c>
      <c r="B67">
        <v>220</v>
      </c>
      <c r="C67" t="s">
        <v>56</v>
      </c>
      <c r="D67" t="s">
        <v>46</v>
      </c>
      <c r="E67">
        <v>40719</v>
      </c>
    </row>
    <row r="68" spans="1:5" x14ac:dyDescent="0.25">
      <c r="A68">
        <v>5</v>
      </c>
      <c r="B68">
        <v>23</v>
      </c>
      <c r="C68" t="s">
        <v>68</v>
      </c>
      <c r="D68" t="s">
        <v>46</v>
      </c>
      <c r="E68">
        <v>40719</v>
      </c>
    </row>
    <row r="69" spans="1:5" x14ac:dyDescent="0.25">
      <c r="A69">
        <v>6</v>
      </c>
      <c r="B69">
        <v>31</v>
      </c>
      <c r="C69" t="s">
        <v>50</v>
      </c>
      <c r="D69" t="s">
        <v>46</v>
      </c>
      <c r="E69">
        <v>40719</v>
      </c>
    </row>
    <row r="70" spans="1:5" x14ac:dyDescent="0.25">
      <c r="A70">
        <v>7</v>
      </c>
      <c r="B70">
        <v>329</v>
      </c>
      <c r="C70" t="s">
        <v>57</v>
      </c>
      <c r="D70" t="s">
        <v>46</v>
      </c>
      <c r="E70">
        <v>40719</v>
      </c>
    </row>
    <row r="71" spans="1:5" x14ac:dyDescent="0.25">
      <c r="A71">
        <v>8</v>
      </c>
      <c r="B71">
        <v>42</v>
      </c>
      <c r="C71" t="s">
        <v>51</v>
      </c>
      <c r="D71" t="s">
        <v>46</v>
      </c>
      <c r="E71">
        <v>40719</v>
      </c>
    </row>
    <row r="72" spans="1:5" x14ac:dyDescent="0.25">
      <c r="A72">
        <v>9</v>
      </c>
      <c r="B72">
        <v>43</v>
      </c>
      <c r="C72" t="s">
        <v>69</v>
      </c>
      <c r="D72" t="s">
        <v>46</v>
      </c>
      <c r="E72">
        <v>40719</v>
      </c>
    </row>
    <row r="73" spans="1:5" x14ac:dyDescent="0.25">
      <c r="A73">
        <v>10</v>
      </c>
      <c r="B73">
        <v>53</v>
      </c>
      <c r="C73" t="s">
        <v>52</v>
      </c>
      <c r="D73" t="s">
        <v>46</v>
      </c>
      <c r="E73">
        <v>40719</v>
      </c>
    </row>
    <row r="74" spans="1:5" x14ac:dyDescent="0.25">
      <c r="A74">
        <v>11</v>
      </c>
      <c r="B74">
        <v>64</v>
      </c>
      <c r="C74" t="s">
        <v>54</v>
      </c>
      <c r="D74" t="s">
        <v>46</v>
      </c>
      <c r="E74">
        <v>40719</v>
      </c>
    </row>
    <row r="75" spans="1:5" x14ac:dyDescent="0.25">
      <c r="A75">
        <v>12</v>
      </c>
      <c r="B75">
        <v>671</v>
      </c>
      <c r="C75" t="s">
        <v>70</v>
      </c>
      <c r="D75" t="s">
        <v>46</v>
      </c>
      <c r="E75">
        <v>40719</v>
      </c>
    </row>
    <row r="76" spans="1:5" x14ac:dyDescent="0.25">
      <c r="A76">
        <v>13</v>
      </c>
      <c r="B76">
        <v>7</v>
      </c>
      <c r="C76" t="s">
        <v>58</v>
      </c>
      <c r="D76" t="s">
        <v>46</v>
      </c>
      <c r="E76">
        <v>40719</v>
      </c>
    </row>
    <row r="77" spans="1:5" x14ac:dyDescent="0.25">
      <c r="A77">
        <v>14</v>
      </c>
      <c r="B77">
        <v>927</v>
      </c>
      <c r="C77" t="s">
        <v>66</v>
      </c>
      <c r="D77" t="s">
        <v>46</v>
      </c>
      <c r="E77">
        <v>40719</v>
      </c>
    </row>
    <row r="78" spans="1:5" x14ac:dyDescent="0.25">
      <c r="A78">
        <v>0</v>
      </c>
      <c r="B78">
        <v>121</v>
      </c>
      <c r="C78" t="s">
        <v>55</v>
      </c>
      <c r="D78" t="s">
        <v>46</v>
      </c>
      <c r="E78">
        <v>40719</v>
      </c>
    </row>
    <row r="79" spans="1:5" x14ac:dyDescent="0.25">
      <c r="A79">
        <v>1</v>
      </c>
      <c r="B79">
        <v>124</v>
      </c>
      <c r="C79" t="s">
        <v>67</v>
      </c>
      <c r="D79" t="s">
        <v>46</v>
      </c>
      <c r="E79">
        <v>40719</v>
      </c>
    </row>
    <row r="80" spans="1:5" x14ac:dyDescent="0.25">
      <c r="A80">
        <v>2</v>
      </c>
      <c r="B80">
        <v>13</v>
      </c>
      <c r="C80" t="s">
        <v>47</v>
      </c>
      <c r="D80" t="s">
        <v>46</v>
      </c>
      <c r="E80">
        <v>40719</v>
      </c>
    </row>
    <row r="81" spans="1:5" x14ac:dyDescent="0.25">
      <c r="A81">
        <v>3</v>
      </c>
      <c r="B81">
        <v>18</v>
      </c>
      <c r="C81" t="s">
        <v>61</v>
      </c>
      <c r="D81" t="s">
        <v>46</v>
      </c>
      <c r="E81">
        <v>40719</v>
      </c>
    </row>
    <row r="82" spans="1:5" x14ac:dyDescent="0.25">
      <c r="A82">
        <v>4</v>
      </c>
      <c r="B82">
        <v>220</v>
      </c>
      <c r="C82" t="s">
        <v>56</v>
      </c>
      <c r="D82" t="s">
        <v>46</v>
      </c>
      <c r="E82">
        <v>40719</v>
      </c>
    </row>
    <row r="83" spans="1:5" x14ac:dyDescent="0.25">
      <c r="A83">
        <v>5</v>
      </c>
      <c r="B83">
        <v>31</v>
      </c>
      <c r="C83" t="s">
        <v>50</v>
      </c>
      <c r="D83" t="s">
        <v>46</v>
      </c>
      <c r="E83">
        <v>40719</v>
      </c>
    </row>
    <row r="84" spans="1:5" x14ac:dyDescent="0.25">
      <c r="A84">
        <v>6</v>
      </c>
      <c r="B84">
        <v>329</v>
      </c>
      <c r="C84" t="s">
        <v>57</v>
      </c>
      <c r="D84" t="s">
        <v>46</v>
      </c>
      <c r="E84">
        <v>40719</v>
      </c>
    </row>
    <row r="85" spans="1:5" x14ac:dyDescent="0.25">
      <c r="A85">
        <v>7</v>
      </c>
      <c r="B85">
        <v>42</v>
      </c>
      <c r="C85" t="s">
        <v>51</v>
      </c>
      <c r="D85" t="s">
        <v>46</v>
      </c>
      <c r="E85">
        <v>40719</v>
      </c>
    </row>
    <row r="86" spans="1:5" x14ac:dyDescent="0.25">
      <c r="A86">
        <v>8</v>
      </c>
      <c r="B86">
        <v>43</v>
      </c>
      <c r="C86" t="s">
        <v>69</v>
      </c>
      <c r="D86" t="s">
        <v>46</v>
      </c>
      <c r="E86">
        <v>40719</v>
      </c>
    </row>
    <row r="87" spans="1:5" x14ac:dyDescent="0.25">
      <c r="A87">
        <v>9</v>
      </c>
      <c r="B87">
        <v>53</v>
      </c>
      <c r="C87" t="s">
        <v>52</v>
      </c>
      <c r="D87" t="s">
        <v>46</v>
      </c>
      <c r="E87">
        <v>40719</v>
      </c>
    </row>
    <row r="88" spans="1:5" x14ac:dyDescent="0.25">
      <c r="A88">
        <v>10</v>
      </c>
      <c r="B88">
        <v>64</v>
      </c>
      <c r="C88" t="s">
        <v>54</v>
      </c>
      <c r="D88" t="s">
        <v>46</v>
      </c>
      <c r="E88">
        <v>40719</v>
      </c>
    </row>
    <row r="89" spans="1:5" x14ac:dyDescent="0.25">
      <c r="A89">
        <v>11</v>
      </c>
      <c r="B89">
        <v>671</v>
      </c>
      <c r="C89" t="s">
        <v>70</v>
      </c>
      <c r="D89" t="s">
        <v>46</v>
      </c>
      <c r="E89">
        <v>40719</v>
      </c>
    </row>
    <row r="90" spans="1:5" x14ac:dyDescent="0.25">
      <c r="A90">
        <v>12</v>
      </c>
      <c r="B90">
        <v>7</v>
      </c>
      <c r="C90" t="s">
        <v>58</v>
      </c>
      <c r="D90" t="s">
        <v>46</v>
      </c>
      <c r="E90">
        <v>40719</v>
      </c>
    </row>
    <row r="91" spans="1:5" x14ac:dyDescent="0.25">
      <c r="A91">
        <v>13</v>
      </c>
      <c r="B91">
        <v>777</v>
      </c>
      <c r="C91" t="s">
        <v>71</v>
      </c>
      <c r="D91" t="s">
        <v>46</v>
      </c>
      <c r="E91">
        <v>40719</v>
      </c>
    </row>
    <row r="92" spans="1:5" x14ac:dyDescent="0.25">
      <c r="A92">
        <v>14</v>
      </c>
      <c r="B92">
        <v>927</v>
      </c>
      <c r="C92" t="s">
        <v>66</v>
      </c>
      <c r="D92" t="s">
        <v>46</v>
      </c>
      <c r="E92">
        <v>40719</v>
      </c>
    </row>
    <row r="93" spans="1:5" x14ac:dyDescent="0.25">
      <c r="A93">
        <v>0</v>
      </c>
      <c r="B93">
        <v>121</v>
      </c>
      <c r="C93" t="s">
        <v>55</v>
      </c>
      <c r="D93" t="s">
        <v>46</v>
      </c>
      <c r="E93">
        <v>51819</v>
      </c>
    </row>
    <row r="94" spans="1:5" x14ac:dyDescent="0.25">
      <c r="A94">
        <v>1</v>
      </c>
      <c r="B94">
        <v>124</v>
      </c>
      <c r="C94" t="s">
        <v>49</v>
      </c>
      <c r="D94" t="s">
        <v>46</v>
      </c>
      <c r="E94">
        <v>51819</v>
      </c>
    </row>
    <row r="95" spans="1:5" x14ac:dyDescent="0.25">
      <c r="A95">
        <v>2</v>
      </c>
      <c r="B95">
        <v>13</v>
      </c>
      <c r="C95" t="s">
        <v>132</v>
      </c>
      <c r="D95" t="s">
        <v>46</v>
      </c>
      <c r="E95">
        <v>51819</v>
      </c>
    </row>
    <row r="96" spans="1:5" x14ac:dyDescent="0.25">
      <c r="A96">
        <v>3</v>
      </c>
      <c r="B96">
        <v>18</v>
      </c>
      <c r="C96" t="s">
        <v>61</v>
      </c>
      <c r="D96" t="s">
        <v>46</v>
      </c>
      <c r="E96">
        <v>51819</v>
      </c>
    </row>
    <row r="97" spans="1:5" x14ac:dyDescent="0.25">
      <c r="A97">
        <v>4</v>
      </c>
      <c r="B97">
        <v>220</v>
      </c>
      <c r="C97" t="s">
        <v>56</v>
      </c>
      <c r="D97" t="s">
        <v>46</v>
      </c>
      <c r="E97">
        <v>51819</v>
      </c>
    </row>
    <row r="98" spans="1:5" x14ac:dyDescent="0.25">
      <c r="A98">
        <v>5</v>
      </c>
      <c r="B98">
        <v>329</v>
      </c>
      <c r="C98" t="s">
        <v>57</v>
      </c>
      <c r="D98" t="s">
        <v>46</v>
      </c>
      <c r="E98">
        <v>51819</v>
      </c>
    </row>
    <row r="99" spans="1:5" x14ac:dyDescent="0.25">
      <c r="A99">
        <v>6</v>
      </c>
      <c r="B99">
        <v>42</v>
      </c>
      <c r="C99" t="s">
        <v>51</v>
      </c>
      <c r="D99" t="s">
        <v>46</v>
      </c>
      <c r="E99">
        <v>51819</v>
      </c>
    </row>
    <row r="100" spans="1:5" x14ac:dyDescent="0.25">
      <c r="A100">
        <v>7</v>
      </c>
      <c r="B100">
        <v>53</v>
      </c>
      <c r="C100" t="s">
        <v>52</v>
      </c>
      <c r="D100" t="s">
        <v>46</v>
      </c>
      <c r="E100">
        <v>51819</v>
      </c>
    </row>
    <row r="101" spans="1:5" x14ac:dyDescent="0.25">
      <c r="A101">
        <v>8</v>
      </c>
      <c r="B101">
        <v>57</v>
      </c>
      <c r="C101" t="s">
        <v>53</v>
      </c>
      <c r="D101" t="s">
        <v>46</v>
      </c>
      <c r="E101">
        <v>51819</v>
      </c>
    </row>
    <row r="102" spans="1:5" x14ac:dyDescent="0.25">
      <c r="A102">
        <v>9</v>
      </c>
      <c r="B102">
        <v>671</v>
      </c>
      <c r="C102" t="s">
        <v>70</v>
      </c>
      <c r="D102" t="s">
        <v>46</v>
      </c>
      <c r="E102">
        <v>51819</v>
      </c>
    </row>
    <row r="103" spans="1:5" x14ac:dyDescent="0.25">
      <c r="A103">
        <v>10</v>
      </c>
      <c r="B103">
        <v>777</v>
      </c>
      <c r="C103" t="s">
        <v>74</v>
      </c>
      <c r="D103" t="s">
        <v>46</v>
      </c>
      <c r="E103">
        <v>51819</v>
      </c>
    </row>
    <row r="104" spans="1:5" x14ac:dyDescent="0.25">
      <c r="A104">
        <v>11</v>
      </c>
      <c r="B104">
        <v>7</v>
      </c>
      <c r="C104" t="s">
        <v>58</v>
      </c>
      <c r="D104" t="s">
        <v>46</v>
      </c>
      <c r="E104">
        <v>51819</v>
      </c>
    </row>
    <row r="105" spans="1:5" x14ac:dyDescent="0.25">
      <c r="A105">
        <v>12</v>
      </c>
      <c r="B105">
        <v>911</v>
      </c>
      <c r="C105" t="s">
        <v>60</v>
      </c>
      <c r="D105" t="s">
        <v>46</v>
      </c>
      <c r="E105">
        <v>51819</v>
      </c>
    </row>
    <row r="106" spans="1:5" x14ac:dyDescent="0.25">
      <c r="A106">
        <v>13</v>
      </c>
      <c r="B106">
        <v>927</v>
      </c>
      <c r="C106" t="s">
        <v>86</v>
      </c>
      <c r="D106" t="s">
        <v>46</v>
      </c>
      <c r="E106">
        <v>51819</v>
      </c>
    </row>
    <row r="107" spans="1:5" x14ac:dyDescent="0.25">
      <c r="A107">
        <v>0</v>
      </c>
      <c r="B107">
        <v>121</v>
      </c>
      <c r="C107" t="s">
        <v>55</v>
      </c>
      <c r="D107" t="s">
        <v>46</v>
      </c>
      <c r="E107">
        <v>61519</v>
      </c>
    </row>
    <row r="108" spans="1:5" x14ac:dyDescent="0.25">
      <c r="A108">
        <v>1</v>
      </c>
      <c r="B108">
        <v>124</v>
      </c>
      <c r="C108" t="s">
        <v>72</v>
      </c>
      <c r="D108" t="s">
        <v>46</v>
      </c>
      <c r="E108">
        <v>61519</v>
      </c>
    </row>
    <row r="109" spans="1:5" x14ac:dyDescent="0.25">
      <c r="A109">
        <v>2</v>
      </c>
      <c r="B109">
        <v>18</v>
      </c>
      <c r="C109" t="s">
        <v>61</v>
      </c>
      <c r="D109" t="s">
        <v>46</v>
      </c>
      <c r="E109">
        <v>61519</v>
      </c>
    </row>
    <row r="110" spans="1:5" x14ac:dyDescent="0.25">
      <c r="A110">
        <v>3</v>
      </c>
      <c r="B110">
        <v>220</v>
      </c>
      <c r="C110" t="s">
        <v>56</v>
      </c>
      <c r="D110" t="s">
        <v>46</v>
      </c>
      <c r="E110">
        <v>61519</v>
      </c>
    </row>
    <row r="111" spans="1:5" x14ac:dyDescent="0.25">
      <c r="A111">
        <v>4</v>
      </c>
      <c r="B111">
        <v>23</v>
      </c>
      <c r="C111" t="s">
        <v>63</v>
      </c>
      <c r="D111" t="s">
        <v>46</v>
      </c>
      <c r="E111">
        <v>61519</v>
      </c>
    </row>
    <row r="112" spans="1:5" x14ac:dyDescent="0.25">
      <c r="A112">
        <v>5</v>
      </c>
      <c r="B112">
        <v>329</v>
      </c>
      <c r="C112" t="s">
        <v>57</v>
      </c>
      <c r="D112" t="s">
        <v>46</v>
      </c>
      <c r="E112">
        <v>61519</v>
      </c>
    </row>
    <row r="113" spans="1:5" x14ac:dyDescent="0.25">
      <c r="A113">
        <v>6</v>
      </c>
      <c r="B113">
        <v>42</v>
      </c>
      <c r="C113" t="s">
        <v>51</v>
      </c>
      <c r="D113" t="s">
        <v>46</v>
      </c>
      <c r="E113">
        <v>61519</v>
      </c>
    </row>
    <row r="114" spans="1:5" x14ac:dyDescent="0.25">
      <c r="A114">
        <v>7</v>
      </c>
      <c r="B114">
        <v>43</v>
      </c>
      <c r="C114" t="s">
        <v>62</v>
      </c>
      <c r="D114" t="s">
        <v>46</v>
      </c>
      <c r="E114">
        <v>61519</v>
      </c>
    </row>
    <row r="115" spans="1:5" x14ac:dyDescent="0.25">
      <c r="A115">
        <v>8</v>
      </c>
      <c r="B115">
        <v>53</v>
      </c>
      <c r="C115" t="s">
        <v>52</v>
      </c>
      <c r="D115" t="s">
        <v>46</v>
      </c>
      <c r="E115">
        <v>61519</v>
      </c>
    </row>
    <row r="116" spans="1:5" x14ac:dyDescent="0.25">
      <c r="A116">
        <v>9</v>
      </c>
      <c r="B116">
        <v>57</v>
      </c>
      <c r="C116" t="s">
        <v>53</v>
      </c>
      <c r="D116" t="s">
        <v>46</v>
      </c>
      <c r="E116">
        <v>61519</v>
      </c>
    </row>
    <row r="117" spans="1:5" x14ac:dyDescent="0.25">
      <c r="A117">
        <v>10</v>
      </c>
      <c r="B117">
        <v>671</v>
      </c>
      <c r="C117" t="s">
        <v>70</v>
      </c>
      <c r="D117" t="s">
        <v>46</v>
      </c>
      <c r="E117">
        <v>61519</v>
      </c>
    </row>
    <row r="118" spans="1:5" x14ac:dyDescent="0.25">
      <c r="A118">
        <v>11</v>
      </c>
      <c r="B118">
        <v>7</v>
      </c>
      <c r="C118" t="s">
        <v>73</v>
      </c>
      <c r="D118" t="s">
        <v>46</v>
      </c>
      <c r="E118">
        <v>61519</v>
      </c>
    </row>
    <row r="119" spans="1:5" x14ac:dyDescent="0.25">
      <c r="A119">
        <v>12</v>
      </c>
      <c r="B119">
        <v>777</v>
      </c>
      <c r="C119" t="s">
        <v>74</v>
      </c>
      <c r="D119" t="s">
        <v>46</v>
      </c>
      <c r="E119">
        <v>61519</v>
      </c>
    </row>
    <row r="120" spans="1:5" x14ac:dyDescent="0.25">
      <c r="A120">
        <v>13</v>
      </c>
      <c r="B120">
        <v>911</v>
      </c>
      <c r="C120" t="s">
        <v>60</v>
      </c>
      <c r="D120" t="s">
        <v>46</v>
      </c>
      <c r="E120">
        <v>61519</v>
      </c>
    </row>
    <row r="121" spans="1:5" x14ac:dyDescent="0.25">
      <c r="A121">
        <v>14</v>
      </c>
      <c r="B121">
        <v>927</v>
      </c>
      <c r="C121" t="s">
        <v>66</v>
      </c>
      <c r="D121" t="s">
        <v>46</v>
      </c>
      <c r="E121">
        <v>61519</v>
      </c>
    </row>
    <row r="122" spans="1:5" x14ac:dyDescent="0.25">
      <c r="A122">
        <v>0</v>
      </c>
      <c r="B122">
        <v>121</v>
      </c>
      <c r="C122" t="s">
        <v>55</v>
      </c>
      <c r="D122" t="s">
        <v>46</v>
      </c>
      <c r="E122">
        <v>61619</v>
      </c>
    </row>
    <row r="123" spans="1:5" x14ac:dyDescent="0.25">
      <c r="A123">
        <v>1</v>
      </c>
      <c r="B123">
        <v>124</v>
      </c>
      <c r="C123" t="s">
        <v>49</v>
      </c>
      <c r="D123" t="s">
        <v>46</v>
      </c>
      <c r="E123">
        <v>61619</v>
      </c>
    </row>
    <row r="124" spans="1:5" x14ac:dyDescent="0.25">
      <c r="A124">
        <v>2</v>
      </c>
      <c r="B124">
        <v>18</v>
      </c>
      <c r="C124" t="s">
        <v>61</v>
      </c>
      <c r="D124" t="s">
        <v>46</v>
      </c>
      <c r="E124">
        <v>61619</v>
      </c>
    </row>
    <row r="125" spans="1:5" x14ac:dyDescent="0.25">
      <c r="A125">
        <v>3</v>
      </c>
      <c r="B125">
        <v>220</v>
      </c>
      <c r="C125" t="s">
        <v>56</v>
      </c>
      <c r="D125" t="s">
        <v>46</v>
      </c>
      <c r="E125">
        <v>61619</v>
      </c>
    </row>
    <row r="126" spans="1:5" x14ac:dyDescent="0.25">
      <c r="A126">
        <v>4</v>
      </c>
      <c r="B126">
        <v>23</v>
      </c>
      <c r="C126" t="s">
        <v>48</v>
      </c>
      <c r="D126" t="s">
        <v>46</v>
      </c>
      <c r="E126">
        <v>61619</v>
      </c>
    </row>
    <row r="127" spans="1:5" x14ac:dyDescent="0.25">
      <c r="A127">
        <v>5</v>
      </c>
      <c r="B127">
        <v>329</v>
      </c>
      <c r="C127" t="s">
        <v>57</v>
      </c>
      <c r="D127" t="s">
        <v>46</v>
      </c>
      <c r="E127">
        <v>61619</v>
      </c>
    </row>
    <row r="128" spans="1:5" x14ac:dyDescent="0.25">
      <c r="A128">
        <v>6</v>
      </c>
      <c r="B128">
        <v>42</v>
      </c>
      <c r="C128" t="s">
        <v>51</v>
      </c>
      <c r="D128" t="s">
        <v>46</v>
      </c>
      <c r="E128">
        <v>61619</v>
      </c>
    </row>
    <row r="129" spans="1:5" x14ac:dyDescent="0.25">
      <c r="A129">
        <v>7</v>
      </c>
      <c r="B129">
        <v>43</v>
      </c>
      <c r="C129" t="s">
        <v>62</v>
      </c>
      <c r="D129" t="s">
        <v>46</v>
      </c>
      <c r="E129">
        <v>61619</v>
      </c>
    </row>
    <row r="130" spans="1:5" x14ac:dyDescent="0.25">
      <c r="A130">
        <v>8</v>
      </c>
      <c r="B130">
        <v>53</v>
      </c>
      <c r="C130" t="s">
        <v>52</v>
      </c>
      <c r="D130" t="s">
        <v>46</v>
      </c>
      <c r="E130">
        <v>61619</v>
      </c>
    </row>
    <row r="131" spans="1:5" x14ac:dyDescent="0.25">
      <c r="A131">
        <v>9</v>
      </c>
      <c r="B131">
        <v>57</v>
      </c>
      <c r="C131" t="s">
        <v>53</v>
      </c>
      <c r="D131" t="s">
        <v>46</v>
      </c>
      <c r="E131">
        <v>61619</v>
      </c>
    </row>
    <row r="132" spans="1:5" x14ac:dyDescent="0.25">
      <c r="A132">
        <v>10</v>
      </c>
      <c r="B132">
        <v>671</v>
      </c>
      <c r="C132" t="s">
        <v>70</v>
      </c>
      <c r="D132" t="s">
        <v>46</v>
      </c>
      <c r="E132">
        <v>61619</v>
      </c>
    </row>
    <row r="133" spans="1:5" x14ac:dyDescent="0.25">
      <c r="A133">
        <v>11</v>
      </c>
      <c r="B133">
        <v>7</v>
      </c>
      <c r="C133" t="s">
        <v>58</v>
      </c>
      <c r="D133" t="s">
        <v>46</v>
      </c>
      <c r="E133">
        <v>61619</v>
      </c>
    </row>
    <row r="134" spans="1:5" x14ac:dyDescent="0.25">
      <c r="A134">
        <v>12</v>
      </c>
      <c r="B134">
        <v>777</v>
      </c>
      <c r="C134" t="s">
        <v>71</v>
      </c>
      <c r="D134" t="s">
        <v>46</v>
      </c>
      <c r="E134">
        <v>61619</v>
      </c>
    </row>
    <row r="135" spans="1:5" x14ac:dyDescent="0.25">
      <c r="A135">
        <v>13</v>
      </c>
      <c r="B135">
        <v>911</v>
      </c>
      <c r="C135" t="s">
        <v>60</v>
      </c>
      <c r="D135" t="s">
        <v>46</v>
      </c>
      <c r="E135">
        <v>61619</v>
      </c>
    </row>
    <row r="136" spans="1:5" x14ac:dyDescent="0.25">
      <c r="A136">
        <v>14</v>
      </c>
      <c r="B136">
        <v>927</v>
      </c>
      <c r="C136" t="s">
        <v>66</v>
      </c>
      <c r="D136" t="s">
        <v>46</v>
      </c>
      <c r="E136">
        <v>61619</v>
      </c>
    </row>
    <row r="137" spans="1:5" x14ac:dyDescent="0.25">
      <c r="A137">
        <v>0</v>
      </c>
      <c r="B137">
        <v>121</v>
      </c>
      <c r="C137" t="s">
        <v>55</v>
      </c>
      <c r="D137" t="s">
        <v>46</v>
      </c>
      <c r="E137">
        <v>71319</v>
      </c>
    </row>
    <row r="138" spans="1:5" x14ac:dyDescent="0.25">
      <c r="A138">
        <v>1</v>
      </c>
      <c r="B138">
        <v>124</v>
      </c>
      <c r="C138" t="s">
        <v>49</v>
      </c>
      <c r="D138" t="s">
        <v>46</v>
      </c>
      <c r="E138">
        <v>71319</v>
      </c>
    </row>
    <row r="139" spans="1:5" x14ac:dyDescent="0.25">
      <c r="A139">
        <v>2</v>
      </c>
      <c r="B139">
        <v>18</v>
      </c>
      <c r="C139" t="s">
        <v>61</v>
      </c>
      <c r="D139" t="s">
        <v>46</v>
      </c>
      <c r="E139">
        <v>71319</v>
      </c>
    </row>
    <row r="140" spans="1:5" x14ac:dyDescent="0.25">
      <c r="A140">
        <v>3</v>
      </c>
      <c r="B140">
        <v>220</v>
      </c>
      <c r="C140" t="s">
        <v>56</v>
      </c>
      <c r="D140" t="s">
        <v>46</v>
      </c>
      <c r="E140">
        <v>71319</v>
      </c>
    </row>
    <row r="141" spans="1:5" x14ac:dyDescent="0.25">
      <c r="A141">
        <v>4</v>
      </c>
      <c r="B141">
        <v>23</v>
      </c>
      <c r="C141" t="s">
        <v>75</v>
      </c>
      <c r="D141" t="s">
        <v>46</v>
      </c>
      <c r="E141">
        <v>71319</v>
      </c>
    </row>
    <row r="142" spans="1:5" x14ac:dyDescent="0.25">
      <c r="A142">
        <v>5</v>
      </c>
      <c r="B142">
        <v>329</v>
      </c>
      <c r="C142" t="s">
        <v>57</v>
      </c>
      <c r="D142" t="s">
        <v>46</v>
      </c>
      <c r="E142">
        <v>71319</v>
      </c>
    </row>
    <row r="143" spans="1:5" x14ac:dyDescent="0.25">
      <c r="A143">
        <v>6</v>
      </c>
      <c r="B143">
        <v>42</v>
      </c>
      <c r="C143" t="s">
        <v>51</v>
      </c>
      <c r="D143" t="s">
        <v>46</v>
      </c>
      <c r="E143">
        <v>71319</v>
      </c>
    </row>
    <row r="144" spans="1:5" x14ac:dyDescent="0.25">
      <c r="A144">
        <v>7</v>
      </c>
      <c r="B144">
        <v>43</v>
      </c>
      <c r="C144" t="s">
        <v>62</v>
      </c>
      <c r="D144" t="s">
        <v>46</v>
      </c>
      <c r="E144">
        <v>71319</v>
      </c>
    </row>
    <row r="145" spans="1:5" x14ac:dyDescent="0.25">
      <c r="A145">
        <v>8</v>
      </c>
      <c r="B145">
        <v>53</v>
      </c>
      <c r="C145" t="s">
        <v>52</v>
      </c>
      <c r="D145" t="s">
        <v>46</v>
      </c>
      <c r="E145">
        <v>71319</v>
      </c>
    </row>
    <row r="146" spans="1:5" x14ac:dyDescent="0.25">
      <c r="A146">
        <v>9</v>
      </c>
      <c r="B146">
        <v>57</v>
      </c>
      <c r="C146" t="s">
        <v>53</v>
      </c>
      <c r="D146" t="s">
        <v>46</v>
      </c>
      <c r="E146">
        <v>71319</v>
      </c>
    </row>
    <row r="147" spans="1:5" x14ac:dyDescent="0.25">
      <c r="A147">
        <v>10</v>
      </c>
      <c r="B147">
        <v>671</v>
      </c>
      <c r="C147" t="s">
        <v>70</v>
      </c>
      <c r="D147" t="s">
        <v>46</v>
      </c>
      <c r="E147">
        <v>71319</v>
      </c>
    </row>
    <row r="148" spans="1:5" x14ac:dyDescent="0.25">
      <c r="A148">
        <v>11</v>
      </c>
      <c r="B148">
        <v>7</v>
      </c>
      <c r="C148" t="s">
        <v>58</v>
      </c>
      <c r="D148" t="s">
        <v>46</v>
      </c>
      <c r="E148">
        <v>71319</v>
      </c>
    </row>
    <row r="149" spans="1:5" x14ac:dyDescent="0.25">
      <c r="A149">
        <v>12</v>
      </c>
      <c r="B149">
        <v>777</v>
      </c>
      <c r="C149" t="s">
        <v>71</v>
      </c>
      <c r="D149" t="s">
        <v>46</v>
      </c>
      <c r="E149">
        <v>71319</v>
      </c>
    </row>
    <row r="150" spans="1:5" x14ac:dyDescent="0.25">
      <c r="A150">
        <v>13</v>
      </c>
      <c r="B150">
        <v>911</v>
      </c>
      <c r="C150" t="s">
        <v>60</v>
      </c>
      <c r="D150" t="s">
        <v>46</v>
      </c>
      <c r="E150">
        <v>71319</v>
      </c>
    </row>
    <row r="151" spans="1:5" x14ac:dyDescent="0.25">
      <c r="A151">
        <v>14</v>
      </c>
      <c r="B151">
        <v>927</v>
      </c>
      <c r="C151" t="s">
        <v>66</v>
      </c>
      <c r="D151" t="s">
        <v>46</v>
      </c>
      <c r="E151">
        <v>71319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Games</vt:lpstr>
      <vt:lpstr>2019_Home_Away_Games_Alls-and-B</vt:lpstr>
      <vt:lpstr>Penalty_Summary_2019_Home_Away_</vt:lpstr>
      <vt:lpstr>2019_Home_Away_Games_Alls-a (2)</vt:lpstr>
      <vt:lpstr>brawls</vt:lpstr>
      <vt:lpstr>alls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Stacey</dc:creator>
  <cp:lastModifiedBy>Smith, Stacey</cp:lastModifiedBy>
  <dcterms:created xsi:type="dcterms:W3CDTF">2019-08-07T19:16:52Z</dcterms:created>
  <dcterms:modified xsi:type="dcterms:W3CDTF">2019-08-14T20:39:15Z</dcterms:modified>
</cp:coreProperties>
</file>