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cd8df959e2e7f2e/Desktop/DataViz/Projects/Crowdfunding Analysis/"/>
    </mc:Choice>
  </mc:AlternateContent>
  <xr:revisionPtr revIDLastSave="4" documentId="8_{DBDC1008-7399-47FB-8794-78F5E9C68F4A}" xr6:coauthVersionLast="47" xr6:coauthVersionMax="47" xr10:uidLastSave="{B32AD8D0-28EA-4A25-BA84-EFAAD126F550}"/>
  <bookViews>
    <workbookView xWindow="-1260" yWindow="-16320" windowWidth="29040" windowHeight="15840" tabRatio="877" activeTab="7" xr2:uid="{00000000-000D-0000-FFFF-FFFF00000000}"/>
  </bookViews>
  <sheets>
    <sheet name=" Kickstarter" sheetId="11" r:id="rId1"/>
    <sheet name="Category Statistics" sheetId="3" r:id="rId2"/>
    <sheet name="Edinburg Research" sheetId="8" r:id="rId3"/>
    <sheet name="Descriptive Statistics" sheetId="12" r:id="rId4"/>
    <sheet name=" Subcategory Statistics" sheetId="6" r:id="rId5"/>
    <sheet name=" Outcomes by Launch Date" sheetId="5" r:id="rId6"/>
    <sheet name="Outcomes Based on Goals" sheetId="15" r:id="rId7"/>
    <sheet name="Theater Outcomes by Launch Date" sheetId="14" r:id="rId8"/>
  </sheets>
  <definedNames>
    <definedName name="_xlnm._FilterDatabase" localSheetId="0" hidden="1">' Kickstarter'!$A$1:$U$4115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1" i="15" l="1"/>
  <c r="F11" i="15"/>
  <c r="F12" i="15"/>
  <c r="D12" i="15"/>
  <c r="D11" i="15"/>
  <c r="D10" i="15"/>
  <c r="D9" i="15"/>
  <c r="D6" i="15"/>
  <c r="C6" i="15"/>
  <c r="D5" i="15"/>
  <c r="D8" i="15"/>
  <c r="D7" i="15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C5" i="15"/>
  <c r="D3" i="15"/>
  <c r="C3" i="15"/>
  <c r="B3" i="15"/>
  <c r="D13" i="15"/>
  <c r="D4" i="15"/>
  <c r="C13" i="15"/>
  <c r="C12" i="15"/>
  <c r="C11" i="15"/>
  <c r="C10" i="15"/>
  <c r="C9" i="15"/>
  <c r="C8" i="15"/>
  <c r="C7" i="15"/>
  <c r="C4" i="15"/>
  <c r="B13" i="15"/>
  <c r="B12" i="15"/>
  <c r="B11" i="15"/>
  <c r="B10" i="15"/>
  <c r="B9" i="15"/>
  <c r="B8" i="15"/>
  <c r="B7" i="15"/>
  <c r="B6" i="15"/>
  <c r="B5" i="15"/>
  <c r="B4" i="15"/>
  <c r="D2" i="15"/>
  <c r="C2" i="15"/>
  <c r="B2" i="15"/>
  <c r="C13" i="12"/>
  <c r="C12" i="12"/>
  <c r="C11" i="12"/>
  <c r="B13" i="12"/>
  <c r="B12" i="12"/>
  <c r="B11" i="12"/>
  <c r="B4" i="12"/>
  <c r="C6" i="12"/>
  <c r="C5" i="12"/>
  <c r="C4" i="12"/>
  <c r="B6" i="12"/>
  <c r="B5" i="12"/>
  <c r="C10" i="12"/>
  <c r="B10" i="12"/>
  <c r="C9" i="12"/>
  <c r="B9" i="12"/>
  <c r="C3" i="12"/>
  <c r="B3" i="12"/>
  <c r="C2" i="12"/>
  <c r="B2" i="12"/>
  <c r="T4115" i="11"/>
  <c r="S4115" i="11"/>
  <c r="U4115" i="11" s="1"/>
  <c r="P4115" i="11"/>
  <c r="O4115" i="11"/>
  <c r="T4114" i="11"/>
  <c r="S4114" i="11"/>
  <c r="U4114" i="11" s="1"/>
  <c r="P4114" i="11"/>
  <c r="O4114" i="11"/>
  <c r="T4113" i="11"/>
  <c r="S4113" i="11"/>
  <c r="U4113" i="11" s="1"/>
  <c r="P4113" i="11"/>
  <c r="O4113" i="11"/>
  <c r="T4112" i="11"/>
  <c r="S4112" i="11"/>
  <c r="U4112" i="11" s="1"/>
  <c r="P4112" i="11"/>
  <c r="O4112" i="11"/>
  <c r="T4111" i="11"/>
  <c r="S4111" i="11"/>
  <c r="U4111" i="11" s="1"/>
  <c r="P4111" i="11"/>
  <c r="O4111" i="11"/>
  <c r="T4110" i="11"/>
  <c r="S4110" i="11"/>
  <c r="U4110" i="11" s="1"/>
  <c r="P4110" i="11"/>
  <c r="O4110" i="11"/>
  <c r="T4109" i="11"/>
  <c r="S4109" i="11"/>
  <c r="U4109" i="11" s="1"/>
  <c r="P4109" i="11"/>
  <c r="O4109" i="11"/>
  <c r="T4108" i="11"/>
  <c r="S4108" i="11"/>
  <c r="U4108" i="11" s="1"/>
  <c r="P4108" i="11"/>
  <c r="O4108" i="11"/>
  <c r="T4107" i="11"/>
  <c r="S4107" i="11"/>
  <c r="U4107" i="11" s="1"/>
  <c r="P4107" i="11"/>
  <c r="O4107" i="11"/>
  <c r="T4106" i="11"/>
  <c r="S4106" i="11"/>
  <c r="U4106" i="11" s="1"/>
  <c r="P4106" i="11"/>
  <c r="O4106" i="11"/>
  <c r="T4105" i="11"/>
  <c r="S4105" i="11"/>
  <c r="U4105" i="11" s="1"/>
  <c r="P4105" i="11"/>
  <c r="O4105" i="11"/>
  <c r="T4104" i="11"/>
  <c r="S4104" i="11"/>
  <c r="U4104" i="11" s="1"/>
  <c r="P4104" i="11"/>
  <c r="O4104" i="11"/>
  <c r="T4103" i="11"/>
  <c r="S4103" i="11"/>
  <c r="U4103" i="11" s="1"/>
  <c r="P4103" i="11"/>
  <c r="O4103" i="11"/>
  <c r="T4102" i="11"/>
  <c r="S4102" i="11"/>
  <c r="U4102" i="11" s="1"/>
  <c r="P4102" i="11"/>
  <c r="O4102" i="11"/>
  <c r="T4101" i="11"/>
  <c r="S4101" i="11"/>
  <c r="U4101" i="11" s="1"/>
  <c r="P4101" i="11"/>
  <c r="O4101" i="11"/>
  <c r="T4100" i="11"/>
  <c r="S4100" i="11"/>
  <c r="U4100" i="11" s="1"/>
  <c r="P4100" i="11"/>
  <c r="O4100" i="11"/>
  <c r="T4099" i="11"/>
  <c r="S4099" i="11"/>
  <c r="U4099" i="11" s="1"/>
  <c r="P4099" i="11"/>
  <c r="O4099" i="11"/>
  <c r="T4098" i="11"/>
  <c r="S4098" i="11"/>
  <c r="U4098" i="11" s="1"/>
  <c r="P4098" i="11"/>
  <c r="O4098" i="11"/>
  <c r="T4097" i="11"/>
  <c r="S4097" i="11"/>
  <c r="U4097" i="11" s="1"/>
  <c r="P4097" i="11"/>
  <c r="O4097" i="11"/>
  <c r="T4096" i="11"/>
  <c r="S4096" i="11"/>
  <c r="U4096" i="11" s="1"/>
  <c r="P4096" i="11"/>
  <c r="O4096" i="11"/>
  <c r="T4095" i="11"/>
  <c r="S4095" i="11"/>
  <c r="U4095" i="11" s="1"/>
  <c r="P4095" i="11"/>
  <c r="O4095" i="11"/>
  <c r="T4094" i="11"/>
  <c r="S4094" i="11"/>
  <c r="U4094" i="11" s="1"/>
  <c r="P4094" i="11"/>
  <c r="O4094" i="11"/>
  <c r="T4093" i="11"/>
  <c r="S4093" i="11"/>
  <c r="U4093" i="11" s="1"/>
  <c r="P4093" i="11"/>
  <c r="O4093" i="11"/>
  <c r="T4092" i="11"/>
  <c r="S4092" i="11"/>
  <c r="U4092" i="11" s="1"/>
  <c r="P4092" i="11"/>
  <c r="O4092" i="11"/>
  <c r="T4091" i="11"/>
  <c r="S4091" i="11"/>
  <c r="U4091" i="11" s="1"/>
  <c r="P4091" i="11"/>
  <c r="O4091" i="11"/>
  <c r="T4090" i="11"/>
  <c r="S4090" i="11"/>
  <c r="U4090" i="11" s="1"/>
  <c r="P4090" i="11"/>
  <c r="O4090" i="11"/>
  <c r="T4089" i="11"/>
  <c r="S4089" i="11"/>
  <c r="U4089" i="11" s="1"/>
  <c r="P4089" i="11"/>
  <c r="O4089" i="11"/>
  <c r="T4088" i="11"/>
  <c r="S4088" i="11"/>
  <c r="U4088" i="11" s="1"/>
  <c r="P4088" i="11"/>
  <c r="O4088" i="11"/>
  <c r="T4087" i="11"/>
  <c r="S4087" i="11"/>
  <c r="U4087" i="11" s="1"/>
  <c r="P4087" i="11"/>
  <c r="O4087" i="11"/>
  <c r="T4086" i="11"/>
  <c r="S4086" i="11"/>
  <c r="U4086" i="11" s="1"/>
  <c r="P4086" i="11"/>
  <c r="O4086" i="11"/>
  <c r="T4085" i="11"/>
  <c r="S4085" i="11"/>
  <c r="U4085" i="11" s="1"/>
  <c r="P4085" i="11"/>
  <c r="O4085" i="11"/>
  <c r="T4084" i="11"/>
  <c r="S4084" i="11"/>
  <c r="U4084" i="11" s="1"/>
  <c r="P4084" i="11"/>
  <c r="O4084" i="11"/>
  <c r="T4083" i="11"/>
  <c r="S4083" i="11"/>
  <c r="U4083" i="11" s="1"/>
  <c r="P4083" i="11"/>
  <c r="O4083" i="11"/>
  <c r="T4082" i="11"/>
  <c r="S4082" i="11"/>
  <c r="U4082" i="11" s="1"/>
  <c r="P4082" i="11"/>
  <c r="O4082" i="11"/>
  <c r="T4081" i="11"/>
  <c r="S4081" i="11"/>
  <c r="U4081" i="11" s="1"/>
  <c r="P4081" i="11"/>
  <c r="O4081" i="11"/>
  <c r="T4080" i="11"/>
  <c r="S4080" i="11"/>
  <c r="U4080" i="11" s="1"/>
  <c r="P4080" i="11"/>
  <c r="O4080" i="11"/>
  <c r="T4079" i="11"/>
  <c r="S4079" i="11"/>
  <c r="U4079" i="11" s="1"/>
  <c r="P4079" i="11"/>
  <c r="O4079" i="11"/>
  <c r="T4078" i="11"/>
  <c r="S4078" i="11"/>
  <c r="U4078" i="11" s="1"/>
  <c r="P4078" i="11"/>
  <c r="O4078" i="11"/>
  <c r="T4077" i="11"/>
  <c r="S4077" i="11"/>
  <c r="U4077" i="11" s="1"/>
  <c r="P4077" i="11"/>
  <c r="O4077" i="11"/>
  <c r="T4076" i="11"/>
  <c r="S4076" i="11"/>
  <c r="U4076" i="11" s="1"/>
  <c r="P4076" i="11"/>
  <c r="O4076" i="11"/>
  <c r="T4075" i="11"/>
  <c r="S4075" i="11"/>
  <c r="U4075" i="11" s="1"/>
  <c r="P4075" i="11"/>
  <c r="O4075" i="11"/>
  <c r="T4074" i="11"/>
  <c r="S4074" i="11"/>
  <c r="U4074" i="11" s="1"/>
  <c r="P4074" i="11"/>
  <c r="O4074" i="11"/>
  <c r="T4073" i="11"/>
  <c r="S4073" i="11"/>
  <c r="U4073" i="11" s="1"/>
  <c r="P4073" i="11"/>
  <c r="O4073" i="11"/>
  <c r="T4072" i="11"/>
  <c r="S4072" i="11"/>
  <c r="U4072" i="11" s="1"/>
  <c r="P4072" i="11"/>
  <c r="O4072" i="11"/>
  <c r="T4071" i="11"/>
  <c r="S4071" i="11"/>
  <c r="U4071" i="11" s="1"/>
  <c r="P4071" i="11"/>
  <c r="O4071" i="11"/>
  <c r="T4070" i="11"/>
  <c r="S4070" i="11"/>
  <c r="U4070" i="11" s="1"/>
  <c r="P4070" i="11"/>
  <c r="O4070" i="11"/>
  <c r="T4069" i="11"/>
  <c r="S4069" i="11"/>
  <c r="U4069" i="11" s="1"/>
  <c r="P4069" i="11"/>
  <c r="O4069" i="11"/>
  <c r="T4068" i="11"/>
  <c r="S4068" i="11"/>
  <c r="U4068" i="11" s="1"/>
  <c r="P4068" i="11"/>
  <c r="O4068" i="11"/>
  <c r="T4067" i="11"/>
  <c r="S4067" i="11"/>
  <c r="U4067" i="11" s="1"/>
  <c r="P4067" i="11"/>
  <c r="O4067" i="11"/>
  <c r="T4066" i="11"/>
  <c r="S4066" i="11"/>
  <c r="U4066" i="11" s="1"/>
  <c r="P4066" i="11"/>
  <c r="O4066" i="11"/>
  <c r="T4065" i="11"/>
  <c r="S4065" i="11"/>
  <c r="U4065" i="11" s="1"/>
  <c r="P4065" i="11"/>
  <c r="O4065" i="11"/>
  <c r="T4064" i="11"/>
  <c r="S4064" i="11"/>
  <c r="U4064" i="11" s="1"/>
  <c r="P4064" i="11"/>
  <c r="O4064" i="11"/>
  <c r="T4063" i="11"/>
  <c r="S4063" i="11"/>
  <c r="U4063" i="11" s="1"/>
  <c r="P4063" i="11"/>
  <c r="O4063" i="11"/>
  <c r="T4062" i="11"/>
  <c r="S4062" i="11"/>
  <c r="U4062" i="11" s="1"/>
  <c r="P4062" i="11"/>
  <c r="O4062" i="11"/>
  <c r="T4061" i="11"/>
  <c r="S4061" i="11"/>
  <c r="U4061" i="11" s="1"/>
  <c r="P4061" i="11"/>
  <c r="O4061" i="11"/>
  <c r="T4060" i="11"/>
  <c r="S4060" i="11"/>
  <c r="U4060" i="11" s="1"/>
  <c r="P4060" i="11"/>
  <c r="O4060" i="11"/>
  <c r="T4059" i="11"/>
  <c r="S4059" i="11"/>
  <c r="U4059" i="11" s="1"/>
  <c r="P4059" i="11"/>
  <c r="O4059" i="11"/>
  <c r="T4058" i="11"/>
  <c r="S4058" i="11"/>
  <c r="U4058" i="11" s="1"/>
  <c r="P4058" i="11"/>
  <c r="O4058" i="11"/>
  <c r="T4057" i="11"/>
  <c r="S4057" i="11"/>
  <c r="U4057" i="11" s="1"/>
  <c r="P4057" i="11"/>
  <c r="O4057" i="11"/>
  <c r="T4056" i="11"/>
  <c r="S4056" i="11"/>
  <c r="U4056" i="11" s="1"/>
  <c r="P4056" i="11"/>
  <c r="O4056" i="11"/>
  <c r="T4055" i="11"/>
  <c r="S4055" i="11"/>
  <c r="U4055" i="11" s="1"/>
  <c r="P4055" i="11"/>
  <c r="O4055" i="11"/>
  <c r="T4054" i="11"/>
  <c r="S4054" i="11"/>
  <c r="U4054" i="11" s="1"/>
  <c r="P4054" i="11"/>
  <c r="O4054" i="11"/>
  <c r="T4053" i="11"/>
  <c r="S4053" i="11"/>
  <c r="U4053" i="11" s="1"/>
  <c r="P4053" i="11"/>
  <c r="O4053" i="11"/>
  <c r="T4052" i="11"/>
  <c r="S4052" i="11"/>
  <c r="U4052" i="11" s="1"/>
  <c r="P4052" i="11"/>
  <c r="O4052" i="11"/>
  <c r="T4051" i="11"/>
  <c r="S4051" i="11"/>
  <c r="U4051" i="11" s="1"/>
  <c r="P4051" i="11"/>
  <c r="O4051" i="11"/>
  <c r="T4050" i="11"/>
  <c r="S4050" i="11"/>
  <c r="U4050" i="11" s="1"/>
  <c r="P4050" i="11"/>
  <c r="O4050" i="11"/>
  <c r="T4049" i="11"/>
  <c r="S4049" i="11"/>
  <c r="U4049" i="11" s="1"/>
  <c r="P4049" i="11"/>
  <c r="O4049" i="11"/>
  <c r="T4048" i="11"/>
  <c r="S4048" i="11"/>
  <c r="U4048" i="11" s="1"/>
  <c r="P4048" i="11"/>
  <c r="O4048" i="11"/>
  <c r="T4047" i="11"/>
  <c r="S4047" i="11"/>
  <c r="U4047" i="11" s="1"/>
  <c r="P4047" i="11"/>
  <c r="O4047" i="11"/>
  <c r="T4046" i="11"/>
  <c r="S4046" i="11"/>
  <c r="U4046" i="11" s="1"/>
  <c r="P4046" i="11"/>
  <c r="O4046" i="11"/>
  <c r="T4045" i="11"/>
  <c r="S4045" i="11"/>
  <c r="U4045" i="11" s="1"/>
  <c r="P4045" i="11"/>
  <c r="O4045" i="11"/>
  <c r="T4044" i="11"/>
  <c r="S4044" i="11"/>
  <c r="U4044" i="11" s="1"/>
  <c r="P4044" i="11"/>
  <c r="O4044" i="11"/>
  <c r="T4043" i="11"/>
  <c r="S4043" i="11"/>
  <c r="U4043" i="11" s="1"/>
  <c r="P4043" i="11"/>
  <c r="O4043" i="11"/>
  <c r="T4042" i="11"/>
  <c r="S4042" i="11"/>
  <c r="U4042" i="11" s="1"/>
  <c r="P4042" i="11"/>
  <c r="O4042" i="11"/>
  <c r="T4041" i="11"/>
  <c r="S4041" i="11"/>
  <c r="U4041" i="11" s="1"/>
  <c r="P4041" i="11"/>
  <c r="O4041" i="11"/>
  <c r="T4040" i="11"/>
  <c r="S4040" i="11"/>
  <c r="U4040" i="11" s="1"/>
  <c r="P4040" i="11"/>
  <c r="O4040" i="11"/>
  <c r="T4039" i="11"/>
  <c r="S4039" i="11"/>
  <c r="U4039" i="11" s="1"/>
  <c r="P4039" i="11"/>
  <c r="O4039" i="11"/>
  <c r="T4038" i="11"/>
  <c r="S4038" i="11"/>
  <c r="U4038" i="11" s="1"/>
  <c r="P4038" i="11"/>
  <c r="O4038" i="11"/>
  <c r="T4037" i="11"/>
  <c r="S4037" i="11"/>
  <c r="U4037" i="11" s="1"/>
  <c r="P4037" i="11"/>
  <c r="O4037" i="11"/>
  <c r="T4036" i="11"/>
  <c r="S4036" i="11"/>
  <c r="U4036" i="11" s="1"/>
  <c r="P4036" i="11"/>
  <c r="O4036" i="11"/>
  <c r="T4035" i="11"/>
  <c r="S4035" i="11"/>
  <c r="U4035" i="11" s="1"/>
  <c r="P4035" i="11"/>
  <c r="O4035" i="11"/>
  <c r="T4034" i="11"/>
  <c r="S4034" i="11"/>
  <c r="U4034" i="11" s="1"/>
  <c r="P4034" i="11"/>
  <c r="O4034" i="11"/>
  <c r="T4033" i="11"/>
  <c r="S4033" i="11"/>
  <c r="U4033" i="11" s="1"/>
  <c r="P4033" i="11"/>
  <c r="O4033" i="11"/>
  <c r="T4032" i="11"/>
  <c r="S4032" i="11"/>
  <c r="U4032" i="11" s="1"/>
  <c r="P4032" i="11"/>
  <c r="O4032" i="11"/>
  <c r="T4031" i="11"/>
  <c r="S4031" i="11"/>
  <c r="U4031" i="11" s="1"/>
  <c r="P4031" i="11"/>
  <c r="O4031" i="11"/>
  <c r="T4030" i="11"/>
  <c r="S4030" i="11"/>
  <c r="U4030" i="11" s="1"/>
  <c r="P4030" i="11"/>
  <c r="O4030" i="11"/>
  <c r="T4029" i="11"/>
  <c r="S4029" i="11"/>
  <c r="U4029" i="11" s="1"/>
  <c r="P4029" i="11"/>
  <c r="O4029" i="11"/>
  <c r="T4028" i="11"/>
  <c r="S4028" i="11"/>
  <c r="U4028" i="11" s="1"/>
  <c r="P4028" i="11"/>
  <c r="O4028" i="11"/>
  <c r="T4027" i="11"/>
  <c r="S4027" i="11"/>
  <c r="U4027" i="11" s="1"/>
  <c r="P4027" i="11"/>
  <c r="O4027" i="11"/>
  <c r="T4026" i="11"/>
  <c r="S4026" i="11"/>
  <c r="U4026" i="11" s="1"/>
  <c r="P4026" i="11"/>
  <c r="O4026" i="11"/>
  <c r="T4025" i="11"/>
  <c r="S4025" i="11"/>
  <c r="U4025" i="11" s="1"/>
  <c r="P4025" i="11"/>
  <c r="O4025" i="11"/>
  <c r="T4024" i="11"/>
  <c r="S4024" i="11"/>
  <c r="U4024" i="11" s="1"/>
  <c r="P4024" i="11"/>
  <c r="O4024" i="11"/>
  <c r="T4023" i="11"/>
  <c r="S4023" i="11"/>
  <c r="U4023" i="11" s="1"/>
  <c r="P4023" i="11"/>
  <c r="O4023" i="11"/>
  <c r="T4022" i="11"/>
  <c r="S4022" i="11"/>
  <c r="U4022" i="11" s="1"/>
  <c r="P4022" i="11"/>
  <c r="O4022" i="11"/>
  <c r="T4021" i="11"/>
  <c r="S4021" i="11"/>
  <c r="U4021" i="11" s="1"/>
  <c r="P4021" i="11"/>
  <c r="O4021" i="11"/>
  <c r="T4020" i="11"/>
  <c r="S4020" i="11"/>
  <c r="U4020" i="11" s="1"/>
  <c r="P4020" i="11"/>
  <c r="O4020" i="11"/>
  <c r="T4019" i="11"/>
  <c r="S4019" i="11"/>
  <c r="U4019" i="11" s="1"/>
  <c r="P4019" i="11"/>
  <c r="O4019" i="11"/>
  <c r="T4018" i="11"/>
  <c r="S4018" i="11"/>
  <c r="U4018" i="11" s="1"/>
  <c r="P4018" i="11"/>
  <c r="O4018" i="11"/>
  <c r="T4017" i="11"/>
  <c r="S4017" i="11"/>
  <c r="U4017" i="11" s="1"/>
  <c r="P4017" i="11"/>
  <c r="O4017" i="11"/>
  <c r="T4016" i="11"/>
  <c r="S4016" i="11"/>
  <c r="U4016" i="11" s="1"/>
  <c r="P4016" i="11"/>
  <c r="O4016" i="11"/>
  <c r="T4015" i="11"/>
  <c r="S4015" i="11"/>
  <c r="U4015" i="11" s="1"/>
  <c r="P4015" i="11"/>
  <c r="O4015" i="11"/>
  <c r="T4014" i="11"/>
  <c r="S4014" i="11"/>
  <c r="U4014" i="11" s="1"/>
  <c r="P4014" i="11"/>
  <c r="O4014" i="11"/>
  <c r="T4013" i="11"/>
  <c r="S4013" i="11"/>
  <c r="U4013" i="11" s="1"/>
  <c r="P4013" i="11"/>
  <c r="O4013" i="11"/>
  <c r="T4012" i="11"/>
  <c r="S4012" i="11"/>
  <c r="U4012" i="11" s="1"/>
  <c r="P4012" i="11"/>
  <c r="O4012" i="11"/>
  <c r="T4011" i="11"/>
  <c r="S4011" i="11"/>
  <c r="U4011" i="11" s="1"/>
  <c r="P4011" i="11"/>
  <c r="O4011" i="11"/>
  <c r="T4010" i="11"/>
  <c r="S4010" i="11"/>
  <c r="U4010" i="11" s="1"/>
  <c r="P4010" i="11"/>
  <c r="O4010" i="11"/>
  <c r="T4009" i="11"/>
  <c r="S4009" i="11"/>
  <c r="U4009" i="11" s="1"/>
  <c r="P4009" i="11"/>
  <c r="O4009" i="11"/>
  <c r="T4008" i="11"/>
  <c r="S4008" i="11"/>
  <c r="U4008" i="11" s="1"/>
  <c r="P4008" i="11"/>
  <c r="O4008" i="11"/>
  <c r="T4007" i="11"/>
  <c r="S4007" i="11"/>
  <c r="U4007" i="11" s="1"/>
  <c r="P4007" i="11"/>
  <c r="O4007" i="11"/>
  <c r="T4006" i="11"/>
  <c r="S4006" i="11"/>
  <c r="U4006" i="11" s="1"/>
  <c r="P4006" i="11"/>
  <c r="O4006" i="11"/>
  <c r="T4005" i="11"/>
  <c r="S4005" i="11"/>
  <c r="U4005" i="11" s="1"/>
  <c r="P4005" i="11"/>
  <c r="O4005" i="11"/>
  <c r="T4004" i="11"/>
  <c r="S4004" i="11"/>
  <c r="U4004" i="11" s="1"/>
  <c r="P4004" i="11"/>
  <c r="O4004" i="11"/>
  <c r="T4003" i="11"/>
  <c r="S4003" i="11"/>
  <c r="U4003" i="11" s="1"/>
  <c r="P4003" i="11"/>
  <c r="O4003" i="11"/>
  <c r="T4002" i="11"/>
  <c r="S4002" i="11"/>
  <c r="U4002" i="11" s="1"/>
  <c r="P4002" i="11"/>
  <c r="O4002" i="11"/>
  <c r="T4001" i="11"/>
  <c r="S4001" i="11"/>
  <c r="U4001" i="11" s="1"/>
  <c r="P4001" i="11"/>
  <c r="O4001" i="11"/>
  <c r="T4000" i="11"/>
  <c r="S4000" i="11"/>
  <c r="U4000" i="11" s="1"/>
  <c r="P4000" i="11"/>
  <c r="O4000" i="11"/>
  <c r="T3999" i="11"/>
  <c r="S3999" i="11"/>
  <c r="U3999" i="11" s="1"/>
  <c r="P3999" i="11"/>
  <c r="O3999" i="11"/>
  <c r="T3998" i="11"/>
  <c r="S3998" i="11"/>
  <c r="U3998" i="11" s="1"/>
  <c r="P3998" i="11"/>
  <c r="O3998" i="11"/>
  <c r="T3997" i="11"/>
  <c r="S3997" i="11"/>
  <c r="U3997" i="11" s="1"/>
  <c r="P3997" i="11"/>
  <c r="O3997" i="11"/>
  <c r="T3996" i="11"/>
  <c r="S3996" i="11"/>
  <c r="U3996" i="11" s="1"/>
  <c r="P3996" i="11"/>
  <c r="O3996" i="11"/>
  <c r="T3995" i="11"/>
  <c r="S3995" i="11"/>
  <c r="U3995" i="11" s="1"/>
  <c r="P3995" i="11"/>
  <c r="O3995" i="11"/>
  <c r="T3994" i="11"/>
  <c r="S3994" i="11"/>
  <c r="U3994" i="11" s="1"/>
  <c r="P3994" i="11"/>
  <c r="O3994" i="11"/>
  <c r="T3993" i="11"/>
  <c r="S3993" i="11"/>
  <c r="U3993" i="11" s="1"/>
  <c r="P3993" i="11"/>
  <c r="O3993" i="11"/>
  <c r="T3992" i="11"/>
  <c r="S3992" i="11"/>
  <c r="U3992" i="11" s="1"/>
  <c r="P3992" i="11"/>
  <c r="O3992" i="11"/>
  <c r="T3991" i="11"/>
  <c r="S3991" i="11"/>
  <c r="U3991" i="11" s="1"/>
  <c r="P3991" i="11"/>
  <c r="O3991" i="11"/>
  <c r="T3990" i="11"/>
  <c r="S3990" i="11"/>
  <c r="U3990" i="11" s="1"/>
  <c r="P3990" i="11"/>
  <c r="O3990" i="11"/>
  <c r="T3989" i="11"/>
  <c r="S3989" i="11"/>
  <c r="U3989" i="11" s="1"/>
  <c r="P3989" i="11"/>
  <c r="O3989" i="11"/>
  <c r="T3988" i="11"/>
  <c r="S3988" i="11"/>
  <c r="U3988" i="11" s="1"/>
  <c r="P3988" i="11"/>
  <c r="O3988" i="11"/>
  <c r="T3987" i="11"/>
  <c r="S3987" i="11"/>
  <c r="U3987" i="11" s="1"/>
  <c r="P3987" i="11"/>
  <c r="O3987" i="11"/>
  <c r="T3986" i="11"/>
  <c r="S3986" i="11"/>
  <c r="U3986" i="11" s="1"/>
  <c r="P3986" i="11"/>
  <c r="O3986" i="11"/>
  <c r="T3985" i="11"/>
  <c r="S3985" i="11"/>
  <c r="U3985" i="11" s="1"/>
  <c r="P3985" i="11"/>
  <c r="O3985" i="11"/>
  <c r="T3984" i="11"/>
  <c r="S3984" i="11"/>
  <c r="U3984" i="11" s="1"/>
  <c r="P3984" i="11"/>
  <c r="O3984" i="11"/>
  <c r="T3983" i="11"/>
  <c r="S3983" i="11"/>
  <c r="U3983" i="11" s="1"/>
  <c r="P3983" i="11"/>
  <c r="O3983" i="11"/>
  <c r="T3982" i="11"/>
  <c r="S3982" i="11"/>
  <c r="U3982" i="11" s="1"/>
  <c r="P3982" i="11"/>
  <c r="O3982" i="11"/>
  <c r="T3981" i="11"/>
  <c r="S3981" i="11"/>
  <c r="U3981" i="11" s="1"/>
  <c r="P3981" i="11"/>
  <c r="O3981" i="11"/>
  <c r="T3980" i="11"/>
  <c r="S3980" i="11"/>
  <c r="U3980" i="11" s="1"/>
  <c r="P3980" i="11"/>
  <c r="O3980" i="11"/>
  <c r="T3979" i="11"/>
  <c r="S3979" i="11"/>
  <c r="U3979" i="11" s="1"/>
  <c r="P3979" i="11"/>
  <c r="O3979" i="11"/>
  <c r="T3978" i="11"/>
  <c r="S3978" i="11"/>
  <c r="U3978" i="11" s="1"/>
  <c r="P3978" i="11"/>
  <c r="O3978" i="11"/>
  <c r="T3977" i="11"/>
  <c r="S3977" i="11"/>
  <c r="U3977" i="11" s="1"/>
  <c r="P3977" i="11"/>
  <c r="O3977" i="11"/>
  <c r="T3976" i="11"/>
  <c r="S3976" i="11"/>
  <c r="U3976" i="11" s="1"/>
  <c r="P3976" i="11"/>
  <c r="O3976" i="11"/>
  <c r="T3975" i="11"/>
  <c r="S3975" i="11"/>
  <c r="U3975" i="11" s="1"/>
  <c r="P3975" i="11"/>
  <c r="O3975" i="11"/>
  <c r="T3974" i="11"/>
  <c r="S3974" i="11"/>
  <c r="U3974" i="11" s="1"/>
  <c r="P3974" i="11"/>
  <c r="O3974" i="11"/>
  <c r="T3973" i="11"/>
  <c r="S3973" i="11"/>
  <c r="U3973" i="11" s="1"/>
  <c r="P3973" i="11"/>
  <c r="O3973" i="11"/>
  <c r="T3972" i="11"/>
  <c r="S3972" i="11"/>
  <c r="U3972" i="11" s="1"/>
  <c r="P3972" i="11"/>
  <c r="O3972" i="11"/>
  <c r="T3971" i="11"/>
  <c r="S3971" i="11"/>
  <c r="U3971" i="11" s="1"/>
  <c r="P3971" i="11"/>
  <c r="O3971" i="11"/>
  <c r="T3970" i="11"/>
  <c r="S3970" i="11"/>
  <c r="U3970" i="11" s="1"/>
  <c r="P3970" i="11"/>
  <c r="O3970" i="11"/>
  <c r="T3969" i="11"/>
  <c r="S3969" i="11"/>
  <c r="U3969" i="11" s="1"/>
  <c r="P3969" i="11"/>
  <c r="O3969" i="11"/>
  <c r="T3968" i="11"/>
  <c r="S3968" i="11"/>
  <c r="U3968" i="11" s="1"/>
  <c r="P3968" i="11"/>
  <c r="O3968" i="11"/>
  <c r="T3967" i="11"/>
  <c r="S3967" i="11"/>
  <c r="U3967" i="11" s="1"/>
  <c r="P3967" i="11"/>
  <c r="O3967" i="11"/>
  <c r="T3966" i="11"/>
  <c r="S3966" i="11"/>
  <c r="U3966" i="11" s="1"/>
  <c r="P3966" i="11"/>
  <c r="O3966" i="11"/>
  <c r="T3965" i="11"/>
  <c r="S3965" i="11"/>
  <c r="U3965" i="11" s="1"/>
  <c r="P3965" i="11"/>
  <c r="O3965" i="11"/>
  <c r="T3964" i="11"/>
  <c r="S3964" i="11"/>
  <c r="U3964" i="11" s="1"/>
  <c r="P3964" i="11"/>
  <c r="O3964" i="11"/>
  <c r="T3963" i="11"/>
  <c r="S3963" i="11"/>
  <c r="U3963" i="11" s="1"/>
  <c r="P3963" i="11"/>
  <c r="O3963" i="11"/>
  <c r="T3962" i="11"/>
  <c r="S3962" i="11"/>
  <c r="U3962" i="11" s="1"/>
  <c r="P3962" i="11"/>
  <c r="O3962" i="11"/>
  <c r="T3961" i="11"/>
  <c r="S3961" i="11"/>
  <c r="U3961" i="11" s="1"/>
  <c r="P3961" i="11"/>
  <c r="O3961" i="11"/>
  <c r="T3960" i="11"/>
  <c r="S3960" i="11"/>
  <c r="U3960" i="11" s="1"/>
  <c r="P3960" i="11"/>
  <c r="O3960" i="11"/>
  <c r="T3959" i="11"/>
  <c r="S3959" i="11"/>
  <c r="U3959" i="11" s="1"/>
  <c r="P3959" i="11"/>
  <c r="O3959" i="11"/>
  <c r="T3958" i="11"/>
  <c r="S3958" i="11"/>
  <c r="U3958" i="11" s="1"/>
  <c r="P3958" i="11"/>
  <c r="O3958" i="11"/>
  <c r="T3957" i="11"/>
  <c r="S3957" i="11"/>
  <c r="U3957" i="11" s="1"/>
  <c r="P3957" i="11"/>
  <c r="O3957" i="11"/>
  <c r="T3956" i="11"/>
  <c r="S3956" i="11"/>
  <c r="U3956" i="11" s="1"/>
  <c r="P3956" i="11"/>
  <c r="O3956" i="11"/>
  <c r="T3955" i="11"/>
  <c r="S3955" i="11"/>
  <c r="U3955" i="11" s="1"/>
  <c r="P3955" i="11"/>
  <c r="O3955" i="11"/>
  <c r="T3954" i="11"/>
  <c r="S3954" i="11"/>
  <c r="U3954" i="11" s="1"/>
  <c r="P3954" i="11"/>
  <c r="O3954" i="11"/>
  <c r="T3953" i="11"/>
  <c r="S3953" i="11"/>
  <c r="U3953" i="11" s="1"/>
  <c r="P3953" i="11"/>
  <c r="O3953" i="11"/>
  <c r="T3952" i="11"/>
  <c r="S3952" i="11"/>
  <c r="U3952" i="11" s="1"/>
  <c r="P3952" i="11"/>
  <c r="O3952" i="11"/>
  <c r="T3951" i="11"/>
  <c r="S3951" i="11"/>
  <c r="U3951" i="11" s="1"/>
  <c r="P3951" i="11"/>
  <c r="O3951" i="11"/>
  <c r="T3950" i="11"/>
  <c r="S3950" i="11"/>
  <c r="U3950" i="11" s="1"/>
  <c r="P3950" i="11"/>
  <c r="O3950" i="11"/>
  <c r="T3949" i="11"/>
  <c r="S3949" i="11"/>
  <c r="U3949" i="11" s="1"/>
  <c r="P3949" i="11"/>
  <c r="O3949" i="11"/>
  <c r="T3948" i="11"/>
  <c r="S3948" i="11"/>
  <c r="U3948" i="11" s="1"/>
  <c r="P3948" i="11"/>
  <c r="O3948" i="11"/>
  <c r="T3947" i="11"/>
  <c r="S3947" i="11"/>
  <c r="U3947" i="11" s="1"/>
  <c r="P3947" i="11"/>
  <c r="O3947" i="11"/>
  <c r="T3946" i="11"/>
  <c r="S3946" i="11"/>
  <c r="U3946" i="11" s="1"/>
  <c r="P3946" i="11"/>
  <c r="O3946" i="11"/>
  <c r="T3945" i="11"/>
  <c r="S3945" i="11"/>
  <c r="U3945" i="11" s="1"/>
  <c r="P3945" i="11"/>
  <c r="O3945" i="11"/>
  <c r="T3944" i="11"/>
  <c r="S3944" i="11"/>
  <c r="U3944" i="11" s="1"/>
  <c r="P3944" i="11"/>
  <c r="O3944" i="11"/>
  <c r="T3943" i="11"/>
  <c r="S3943" i="11"/>
  <c r="U3943" i="11" s="1"/>
  <c r="P3943" i="11"/>
  <c r="O3943" i="11"/>
  <c r="T3942" i="11"/>
  <c r="S3942" i="11"/>
  <c r="U3942" i="11" s="1"/>
  <c r="P3942" i="11"/>
  <c r="O3942" i="11"/>
  <c r="T3941" i="11"/>
  <c r="S3941" i="11"/>
  <c r="U3941" i="11" s="1"/>
  <c r="P3941" i="11"/>
  <c r="O3941" i="11"/>
  <c r="T3940" i="11"/>
  <c r="S3940" i="11"/>
  <c r="U3940" i="11" s="1"/>
  <c r="P3940" i="11"/>
  <c r="O3940" i="11"/>
  <c r="T3939" i="11"/>
  <c r="S3939" i="11"/>
  <c r="U3939" i="11" s="1"/>
  <c r="P3939" i="11"/>
  <c r="O3939" i="11"/>
  <c r="T3938" i="11"/>
  <c r="S3938" i="11"/>
  <c r="U3938" i="11" s="1"/>
  <c r="P3938" i="11"/>
  <c r="O3938" i="11"/>
  <c r="T3937" i="11"/>
  <c r="S3937" i="11"/>
  <c r="U3937" i="11" s="1"/>
  <c r="P3937" i="11"/>
  <c r="O3937" i="11"/>
  <c r="T3936" i="11"/>
  <c r="S3936" i="11"/>
  <c r="U3936" i="11" s="1"/>
  <c r="P3936" i="11"/>
  <c r="O3936" i="11"/>
  <c r="T3935" i="11"/>
  <c r="S3935" i="11"/>
  <c r="U3935" i="11" s="1"/>
  <c r="P3935" i="11"/>
  <c r="O3935" i="11"/>
  <c r="T3934" i="11"/>
  <c r="S3934" i="11"/>
  <c r="U3934" i="11" s="1"/>
  <c r="P3934" i="11"/>
  <c r="O3934" i="11"/>
  <c r="T3933" i="11"/>
  <c r="S3933" i="11"/>
  <c r="U3933" i="11" s="1"/>
  <c r="P3933" i="11"/>
  <c r="O3933" i="11"/>
  <c r="T3932" i="11"/>
  <c r="S3932" i="11"/>
  <c r="U3932" i="11" s="1"/>
  <c r="P3932" i="11"/>
  <c r="O3932" i="11"/>
  <c r="T3931" i="11"/>
  <c r="S3931" i="11"/>
  <c r="U3931" i="11" s="1"/>
  <c r="P3931" i="11"/>
  <c r="O3931" i="11"/>
  <c r="T3930" i="11"/>
  <c r="S3930" i="11"/>
  <c r="U3930" i="11" s="1"/>
  <c r="P3930" i="11"/>
  <c r="O3930" i="11"/>
  <c r="T3929" i="11"/>
  <c r="S3929" i="11"/>
  <c r="U3929" i="11" s="1"/>
  <c r="P3929" i="11"/>
  <c r="O3929" i="11"/>
  <c r="T3928" i="11"/>
  <c r="S3928" i="11"/>
  <c r="U3928" i="11" s="1"/>
  <c r="P3928" i="11"/>
  <c r="O3928" i="11"/>
  <c r="T3927" i="11"/>
  <c r="S3927" i="11"/>
  <c r="U3927" i="11" s="1"/>
  <c r="P3927" i="11"/>
  <c r="O3927" i="11"/>
  <c r="T3926" i="11"/>
  <c r="S3926" i="11"/>
  <c r="U3926" i="11" s="1"/>
  <c r="P3926" i="11"/>
  <c r="O3926" i="11"/>
  <c r="T3925" i="11"/>
  <c r="S3925" i="11"/>
  <c r="U3925" i="11" s="1"/>
  <c r="P3925" i="11"/>
  <c r="O3925" i="11"/>
  <c r="T3924" i="11"/>
  <c r="S3924" i="11"/>
  <c r="U3924" i="11" s="1"/>
  <c r="P3924" i="11"/>
  <c r="O3924" i="11"/>
  <c r="T3923" i="11"/>
  <c r="S3923" i="11"/>
  <c r="U3923" i="11" s="1"/>
  <c r="P3923" i="11"/>
  <c r="O3923" i="11"/>
  <c r="T3922" i="11"/>
  <c r="S3922" i="11"/>
  <c r="U3922" i="11" s="1"/>
  <c r="P3922" i="11"/>
  <c r="O3922" i="11"/>
  <c r="T3921" i="11"/>
  <c r="S3921" i="11"/>
  <c r="U3921" i="11" s="1"/>
  <c r="P3921" i="11"/>
  <c r="O3921" i="11"/>
  <c r="T3920" i="11"/>
  <c r="S3920" i="11"/>
  <c r="U3920" i="11" s="1"/>
  <c r="P3920" i="11"/>
  <c r="O3920" i="11"/>
  <c r="T3919" i="11"/>
  <c r="S3919" i="11"/>
  <c r="U3919" i="11" s="1"/>
  <c r="P3919" i="11"/>
  <c r="O3919" i="11"/>
  <c r="T3918" i="11"/>
  <c r="S3918" i="11"/>
  <c r="U3918" i="11" s="1"/>
  <c r="P3918" i="11"/>
  <c r="O3918" i="11"/>
  <c r="T3917" i="11"/>
  <c r="S3917" i="11"/>
  <c r="U3917" i="11" s="1"/>
  <c r="P3917" i="11"/>
  <c r="O3917" i="11"/>
  <c r="T3916" i="11"/>
  <c r="S3916" i="11"/>
  <c r="U3916" i="11" s="1"/>
  <c r="P3916" i="11"/>
  <c r="O3916" i="11"/>
  <c r="T3915" i="11"/>
  <c r="S3915" i="11"/>
  <c r="U3915" i="11" s="1"/>
  <c r="P3915" i="11"/>
  <c r="O3915" i="11"/>
  <c r="T3914" i="11"/>
  <c r="S3914" i="11"/>
  <c r="U3914" i="11" s="1"/>
  <c r="P3914" i="11"/>
  <c r="O3914" i="11"/>
  <c r="T3913" i="11"/>
  <c r="S3913" i="11"/>
  <c r="U3913" i="11" s="1"/>
  <c r="P3913" i="11"/>
  <c r="O3913" i="11"/>
  <c r="T3912" i="11"/>
  <c r="S3912" i="11"/>
  <c r="U3912" i="11" s="1"/>
  <c r="P3912" i="11"/>
  <c r="O3912" i="11"/>
  <c r="T3911" i="11"/>
  <c r="S3911" i="11"/>
  <c r="U3911" i="11" s="1"/>
  <c r="P3911" i="11"/>
  <c r="O3911" i="11"/>
  <c r="T3910" i="11"/>
  <c r="S3910" i="11"/>
  <c r="U3910" i="11" s="1"/>
  <c r="P3910" i="11"/>
  <c r="O3910" i="11"/>
  <c r="T3909" i="11"/>
  <c r="S3909" i="11"/>
  <c r="U3909" i="11" s="1"/>
  <c r="P3909" i="11"/>
  <c r="O3909" i="11"/>
  <c r="T3908" i="11"/>
  <c r="S3908" i="11"/>
  <c r="U3908" i="11" s="1"/>
  <c r="P3908" i="11"/>
  <c r="O3908" i="11"/>
  <c r="T3907" i="11"/>
  <c r="S3907" i="11"/>
  <c r="U3907" i="11" s="1"/>
  <c r="P3907" i="11"/>
  <c r="O3907" i="11"/>
  <c r="T3906" i="11"/>
  <c r="S3906" i="11"/>
  <c r="U3906" i="11" s="1"/>
  <c r="P3906" i="11"/>
  <c r="O3906" i="11"/>
  <c r="T3905" i="11"/>
  <c r="S3905" i="11"/>
  <c r="U3905" i="11" s="1"/>
  <c r="P3905" i="11"/>
  <c r="O3905" i="11"/>
  <c r="T3904" i="11"/>
  <c r="S3904" i="11"/>
  <c r="U3904" i="11" s="1"/>
  <c r="P3904" i="11"/>
  <c r="O3904" i="11"/>
  <c r="T3903" i="11"/>
  <c r="S3903" i="11"/>
  <c r="U3903" i="11" s="1"/>
  <c r="P3903" i="11"/>
  <c r="O3903" i="11"/>
  <c r="T3902" i="11"/>
  <c r="S3902" i="11"/>
  <c r="U3902" i="11" s="1"/>
  <c r="P3902" i="11"/>
  <c r="O3902" i="11"/>
  <c r="T3901" i="11"/>
  <c r="S3901" i="11"/>
  <c r="U3901" i="11" s="1"/>
  <c r="P3901" i="11"/>
  <c r="O3901" i="11"/>
  <c r="T3900" i="11"/>
  <c r="S3900" i="11"/>
  <c r="U3900" i="11" s="1"/>
  <c r="P3900" i="11"/>
  <c r="O3900" i="11"/>
  <c r="T3899" i="11"/>
  <c r="S3899" i="11"/>
  <c r="U3899" i="11" s="1"/>
  <c r="P3899" i="11"/>
  <c r="O3899" i="11"/>
  <c r="T3898" i="11"/>
  <c r="S3898" i="11"/>
  <c r="U3898" i="11" s="1"/>
  <c r="P3898" i="11"/>
  <c r="O3898" i="11"/>
  <c r="T3897" i="11"/>
  <c r="S3897" i="11"/>
  <c r="U3897" i="11" s="1"/>
  <c r="P3897" i="11"/>
  <c r="O3897" i="11"/>
  <c r="T3896" i="11"/>
  <c r="S3896" i="11"/>
  <c r="U3896" i="11" s="1"/>
  <c r="P3896" i="11"/>
  <c r="O3896" i="11"/>
  <c r="T3895" i="11"/>
  <c r="S3895" i="11"/>
  <c r="U3895" i="11" s="1"/>
  <c r="P3895" i="11"/>
  <c r="O3895" i="11"/>
  <c r="T3894" i="11"/>
  <c r="S3894" i="11"/>
  <c r="U3894" i="11" s="1"/>
  <c r="P3894" i="11"/>
  <c r="O3894" i="11"/>
  <c r="T3893" i="11"/>
  <c r="S3893" i="11"/>
  <c r="U3893" i="11" s="1"/>
  <c r="P3893" i="11"/>
  <c r="O3893" i="11"/>
  <c r="T3892" i="11"/>
  <c r="S3892" i="11"/>
  <c r="U3892" i="11" s="1"/>
  <c r="P3892" i="11"/>
  <c r="O3892" i="11"/>
  <c r="T3891" i="11"/>
  <c r="S3891" i="11"/>
  <c r="U3891" i="11" s="1"/>
  <c r="P3891" i="11"/>
  <c r="O3891" i="11"/>
  <c r="T3890" i="11"/>
  <c r="S3890" i="11"/>
  <c r="U3890" i="11" s="1"/>
  <c r="P3890" i="11"/>
  <c r="O3890" i="11"/>
  <c r="T607" i="11"/>
  <c r="S607" i="11"/>
  <c r="P607" i="11"/>
  <c r="O607" i="11"/>
  <c r="T1319" i="11"/>
  <c r="S1319" i="11"/>
  <c r="P1319" i="11"/>
  <c r="O1319" i="11"/>
  <c r="T3129" i="11"/>
  <c r="S3129" i="11"/>
  <c r="P3129" i="11"/>
  <c r="O3129" i="11"/>
  <c r="T1318" i="11"/>
  <c r="S1318" i="11"/>
  <c r="P1318" i="11"/>
  <c r="O1318" i="11"/>
  <c r="T1344" i="11"/>
  <c r="S1344" i="11"/>
  <c r="P1344" i="11"/>
  <c r="O1344" i="11"/>
  <c r="T2359" i="11"/>
  <c r="S2359" i="11"/>
  <c r="P2359" i="11"/>
  <c r="O2359" i="11"/>
  <c r="T133" i="11"/>
  <c r="S133" i="11"/>
  <c r="P133" i="11"/>
  <c r="O133" i="11"/>
  <c r="T1060" i="11"/>
  <c r="S1060" i="11"/>
  <c r="P1060" i="11"/>
  <c r="O1060" i="11"/>
  <c r="T1343" i="11"/>
  <c r="S1343" i="11"/>
  <c r="P1343" i="11"/>
  <c r="O1343" i="11"/>
  <c r="T1453" i="11"/>
  <c r="S1453" i="11"/>
  <c r="P1453" i="11"/>
  <c r="O1453" i="11"/>
  <c r="T2346" i="11"/>
  <c r="S2346" i="11"/>
  <c r="P2346" i="11"/>
  <c r="O2346" i="11"/>
  <c r="T629" i="11"/>
  <c r="S629" i="11"/>
  <c r="P629" i="11"/>
  <c r="O629" i="11"/>
  <c r="T2358" i="11"/>
  <c r="S2358" i="11"/>
  <c r="P2358" i="11"/>
  <c r="O2358" i="11"/>
  <c r="T136" i="11"/>
  <c r="S136" i="11"/>
  <c r="P136" i="11"/>
  <c r="O136" i="11"/>
  <c r="T1047" i="11"/>
  <c r="S1047" i="11"/>
  <c r="P1047" i="11"/>
  <c r="O1047" i="11"/>
  <c r="T1342" i="11"/>
  <c r="S1342" i="11"/>
  <c r="P1342" i="11"/>
  <c r="O1342" i="11"/>
  <c r="T156" i="11"/>
  <c r="S156" i="11"/>
  <c r="P156" i="11"/>
  <c r="O156" i="11"/>
  <c r="T1317" i="11"/>
  <c r="S1317" i="11"/>
  <c r="P1317" i="11"/>
  <c r="O1317" i="11"/>
  <c r="T1329" i="11"/>
  <c r="S1329" i="11"/>
  <c r="P1329" i="11"/>
  <c r="O1329" i="11"/>
  <c r="T1043" i="11"/>
  <c r="S1043" i="11"/>
  <c r="P1043" i="11"/>
  <c r="O1043" i="11"/>
  <c r="T3869" i="11"/>
  <c r="S3869" i="11"/>
  <c r="U3869" i="11" s="1"/>
  <c r="P3869" i="11"/>
  <c r="O3869" i="11"/>
  <c r="T3868" i="11"/>
  <c r="S3868" i="11"/>
  <c r="U3868" i="11" s="1"/>
  <c r="P3868" i="11"/>
  <c r="O3868" i="11"/>
  <c r="T3867" i="11"/>
  <c r="S3867" i="11"/>
  <c r="U3867" i="11" s="1"/>
  <c r="P3867" i="11"/>
  <c r="O3867" i="11"/>
  <c r="T3866" i="11"/>
  <c r="S3866" i="11"/>
  <c r="U3866" i="11" s="1"/>
  <c r="P3866" i="11"/>
  <c r="O3866" i="11"/>
  <c r="T3865" i="11"/>
  <c r="S3865" i="11"/>
  <c r="U3865" i="11" s="1"/>
  <c r="P3865" i="11"/>
  <c r="O3865" i="11"/>
  <c r="T3864" i="11"/>
  <c r="S3864" i="11"/>
  <c r="U3864" i="11" s="1"/>
  <c r="P3864" i="11"/>
  <c r="O3864" i="11"/>
  <c r="T3863" i="11"/>
  <c r="S3863" i="11"/>
  <c r="U3863" i="11" s="1"/>
  <c r="P3863" i="11"/>
  <c r="O3863" i="11"/>
  <c r="T3862" i="11"/>
  <c r="S3862" i="11"/>
  <c r="U3862" i="11" s="1"/>
  <c r="P3862" i="11"/>
  <c r="O3862" i="11"/>
  <c r="T3861" i="11"/>
  <c r="S3861" i="11"/>
  <c r="U3861" i="11" s="1"/>
  <c r="P3861" i="11"/>
  <c r="O3861" i="11"/>
  <c r="T3860" i="11"/>
  <c r="S3860" i="11"/>
  <c r="U3860" i="11" s="1"/>
  <c r="P3860" i="11"/>
  <c r="O3860" i="11"/>
  <c r="T3859" i="11"/>
  <c r="S3859" i="11"/>
  <c r="U3859" i="11" s="1"/>
  <c r="P3859" i="11"/>
  <c r="O3859" i="11"/>
  <c r="T3858" i="11"/>
  <c r="S3858" i="11"/>
  <c r="U3858" i="11" s="1"/>
  <c r="P3858" i="11"/>
  <c r="O3858" i="11"/>
  <c r="T3857" i="11"/>
  <c r="S3857" i="11"/>
  <c r="U3857" i="11" s="1"/>
  <c r="P3857" i="11"/>
  <c r="O3857" i="11"/>
  <c r="T3856" i="11"/>
  <c r="S3856" i="11"/>
  <c r="U3856" i="11" s="1"/>
  <c r="P3856" i="11"/>
  <c r="O3856" i="11"/>
  <c r="T3855" i="11"/>
  <c r="S3855" i="11"/>
  <c r="U3855" i="11" s="1"/>
  <c r="P3855" i="11"/>
  <c r="O3855" i="11"/>
  <c r="T3854" i="11"/>
  <c r="S3854" i="11"/>
  <c r="U3854" i="11" s="1"/>
  <c r="P3854" i="11"/>
  <c r="O3854" i="11"/>
  <c r="T3853" i="11"/>
  <c r="S3853" i="11"/>
  <c r="U3853" i="11" s="1"/>
  <c r="P3853" i="11"/>
  <c r="O3853" i="11"/>
  <c r="T3852" i="11"/>
  <c r="S3852" i="11"/>
  <c r="U3852" i="11" s="1"/>
  <c r="P3852" i="11"/>
  <c r="O3852" i="11"/>
  <c r="T3851" i="11"/>
  <c r="S3851" i="11"/>
  <c r="U3851" i="11" s="1"/>
  <c r="P3851" i="11"/>
  <c r="O3851" i="11"/>
  <c r="T3850" i="11"/>
  <c r="S3850" i="11"/>
  <c r="U3850" i="11" s="1"/>
  <c r="P3850" i="11"/>
  <c r="O3850" i="11"/>
  <c r="T3849" i="11"/>
  <c r="S3849" i="11"/>
  <c r="U3849" i="11" s="1"/>
  <c r="P3849" i="11"/>
  <c r="O3849" i="11"/>
  <c r="T3848" i="11"/>
  <c r="S3848" i="11"/>
  <c r="U3848" i="11" s="1"/>
  <c r="P3848" i="11"/>
  <c r="O3848" i="11"/>
  <c r="T3847" i="11"/>
  <c r="S3847" i="11"/>
  <c r="U3847" i="11" s="1"/>
  <c r="P3847" i="11"/>
  <c r="O3847" i="11"/>
  <c r="T3846" i="11"/>
  <c r="S3846" i="11"/>
  <c r="U3846" i="11" s="1"/>
  <c r="P3846" i="11"/>
  <c r="O3846" i="11"/>
  <c r="T3845" i="11"/>
  <c r="S3845" i="11"/>
  <c r="U3845" i="11" s="1"/>
  <c r="P3845" i="11"/>
  <c r="O3845" i="11"/>
  <c r="T3844" i="11"/>
  <c r="S3844" i="11"/>
  <c r="U3844" i="11" s="1"/>
  <c r="P3844" i="11"/>
  <c r="O3844" i="11"/>
  <c r="T3843" i="11"/>
  <c r="S3843" i="11"/>
  <c r="U3843" i="11" s="1"/>
  <c r="P3843" i="11"/>
  <c r="O3843" i="11"/>
  <c r="T3842" i="11"/>
  <c r="S3842" i="11"/>
  <c r="U3842" i="11" s="1"/>
  <c r="P3842" i="11"/>
  <c r="O3842" i="11"/>
  <c r="T3841" i="11"/>
  <c r="S3841" i="11"/>
  <c r="U3841" i="11" s="1"/>
  <c r="P3841" i="11"/>
  <c r="O3841" i="11"/>
  <c r="T3840" i="11"/>
  <c r="S3840" i="11"/>
  <c r="U3840" i="11" s="1"/>
  <c r="P3840" i="11"/>
  <c r="O3840" i="11"/>
  <c r="T3839" i="11"/>
  <c r="S3839" i="11"/>
  <c r="U3839" i="11" s="1"/>
  <c r="P3839" i="11"/>
  <c r="O3839" i="11"/>
  <c r="T3838" i="11"/>
  <c r="S3838" i="11"/>
  <c r="U3838" i="11" s="1"/>
  <c r="P3838" i="11"/>
  <c r="O3838" i="11"/>
  <c r="T3837" i="11"/>
  <c r="S3837" i="11"/>
  <c r="U3837" i="11" s="1"/>
  <c r="P3837" i="11"/>
  <c r="O3837" i="11"/>
  <c r="T3836" i="11"/>
  <c r="S3836" i="11"/>
  <c r="U3836" i="11" s="1"/>
  <c r="P3836" i="11"/>
  <c r="O3836" i="11"/>
  <c r="T3835" i="11"/>
  <c r="S3835" i="11"/>
  <c r="U3835" i="11" s="1"/>
  <c r="P3835" i="11"/>
  <c r="O3835" i="11"/>
  <c r="T3834" i="11"/>
  <c r="S3834" i="11"/>
  <c r="U3834" i="11" s="1"/>
  <c r="P3834" i="11"/>
  <c r="O3834" i="11"/>
  <c r="T3833" i="11"/>
  <c r="S3833" i="11"/>
  <c r="U3833" i="11" s="1"/>
  <c r="P3833" i="11"/>
  <c r="O3833" i="11"/>
  <c r="T3832" i="11"/>
  <c r="S3832" i="11"/>
  <c r="U3832" i="11" s="1"/>
  <c r="P3832" i="11"/>
  <c r="O3832" i="11"/>
  <c r="T3831" i="11"/>
  <c r="S3831" i="11"/>
  <c r="U3831" i="11" s="1"/>
  <c r="P3831" i="11"/>
  <c r="O3831" i="11"/>
  <c r="T3830" i="11"/>
  <c r="S3830" i="11"/>
  <c r="U3830" i="11" s="1"/>
  <c r="P3830" i="11"/>
  <c r="O3830" i="11"/>
  <c r="T3829" i="11"/>
  <c r="S3829" i="11"/>
  <c r="U3829" i="11" s="1"/>
  <c r="P3829" i="11"/>
  <c r="O3829" i="11"/>
  <c r="T3828" i="11"/>
  <c r="S3828" i="11"/>
  <c r="U3828" i="11" s="1"/>
  <c r="P3828" i="11"/>
  <c r="O3828" i="11"/>
  <c r="T3827" i="11"/>
  <c r="S3827" i="11"/>
  <c r="U3827" i="11" s="1"/>
  <c r="P3827" i="11"/>
  <c r="O3827" i="11"/>
  <c r="T3826" i="11"/>
  <c r="S3826" i="11"/>
  <c r="U3826" i="11" s="1"/>
  <c r="P3826" i="11"/>
  <c r="O3826" i="11"/>
  <c r="T3825" i="11"/>
  <c r="S3825" i="11"/>
  <c r="U3825" i="11" s="1"/>
  <c r="P3825" i="11"/>
  <c r="O3825" i="11"/>
  <c r="T3824" i="11"/>
  <c r="S3824" i="11"/>
  <c r="U3824" i="11" s="1"/>
  <c r="P3824" i="11"/>
  <c r="O3824" i="11"/>
  <c r="T3823" i="11"/>
  <c r="S3823" i="11"/>
  <c r="U3823" i="11" s="1"/>
  <c r="P3823" i="11"/>
  <c r="O3823" i="11"/>
  <c r="T3822" i="11"/>
  <c r="S3822" i="11"/>
  <c r="U3822" i="11" s="1"/>
  <c r="P3822" i="11"/>
  <c r="O3822" i="11"/>
  <c r="T3821" i="11"/>
  <c r="S3821" i="11"/>
  <c r="U3821" i="11" s="1"/>
  <c r="P3821" i="11"/>
  <c r="O3821" i="11"/>
  <c r="T3820" i="11"/>
  <c r="S3820" i="11"/>
  <c r="U3820" i="11" s="1"/>
  <c r="P3820" i="11"/>
  <c r="O3820" i="11"/>
  <c r="T3819" i="11"/>
  <c r="S3819" i="11"/>
  <c r="U3819" i="11" s="1"/>
  <c r="P3819" i="11"/>
  <c r="O3819" i="11"/>
  <c r="T3818" i="11"/>
  <c r="S3818" i="11"/>
  <c r="U3818" i="11" s="1"/>
  <c r="P3818" i="11"/>
  <c r="O3818" i="11"/>
  <c r="T3817" i="11"/>
  <c r="S3817" i="11"/>
  <c r="U3817" i="11" s="1"/>
  <c r="P3817" i="11"/>
  <c r="O3817" i="11"/>
  <c r="T3816" i="11"/>
  <c r="S3816" i="11"/>
  <c r="U3816" i="11" s="1"/>
  <c r="P3816" i="11"/>
  <c r="O3816" i="11"/>
  <c r="T3815" i="11"/>
  <c r="S3815" i="11"/>
  <c r="U3815" i="11" s="1"/>
  <c r="P3815" i="11"/>
  <c r="O3815" i="11"/>
  <c r="T3814" i="11"/>
  <c r="S3814" i="11"/>
  <c r="U3814" i="11" s="1"/>
  <c r="P3814" i="11"/>
  <c r="O3814" i="11"/>
  <c r="T3813" i="11"/>
  <c r="S3813" i="11"/>
  <c r="U3813" i="11" s="1"/>
  <c r="P3813" i="11"/>
  <c r="O3813" i="11"/>
  <c r="T3812" i="11"/>
  <c r="S3812" i="11"/>
  <c r="U3812" i="11" s="1"/>
  <c r="P3812" i="11"/>
  <c r="O3812" i="11"/>
  <c r="T3811" i="11"/>
  <c r="S3811" i="11"/>
  <c r="U3811" i="11" s="1"/>
  <c r="P3811" i="11"/>
  <c r="O3811" i="11"/>
  <c r="T3810" i="11"/>
  <c r="S3810" i="11"/>
  <c r="U3810" i="11" s="1"/>
  <c r="P3810" i="11"/>
  <c r="O3810" i="11"/>
  <c r="T3809" i="11"/>
  <c r="S3809" i="11"/>
  <c r="U3809" i="11" s="1"/>
  <c r="P3809" i="11"/>
  <c r="O3809" i="11"/>
  <c r="T3808" i="11"/>
  <c r="S3808" i="11"/>
  <c r="U3808" i="11" s="1"/>
  <c r="P3808" i="11"/>
  <c r="O3808" i="11"/>
  <c r="T3807" i="11"/>
  <c r="S3807" i="11"/>
  <c r="U3807" i="11" s="1"/>
  <c r="P3807" i="11"/>
  <c r="O3807" i="11"/>
  <c r="T3806" i="11"/>
  <c r="S3806" i="11"/>
  <c r="U3806" i="11" s="1"/>
  <c r="P3806" i="11"/>
  <c r="O3806" i="11"/>
  <c r="T3805" i="11"/>
  <c r="S3805" i="11"/>
  <c r="U3805" i="11" s="1"/>
  <c r="P3805" i="11"/>
  <c r="O3805" i="11"/>
  <c r="T3804" i="11"/>
  <c r="S3804" i="11"/>
  <c r="U3804" i="11" s="1"/>
  <c r="P3804" i="11"/>
  <c r="O3804" i="11"/>
  <c r="T3803" i="11"/>
  <c r="S3803" i="11"/>
  <c r="U3803" i="11" s="1"/>
  <c r="P3803" i="11"/>
  <c r="O3803" i="11"/>
  <c r="T3802" i="11"/>
  <c r="S3802" i="11"/>
  <c r="U3802" i="11" s="1"/>
  <c r="P3802" i="11"/>
  <c r="O3802" i="11"/>
  <c r="T3801" i="11"/>
  <c r="S3801" i="11"/>
  <c r="U3801" i="11" s="1"/>
  <c r="P3801" i="11"/>
  <c r="O3801" i="11"/>
  <c r="T3800" i="11"/>
  <c r="S3800" i="11"/>
  <c r="U3800" i="11" s="1"/>
  <c r="P3800" i="11"/>
  <c r="O3800" i="11"/>
  <c r="T3799" i="11"/>
  <c r="S3799" i="11"/>
  <c r="U3799" i="11" s="1"/>
  <c r="P3799" i="11"/>
  <c r="O3799" i="11"/>
  <c r="T3798" i="11"/>
  <c r="S3798" i="11"/>
  <c r="U3798" i="11" s="1"/>
  <c r="P3798" i="11"/>
  <c r="O3798" i="11"/>
  <c r="T3797" i="11"/>
  <c r="S3797" i="11"/>
  <c r="U3797" i="11" s="1"/>
  <c r="P3797" i="11"/>
  <c r="O3797" i="11"/>
  <c r="T3796" i="11"/>
  <c r="S3796" i="11"/>
  <c r="U3796" i="11" s="1"/>
  <c r="P3796" i="11"/>
  <c r="O3796" i="11"/>
  <c r="T3795" i="11"/>
  <c r="S3795" i="11"/>
  <c r="U3795" i="11" s="1"/>
  <c r="P3795" i="11"/>
  <c r="O3795" i="11"/>
  <c r="T3794" i="11"/>
  <c r="S3794" i="11"/>
  <c r="U3794" i="11" s="1"/>
  <c r="P3794" i="11"/>
  <c r="O3794" i="11"/>
  <c r="T3793" i="11"/>
  <c r="S3793" i="11"/>
  <c r="U3793" i="11" s="1"/>
  <c r="P3793" i="11"/>
  <c r="O3793" i="11"/>
  <c r="T3792" i="11"/>
  <c r="S3792" i="11"/>
  <c r="U3792" i="11" s="1"/>
  <c r="P3792" i="11"/>
  <c r="O3792" i="11"/>
  <c r="T3791" i="11"/>
  <c r="S3791" i="11"/>
  <c r="U3791" i="11" s="1"/>
  <c r="P3791" i="11"/>
  <c r="O3791" i="11"/>
  <c r="T3790" i="11"/>
  <c r="S3790" i="11"/>
  <c r="U3790" i="11" s="1"/>
  <c r="P3790" i="11"/>
  <c r="O3790" i="11"/>
  <c r="T3789" i="11"/>
  <c r="S3789" i="11"/>
  <c r="U3789" i="11" s="1"/>
  <c r="P3789" i="11"/>
  <c r="O3789" i="11"/>
  <c r="T3788" i="11"/>
  <c r="S3788" i="11"/>
  <c r="U3788" i="11" s="1"/>
  <c r="P3788" i="11"/>
  <c r="O3788" i="11"/>
  <c r="T3787" i="11"/>
  <c r="S3787" i="11"/>
  <c r="U3787" i="11" s="1"/>
  <c r="P3787" i="11"/>
  <c r="O3787" i="11"/>
  <c r="T3786" i="11"/>
  <c r="S3786" i="11"/>
  <c r="U3786" i="11" s="1"/>
  <c r="P3786" i="11"/>
  <c r="O3786" i="11"/>
  <c r="T3785" i="11"/>
  <c r="S3785" i="11"/>
  <c r="U3785" i="11" s="1"/>
  <c r="P3785" i="11"/>
  <c r="O3785" i="11"/>
  <c r="T3784" i="11"/>
  <c r="S3784" i="11"/>
  <c r="U3784" i="11" s="1"/>
  <c r="P3784" i="11"/>
  <c r="O3784" i="11"/>
  <c r="T3783" i="11"/>
  <c r="S3783" i="11"/>
  <c r="U3783" i="11" s="1"/>
  <c r="P3783" i="11"/>
  <c r="O3783" i="11"/>
  <c r="T3782" i="11"/>
  <c r="S3782" i="11"/>
  <c r="U3782" i="11" s="1"/>
  <c r="P3782" i="11"/>
  <c r="O3782" i="11"/>
  <c r="T3781" i="11"/>
  <c r="S3781" i="11"/>
  <c r="U3781" i="11" s="1"/>
  <c r="P3781" i="11"/>
  <c r="O3781" i="11"/>
  <c r="T3780" i="11"/>
  <c r="S3780" i="11"/>
  <c r="U3780" i="11" s="1"/>
  <c r="P3780" i="11"/>
  <c r="O3780" i="11"/>
  <c r="T3779" i="11"/>
  <c r="S3779" i="11"/>
  <c r="U3779" i="11" s="1"/>
  <c r="P3779" i="11"/>
  <c r="O3779" i="11"/>
  <c r="T3778" i="11"/>
  <c r="S3778" i="11"/>
  <c r="U3778" i="11" s="1"/>
  <c r="P3778" i="11"/>
  <c r="O3778" i="11"/>
  <c r="T3777" i="11"/>
  <c r="S3777" i="11"/>
  <c r="U3777" i="11" s="1"/>
  <c r="P3777" i="11"/>
  <c r="O3777" i="11"/>
  <c r="T3776" i="11"/>
  <c r="S3776" i="11"/>
  <c r="U3776" i="11" s="1"/>
  <c r="P3776" i="11"/>
  <c r="O3776" i="11"/>
  <c r="T3775" i="11"/>
  <c r="S3775" i="11"/>
  <c r="U3775" i="11" s="1"/>
  <c r="P3775" i="11"/>
  <c r="O3775" i="11"/>
  <c r="T3774" i="11"/>
  <c r="S3774" i="11"/>
  <c r="U3774" i="11" s="1"/>
  <c r="P3774" i="11"/>
  <c r="O3774" i="11"/>
  <c r="T3773" i="11"/>
  <c r="S3773" i="11"/>
  <c r="U3773" i="11" s="1"/>
  <c r="P3773" i="11"/>
  <c r="O3773" i="11"/>
  <c r="T3772" i="11"/>
  <c r="S3772" i="11"/>
  <c r="U3772" i="11" s="1"/>
  <c r="P3772" i="11"/>
  <c r="O3772" i="11"/>
  <c r="T3771" i="11"/>
  <c r="S3771" i="11"/>
  <c r="U3771" i="11" s="1"/>
  <c r="P3771" i="11"/>
  <c r="O3771" i="11"/>
  <c r="T3770" i="11"/>
  <c r="S3770" i="11"/>
  <c r="U3770" i="11" s="1"/>
  <c r="P3770" i="11"/>
  <c r="O3770" i="11"/>
  <c r="T3769" i="11"/>
  <c r="S3769" i="11"/>
  <c r="U3769" i="11" s="1"/>
  <c r="P3769" i="11"/>
  <c r="O3769" i="11"/>
  <c r="T3768" i="11"/>
  <c r="S3768" i="11"/>
  <c r="U3768" i="11" s="1"/>
  <c r="P3768" i="11"/>
  <c r="O3768" i="11"/>
  <c r="T3767" i="11"/>
  <c r="S3767" i="11"/>
  <c r="U3767" i="11" s="1"/>
  <c r="P3767" i="11"/>
  <c r="O3767" i="11"/>
  <c r="T3766" i="11"/>
  <c r="S3766" i="11"/>
  <c r="U3766" i="11" s="1"/>
  <c r="P3766" i="11"/>
  <c r="O3766" i="11"/>
  <c r="T3765" i="11"/>
  <c r="S3765" i="11"/>
  <c r="U3765" i="11" s="1"/>
  <c r="P3765" i="11"/>
  <c r="O3765" i="11"/>
  <c r="T3764" i="11"/>
  <c r="S3764" i="11"/>
  <c r="U3764" i="11" s="1"/>
  <c r="P3764" i="11"/>
  <c r="O3764" i="11"/>
  <c r="T3763" i="11"/>
  <c r="S3763" i="11"/>
  <c r="U3763" i="11" s="1"/>
  <c r="P3763" i="11"/>
  <c r="O3763" i="11"/>
  <c r="T3762" i="11"/>
  <c r="S3762" i="11"/>
  <c r="U3762" i="11" s="1"/>
  <c r="P3762" i="11"/>
  <c r="O3762" i="11"/>
  <c r="T3761" i="11"/>
  <c r="S3761" i="11"/>
  <c r="U3761" i="11" s="1"/>
  <c r="P3761" i="11"/>
  <c r="O3761" i="11"/>
  <c r="T3760" i="11"/>
  <c r="S3760" i="11"/>
  <c r="U3760" i="11" s="1"/>
  <c r="P3760" i="11"/>
  <c r="O3760" i="11"/>
  <c r="T3759" i="11"/>
  <c r="S3759" i="11"/>
  <c r="U3759" i="11" s="1"/>
  <c r="P3759" i="11"/>
  <c r="O3759" i="11"/>
  <c r="T3758" i="11"/>
  <c r="S3758" i="11"/>
  <c r="U3758" i="11" s="1"/>
  <c r="P3758" i="11"/>
  <c r="O3758" i="11"/>
  <c r="T3757" i="11"/>
  <c r="S3757" i="11"/>
  <c r="U3757" i="11" s="1"/>
  <c r="P3757" i="11"/>
  <c r="O3757" i="11"/>
  <c r="T3756" i="11"/>
  <c r="S3756" i="11"/>
  <c r="U3756" i="11" s="1"/>
  <c r="P3756" i="11"/>
  <c r="O3756" i="11"/>
  <c r="T3755" i="11"/>
  <c r="S3755" i="11"/>
  <c r="U3755" i="11" s="1"/>
  <c r="P3755" i="11"/>
  <c r="O3755" i="11"/>
  <c r="T3754" i="11"/>
  <c r="S3754" i="11"/>
  <c r="U3754" i="11" s="1"/>
  <c r="P3754" i="11"/>
  <c r="O3754" i="11"/>
  <c r="T3753" i="11"/>
  <c r="S3753" i="11"/>
  <c r="U3753" i="11" s="1"/>
  <c r="P3753" i="11"/>
  <c r="O3753" i="11"/>
  <c r="T3752" i="11"/>
  <c r="S3752" i="11"/>
  <c r="U3752" i="11" s="1"/>
  <c r="P3752" i="11"/>
  <c r="O3752" i="11"/>
  <c r="T3751" i="11"/>
  <c r="S3751" i="11"/>
  <c r="U3751" i="11" s="1"/>
  <c r="P3751" i="11"/>
  <c r="O3751" i="11"/>
  <c r="T3750" i="11"/>
  <c r="S3750" i="11"/>
  <c r="U3750" i="11" s="1"/>
  <c r="P3750" i="11"/>
  <c r="O3750" i="11"/>
  <c r="T3749" i="11"/>
  <c r="S3749" i="11"/>
  <c r="U3749" i="11" s="1"/>
  <c r="P3749" i="11"/>
  <c r="O3749" i="11"/>
  <c r="T3748" i="11"/>
  <c r="S3748" i="11"/>
  <c r="U3748" i="11" s="1"/>
  <c r="P3748" i="11"/>
  <c r="O3748" i="11"/>
  <c r="T3747" i="11"/>
  <c r="S3747" i="11"/>
  <c r="U3747" i="11" s="1"/>
  <c r="P3747" i="11"/>
  <c r="O3747" i="11"/>
  <c r="T3746" i="11"/>
  <c r="S3746" i="11"/>
  <c r="U3746" i="11" s="1"/>
  <c r="P3746" i="11"/>
  <c r="O3746" i="11"/>
  <c r="T3745" i="11"/>
  <c r="S3745" i="11"/>
  <c r="U3745" i="11" s="1"/>
  <c r="P3745" i="11"/>
  <c r="O3745" i="11"/>
  <c r="T3744" i="11"/>
  <c r="S3744" i="11"/>
  <c r="U3744" i="11" s="1"/>
  <c r="P3744" i="11"/>
  <c r="O3744" i="11"/>
  <c r="T3743" i="11"/>
  <c r="S3743" i="11"/>
  <c r="U3743" i="11" s="1"/>
  <c r="P3743" i="11"/>
  <c r="O3743" i="11"/>
  <c r="T3742" i="11"/>
  <c r="S3742" i="11"/>
  <c r="U3742" i="11" s="1"/>
  <c r="P3742" i="11"/>
  <c r="O3742" i="11"/>
  <c r="T3741" i="11"/>
  <c r="S3741" i="11"/>
  <c r="U3741" i="11" s="1"/>
  <c r="P3741" i="11"/>
  <c r="O3741" i="11"/>
  <c r="T3740" i="11"/>
  <c r="S3740" i="11"/>
  <c r="U3740" i="11" s="1"/>
  <c r="P3740" i="11"/>
  <c r="O3740" i="11"/>
  <c r="T3739" i="11"/>
  <c r="S3739" i="11"/>
  <c r="U3739" i="11" s="1"/>
  <c r="P3739" i="11"/>
  <c r="O3739" i="11"/>
  <c r="T3738" i="11"/>
  <c r="S3738" i="11"/>
  <c r="U3738" i="11" s="1"/>
  <c r="P3738" i="11"/>
  <c r="O3738" i="11"/>
  <c r="T3737" i="11"/>
  <c r="S3737" i="11"/>
  <c r="U3737" i="11" s="1"/>
  <c r="P3737" i="11"/>
  <c r="O3737" i="11"/>
  <c r="T3736" i="11"/>
  <c r="S3736" i="11"/>
  <c r="U3736" i="11" s="1"/>
  <c r="P3736" i="11"/>
  <c r="O3736" i="11"/>
  <c r="T3735" i="11"/>
  <c r="S3735" i="11"/>
  <c r="U3735" i="11" s="1"/>
  <c r="P3735" i="11"/>
  <c r="O3735" i="11"/>
  <c r="T3734" i="11"/>
  <c r="S3734" i="11"/>
  <c r="U3734" i="11" s="1"/>
  <c r="P3734" i="11"/>
  <c r="O3734" i="11"/>
  <c r="T3733" i="11"/>
  <c r="S3733" i="11"/>
  <c r="U3733" i="11" s="1"/>
  <c r="P3733" i="11"/>
  <c r="O3733" i="11"/>
  <c r="T3732" i="11"/>
  <c r="S3732" i="11"/>
  <c r="U3732" i="11" s="1"/>
  <c r="P3732" i="11"/>
  <c r="O3732" i="11"/>
  <c r="T3731" i="11"/>
  <c r="S3731" i="11"/>
  <c r="U3731" i="11" s="1"/>
  <c r="P3731" i="11"/>
  <c r="O3731" i="11"/>
  <c r="T3730" i="11"/>
  <c r="S3730" i="11"/>
  <c r="U3730" i="11" s="1"/>
  <c r="P3730" i="11"/>
  <c r="O3730" i="11"/>
  <c r="T3729" i="11"/>
  <c r="S3729" i="11"/>
  <c r="U3729" i="11" s="1"/>
  <c r="P3729" i="11"/>
  <c r="O3729" i="11"/>
  <c r="T3728" i="11"/>
  <c r="S3728" i="11"/>
  <c r="U3728" i="11" s="1"/>
  <c r="P3728" i="11"/>
  <c r="O3728" i="11"/>
  <c r="T3727" i="11"/>
  <c r="S3727" i="11"/>
  <c r="U3727" i="11" s="1"/>
  <c r="P3727" i="11"/>
  <c r="O3727" i="11"/>
  <c r="T3726" i="11"/>
  <c r="S3726" i="11"/>
  <c r="U3726" i="11" s="1"/>
  <c r="P3726" i="11"/>
  <c r="O3726" i="11"/>
  <c r="T3725" i="11"/>
  <c r="S3725" i="11"/>
  <c r="U3725" i="11" s="1"/>
  <c r="P3725" i="11"/>
  <c r="O3725" i="11"/>
  <c r="T3724" i="11"/>
  <c r="S3724" i="11"/>
  <c r="U3724" i="11" s="1"/>
  <c r="P3724" i="11"/>
  <c r="O3724" i="11"/>
  <c r="T3723" i="11"/>
  <c r="S3723" i="11"/>
  <c r="U3723" i="11" s="1"/>
  <c r="P3723" i="11"/>
  <c r="O3723" i="11"/>
  <c r="T3722" i="11"/>
  <c r="S3722" i="11"/>
  <c r="U3722" i="11" s="1"/>
  <c r="P3722" i="11"/>
  <c r="O3722" i="11"/>
  <c r="T3721" i="11"/>
  <c r="S3721" i="11"/>
  <c r="U3721" i="11" s="1"/>
  <c r="P3721" i="11"/>
  <c r="O3721" i="11"/>
  <c r="T3720" i="11"/>
  <c r="S3720" i="11"/>
  <c r="U3720" i="11" s="1"/>
  <c r="P3720" i="11"/>
  <c r="O3720" i="11"/>
  <c r="T3719" i="11"/>
  <c r="S3719" i="11"/>
  <c r="U3719" i="11" s="1"/>
  <c r="P3719" i="11"/>
  <c r="O3719" i="11"/>
  <c r="T3718" i="11"/>
  <c r="S3718" i="11"/>
  <c r="U3718" i="11" s="1"/>
  <c r="P3718" i="11"/>
  <c r="O3718" i="11"/>
  <c r="T3717" i="11"/>
  <c r="S3717" i="11"/>
  <c r="U3717" i="11" s="1"/>
  <c r="P3717" i="11"/>
  <c r="O3717" i="11"/>
  <c r="T3716" i="11"/>
  <c r="S3716" i="11"/>
  <c r="U3716" i="11" s="1"/>
  <c r="P3716" i="11"/>
  <c r="O3716" i="11"/>
  <c r="T3715" i="11"/>
  <c r="S3715" i="11"/>
  <c r="U3715" i="11" s="1"/>
  <c r="P3715" i="11"/>
  <c r="O3715" i="11"/>
  <c r="T3714" i="11"/>
  <c r="S3714" i="11"/>
  <c r="U3714" i="11" s="1"/>
  <c r="P3714" i="11"/>
  <c r="O3714" i="11"/>
  <c r="T3713" i="11"/>
  <c r="S3713" i="11"/>
  <c r="U3713" i="11" s="1"/>
  <c r="P3713" i="11"/>
  <c r="O3713" i="11"/>
  <c r="T3712" i="11"/>
  <c r="S3712" i="11"/>
  <c r="U3712" i="11" s="1"/>
  <c r="P3712" i="11"/>
  <c r="O3712" i="11"/>
  <c r="T3711" i="11"/>
  <c r="S3711" i="11"/>
  <c r="U3711" i="11" s="1"/>
  <c r="P3711" i="11"/>
  <c r="O3711" i="11"/>
  <c r="T3710" i="11"/>
  <c r="S3710" i="11"/>
  <c r="U3710" i="11" s="1"/>
  <c r="P3710" i="11"/>
  <c r="O3710" i="11"/>
  <c r="T3709" i="11"/>
  <c r="S3709" i="11"/>
  <c r="U3709" i="11" s="1"/>
  <c r="P3709" i="11"/>
  <c r="O3709" i="11"/>
  <c r="T3708" i="11"/>
  <c r="S3708" i="11"/>
  <c r="U3708" i="11" s="1"/>
  <c r="P3708" i="11"/>
  <c r="O3708" i="11"/>
  <c r="T3707" i="11"/>
  <c r="S3707" i="11"/>
  <c r="U3707" i="11" s="1"/>
  <c r="P3707" i="11"/>
  <c r="O3707" i="11"/>
  <c r="T3706" i="11"/>
  <c r="S3706" i="11"/>
  <c r="U3706" i="11" s="1"/>
  <c r="P3706" i="11"/>
  <c r="O3706" i="11"/>
  <c r="T3705" i="11"/>
  <c r="S3705" i="11"/>
  <c r="U3705" i="11" s="1"/>
  <c r="P3705" i="11"/>
  <c r="O3705" i="11"/>
  <c r="T3704" i="11"/>
  <c r="S3704" i="11"/>
  <c r="U3704" i="11" s="1"/>
  <c r="P3704" i="11"/>
  <c r="O3704" i="11"/>
  <c r="T3703" i="11"/>
  <c r="S3703" i="11"/>
  <c r="U3703" i="11" s="1"/>
  <c r="P3703" i="11"/>
  <c r="O3703" i="11"/>
  <c r="T3702" i="11"/>
  <c r="S3702" i="11"/>
  <c r="U3702" i="11" s="1"/>
  <c r="P3702" i="11"/>
  <c r="O3702" i="11"/>
  <c r="T3701" i="11"/>
  <c r="S3701" i="11"/>
  <c r="U3701" i="11" s="1"/>
  <c r="P3701" i="11"/>
  <c r="O3701" i="11"/>
  <c r="T3700" i="11"/>
  <c r="S3700" i="11"/>
  <c r="U3700" i="11" s="1"/>
  <c r="P3700" i="11"/>
  <c r="O3700" i="11"/>
  <c r="T3699" i="11"/>
  <c r="S3699" i="11"/>
  <c r="U3699" i="11" s="1"/>
  <c r="P3699" i="11"/>
  <c r="O3699" i="11"/>
  <c r="T3698" i="11"/>
  <c r="S3698" i="11"/>
  <c r="U3698" i="11" s="1"/>
  <c r="P3698" i="11"/>
  <c r="O3698" i="11"/>
  <c r="T3697" i="11"/>
  <c r="S3697" i="11"/>
  <c r="U3697" i="11" s="1"/>
  <c r="P3697" i="11"/>
  <c r="O3697" i="11"/>
  <c r="T3696" i="11"/>
  <c r="S3696" i="11"/>
  <c r="U3696" i="11" s="1"/>
  <c r="P3696" i="11"/>
  <c r="O3696" i="11"/>
  <c r="T3695" i="11"/>
  <c r="S3695" i="11"/>
  <c r="U3695" i="11" s="1"/>
  <c r="P3695" i="11"/>
  <c r="O3695" i="11"/>
  <c r="T3694" i="11"/>
  <c r="S3694" i="11"/>
  <c r="U3694" i="11" s="1"/>
  <c r="P3694" i="11"/>
  <c r="O3694" i="11"/>
  <c r="T3693" i="11"/>
  <c r="S3693" i="11"/>
  <c r="U3693" i="11" s="1"/>
  <c r="P3693" i="11"/>
  <c r="O3693" i="11"/>
  <c r="T3692" i="11"/>
  <c r="S3692" i="11"/>
  <c r="U3692" i="11" s="1"/>
  <c r="P3692" i="11"/>
  <c r="O3692" i="11"/>
  <c r="T3691" i="11"/>
  <c r="S3691" i="11"/>
  <c r="U3691" i="11" s="1"/>
  <c r="P3691" i="11"/>
  <c r="O3691" i="11"/>
  <c r="T3690" i="11"/>
  <c r="S3690" i="11"/>
  <c r="U3690" i="11" s="1"/>
  <c r="P3690" i="11"/>
  <c r="O3690" i="11"/>
  <c r="T3689" i="11"/>
  <c r="S3689" i="11"/>
  <c r="U3689" i="11" s="1"/>
  <c r="P3689" i="11"/>
  <c r="O3689" i="11"/>
  <c r="T3688" i="11"/>
  <c r="S3688" i="11"/>
  <c r="U3688" i="11" s="1"/>
  <c r="P3688" i="11"/>
  <c r="O3688" i="11"/>
  <c r="T3687" i="11"/>
  <c r="S3687" i="11"/>
  <c r="U3687" i="11" s="1"/>
  <c r="P3687" i="11"/>
  <c r="O3687" i="11"/>
  <c r="T3686" i="11"/>
  <c r="S3686" i="11"/>
  <c r="U3686" i="11" s="1"/>
  <c r="P3686" i="11"/>
  <c r="O3686" i="11"/>
  <c r="T3685" i="11"/>
  <c r="S3685" i="11"/>
  <c r="U3685" i="11" s="1"/>
  <c r="P3685" i="11"/>
  <c r="O3685" i="11"/>
  <c r="T3684" i="11"/>
  <c r="S3684" i="11"/>
  <c r="U3684" i="11" s="1"/>
  <c r="P3684" i="11"/>
  <c r="O3684" i="11"/>
  <c r="T3683" i="11"/>
  <c r="S3683" i="11"/>
  <c r="U3683" i="11" s="1"/>
  <c r="P3683" i="11"/>
  <c r="O3683" i="11"/>
  <c r="T3682" i="11"/>
  <c r="S3682" i="11"/>
  <c r="U3682" i="11" s="1"/>
  <c r="P3682" i="11"/>
  <c r="O3682" i="11"/>
  <c r="T3681" i="11"/>
  <c r="S3681" i="11"/>
  <c r="U3681" i="11" s="1"/>
  <c r="P3681" i="11"/>
  <c r="O3681" i="11"/>
  <c r="T3680" i="11"/>
  <c r="S3680" i="11"/>
  <c r="U3680" i="11" s="1"/>
  <c r="P3680" i="11"/>
  <c r="O3680" i="11"/>
  <c r="T3679" i="11"/>
  <c r="S3679" i="11"/>
  <c r="U3679" i="11" s="1"/>
  <c r="P3679" i="11"/>
  <c r="O3679" i="11"/>
  <c r="T3678" i="11"/>
  <c r="S3678" i="11"/>
  <c r="U3678" i="11" s="1"/>
  <c r="P3678" i="11"/>
  <c r="O3678" i="11"/>
  <c r="T3677" i="11"/>
  <c r="S3677" i="11"/>
  <c r="U3677" i="11" s="1"/>
  <c r="P3677" i="11"/>
  <c r="O3677" i="11"/>
  <c r="T3676" i="11"/>
  <c r="S3676" i="11"/>
  <c r="U3676" i="11" s="1"/>
  <c r="P3676" i="11"/>
  <c r="O3676" i="11"/>
  <c r="T3675" i="11"/>
  <c r="S3675" i="11"/>
  <c r="U3675" i="11" s="1"/>
  <c r="P3675" i="11"/>
  <c r="O3675" i="11"/>
  <c r="T3674" i="11"/>
  <c r="S3674" i="11"/>
  <c r="U3674" i="11" s="1"/>
  <c r="P3674" i="11"/>
  <c r="O3674" i="11"/>
  <c r="T3673" i="11"/>
  <c r="S3673" i="11"/>
  <c r="U3673" i="11" s="1"/>
  <c r="P3673" i="11"/>
  <c r="O3673" i="11"/>
  <c r="T3672" i="11"/>
  <c r="S3672" i="11"/>
  <c r="U3672" i="11" s="1"/>
  <c r="P3672" i="11"/>
  <c r="O3672" i="11"/>
  <c r="T3671" i="11"/>
  <c r="S3671" i="11"/>
  <c r="U3671" i="11" s="1"/>
  <c r="P3671" i="11"/>
  <c r="O3671" i="11"/>
  <c r="T3670" i="11"/>
  <c r="S3670" i="11"/>
  <c r="U3670" i="11" s="1"/>
  <c r="P3670" i="11"/>
  <c r="O3670" i="11"/>
  <c r="T3669" i="11"/>
  <c r="S3669" i="11"/>
  <c r="U3669" i="11" s="1"/>
  <c r="P3669" i="11"/>
  <c r="O3669" i="11"/>
  <c r="T3668" i="11"/>
  <c r="S3668" i="11"/>
  <c r="U3668" i="11" s="1"/>
  <c r="P3668" i="11"/>
  <c r="O3668" i="11"/>
  <c r="T3667" i="11"/>
  <c r="S3667" i="11"/>
  <c r="U3667" i="11" s="1"/>
  <c r="P3667" i="11"/>
  <c r="O3667" i="11"/>
  <c r="T3666" i="11"/>
  <c r="S3666" i="11"/>
  <c r="U3666" i="11" s="1"/>
  <c r="P3666" i="11"/>
  <c r="O3666" i="11"/>
  <c r="T3665" i="11"/>
  <c r="S3665" i="11"/>
  <c r="U3665" i="11" s="1"/>
  <c r="P3665" i="11"/>
  <c r="O3665" i="11"/>
  <c r="T3664" i="11"/>
  <c r="S3664" i="11"/>
  <c r="U3664" i="11" s="1"/>
  <c r="P3664" i="11"/>
  <c r="O3664" i="11"/>
  <c r="T3663" i="11"/>
  <c r="S3663" i="11"/>
  <c r="U3663" i="11" s="1"/>
  <c r="P3663" i="11"/>
  <c r="O3663" i="11"/>
  <c r="T3662" i="11"/>
  <c r="S3662" i="11"/>
  <c r="U3662" i="11" s="1"/>
  <c r="P3662" i="11"/>
  <c r="O3662" i="11"/>
  <c r="T3661" i="11"/>
  <c r="S3661" i="11"/>
  <c r="U3661" i="11" s="1"/>
  <c r="P3661" i="11"/>
  <c r="O3661" i="11"/>
  <c r="T3660" i="11"/>
  <c r="S3660" i="11"/>
  <c r="U3660" i="11" s="1"/>
  <c r="P3660" i="11"/>
  <c r="O3660" i="11"/>
  <c r="T3659" i="11"/>
  <c r="S3659" i="11"/>
  <c r="U3659" i="11" s="1"/>
  <c r="P3659" i="11"/>
  <c r="O3659" i="11"/>
  <c r="T3658" i="11"/>
  <c r="S3658" i="11"/>
  <c r="U3658" i="11" s="1"/>
  <c r="P3658" i="11"/>
  <c r="O3658" i="11"/>
  <c r="T3657" i="11"/>
  <c r="S3657" i="11"/>
  <c r="U3657" i="11" s="1"/>
  <c r="P3657" i="11"/>
  <c r="O3657" i="11"/>
  <c r="T3656" i="11"/>
  <c r="S3656" i="11"/>
  <c r="U3656" i="11" s="1"/>
  <c r="P3656" i="11"/>
  <c r="O3656" i="11"/>
  <c r="T3655" i="11"/>
  <c r="S3655" i="11"/>
  <c r="U3655" i="11" s="1"/>
  <c r="P3655" i="11"/>
  <c r="O3655" i="11"/>
  <c r="T3654" i="11"/>
  <c r="S3654" i="11"/>
  <c r="U3654" i="11" s="1"/>
  <c r="P3654" i="11"/>
  <c r="O3654" i="11"/>
  <c r="T3653" i="11"/>
  <c r="S3653" i="11"/>
  <c r="U3653" i="11" s="1"/>
  <c r="P3653" i="11"/>
  <c r="O3653" i="11"/>
  <c r="T3652" i="11"/>
  <c r="S3652" i="11"/>
  <c r="U3652" i="11" s="1"/>
  <c r="P3652" i="11"/>
  <c r="O3652" i="11"/>
  <c r="T3651" i="11"/>
  <c r="S3651" i="11"/>
  <c r="U3651" i="11" s="1"/>
  <c r="P3651" i="11"/>
  <c r="O3651" i="11"/>
  <c r="T3650" i="11"/>
  <c r="S3650" i="11"/>
  <c r="U3650" i="11" s="1"/>
  <c r="P3650" i="11"/>
  <c r="O3650" i="11"/>
  <c r="T3649" i="11"/>
  <c r="S3649" i="11"/>
  <c r="U3649" i="11" s="1"/>
  <c r="P3649" i="11"/>
  <c r="O3649" i="11"/>
  <c r="T3648" i="11"/>
  <c r="S3648" i="11"/>
  <c r="U3648" i="11" s="1"/>
  <c r="P3648" i="11"/>
  <c r="O3648" i="11"/>
  <c r="T3647" i="11"/>
  <c r="S3647" i="11"/>
  <c r="U3647" i="11" s="1"/>
  <c r="P3647" i="11"/>
  <c r="O3647" i="11"/>
  <c r="T3646" i="11"/>
  <c r="S3646" i="11"/>
  <c r="U3646" i="11" s="1"/>
  <c r="P3646" i="11"/>
  <c r="O3646" i="11"/>
  <c r="T3645" i="11"/>
  <c r="S3645" i="11"/>
  <c r="U3645" i="11" s="1"/>
  <c r="P3645" i="11"/>
  <c r="O3645" i="11"/>
  <c r="T3644" i="11"/>
  <c r="S3644" i="11"/>
  <c r="U3644" i="11" s="1"/>
  <c r="P3644" i="11"/>
  <c r="O3644" i="11"/>
  <c r="T3643" i="11"/>
  <c r="S3643" i="11"/>
  <c r="U3643" i="11" s="1"/>
  <c r="P3643" i="11"/>
  <c r="O3643" i="11"/>
  <c r="T3642" i="11"/>
  <c r="S3642" i="11"/>
  <c r="U3642" i="11" s="1"/>
  <c r="P3642" i="11"/>
  <c r="O3642" i="11"/>
  <c r="T3641" i="11"/>
  <c r="S3641" i="11"/>
  <c r="U3641" i="11" s="1"/>
  <c r="P3641" i="11"/>
  <c r="O3641" i="11"/>
  <c r="T3640" i="11"/>
  <c r="S3640" i="11"/>
  <c r="U3640" i="11" s="1"/>
  <c r="P3640" i="11"/>
  <c r="O3640" i="11"/>
  <c r="T3639" i="11"/>
  <c r="S3639" i="11"/>
  <c r="U3639" i="11" s="1"/>
  <c r="P3639" i="11"/>
  <c r="O3639" i="11"/>
  <c r="T3638" i="11"/>
  <c r="S3638" i="11"/>
  <c r="U3638" i="11" s="1"/>
  <c r="P3638" i="11"/>
  <c r="O3638" i="11"/>
  <c r="T3637" i="11"/>
  <c r="S3637" i="11"/>
  <c r="U3637" i="11" s="1"/>
  <c r="P3637" i="11"/>
  <c r="O3637" i="11"/>
  <c r="T3636" i="11"/>
  <c r="S3636" i="11"/>
  <c r="U3636" i="11" s="1"/>
  <c r="P3636" i="11"/>
  <c r="O3636" i="11"/>
  <c r="T3635" i="11"/>
  <c r="S3635" i="11"/>
  <c r="U3635" i="11" s="1"/>
  <c r="P3635" i="11"/>
  <c r="O3635" i="11"/>
  <c r="T3634" i="11"/>
  <c r="S3634" i="11"/>
  <c r="U3634" i="11" s="1"/>
  <c r="P3634" i="11"/>
  <c r="O3634" i="11"/>
  <c r="T3633" i="11"/>
  <c r="S3633" i="11"/>
  <c r="U3633" i="11" s="1"/>
  <c r="P3633" i="11"/>
  <c r="O3633" i="11"/>
  <c r="T3632" i="11"/>
  <c r="S3632" i="11"/>
  <c r="U3632" i="11" s="1"/>
  <c r="P3632" i="11"/>
  <c r="O3632" i="11"/>
  <c r="T3631" i="11"/>
  <c r="S3631" i="11"/>
  <c r="U3631" i="11" s="1"/>
  <c r="P3631" i="11"/>
  <c r="O3631" i="11"/>
  <c r="T3630" i="11"/>
  <c r="S3630" i="11"/>
  <c r="U3630" i="11" s="1"/>
  <c r="P3630" i="11"/>
  <c r="O3630" i="11"/>
  <c r="T3629" i="11"/>
  <c r="S3629" i="11"/>
  <c r="U3629" i="11" s="1"/>
  <c r="P3629" i="11"/>
  <c r="O3629" i="11"/>
  <c r="T3628" i="11"/>
  <c r="S3628" i="11"/>
  <c r="U3628" i="11" s="1"/>
  <c r="P3628" i="11"/>
  <c r="O3628" i="11"/>
  <c r="T3627" i="11"/>
  <c r="S3627" i="11"/>
  <c r="U3627" i="11" s="1"/>
  <c r="P3627" i="11"/>
  <c r="O3627" i="11"/>
  <c r="T3626" i="11"/>
  <c r="S3626" i="11"/>
  <c r="U3626" i="11" s="1"/>
  <c r="P3626" i="11"/>
  <c r="O3626" i="11"/>
  <c r="T3625" i="11"/>
  <c r="S3625" i="11"/>
  <c r="U3625" i="11" s="1"/>
  <c r="P3625" i="11"/>
  <c r="O3625" i="11"/>
  <c r="T3624" i="11"/>
  <c r="S3624" i="11"/>
  <c r="U3624" i="11" s="1"/>
  <c r="P3624" i="11"/>
  <c r="O3624" i="11"/>
  <c r="T3623" i="11"/>
  <c r="S3623" i="11"/>
  <c r="U3623" i="11" s="1"/>
  <c r="P3623" i="11"/>
  <c r="O3623" i="11"/>
  <c r="T3622" i="11"/>
  <c r="S3622" i="11"/>
  <c r="U3622" i="11" s="1"/>
  <c r="P3622" i="11"/>
  <c r="O3622" i="11"/>
  <c r="T3621" i="11"/>
  <c r="S3621" i="11"/>
  <c r="U3621" i="11" s="1"/>
  <c r="P3621" i="11"/>
  <c r="O3621" i="11"/>
  <c r="T3620" i="11"/>
  <c r="S3620" i="11"/>
  <c r="U3620" i="11" s="1"/>
  <c r="P3620" i="11"/>
  <c r="E3" i="8" s="1"/>
  <c r="O3620" i="11"/>
  <c r="T3619" i="11"/>
  <c r="S3619" i="11"/>
  <c r="U3619" i="11" s="1"/>
  <c r="P3619" i="11"/>
  <c r="O3619" i="11"/>
  <c r="T3618" i="11"/>
  <c r="S3618" i="11"/>
  <c r="U3618" i="11" s="1"/>
  <c r="P3618" i="11"/>
  <c r="O3618" i="11"/>
  <c r="T3617" i="11"/>
  <c r="S3617" i="11"/>
  <c r="U3617" i="11" s="1"/>
  <c r="P3617" i="11"/>
  <c r="O3617" i="11"/>
  <c r="T3616" i="11"/>
  <c r="S3616" i="11"/>
  <c r="U3616" i="11" s="1"/>
  <c r="P3616" i="11"/>
  <c r="O3616" i="11"/>
  <c r="T3615" i="11"/>
  <c r="S3615" i="11"/>
  <c r="U3615" i="11" s="1"/>
  <c r="P3615" i="11"/>
  <c r="O3615" i="11"/>
  <c r="T3614" i="11"/>
  <c r="S3614" i="11"/>
  <c r="U3614" i="11" s="1"/>
  <c r="P3614" i="11"/>
  <c r="O3614" i="11"/>
  <c r="T3613" i="11"/>
  <c r="S3613" i="11"/>
  <c r="U3613" i="11" s="1"/>
  <c r="P3613" i="11"/>
  <c r="O3613" i="11"/>
  <c r="T3612" i="11"/>
  <c r="S3612" i="11"/>
  <c r="U3612" i="11" s="1"/>
  <c r="P3612" i="11"/>
  <c r="O3612" i="11"/>
  <c r="T3611" i="11"/>
  <c r="S3611" i="11"/>
  <c r="U3611" i="11" s="1"/>
  <c r="P3611" i="11"/>
  <c r="O3611" i="11"/>
  <c r="T3610" i="11"/>
  <c r="S3610" i="11"/>
  <c r="U3610" i="11" s="1"/>
  <c r="P3610" i="11"/>
  <c r="O3610" i="11"/>
  <c r="T3609" i="11"/>
  <c r="S3609" i="11"/>
  <c r="U3609" i="11" s="1"/>
  <c r="P3609" i="11"/>
  <c r="O3609" i="11"/>
  <c r="T3608" i="11"/>
  <c r="S3608" i="11"/>
  <c r="U3608" i="11" s="1"/>
  <c r="P3608" i="11"/>
  <c r="O3608" i="11"/>
  <c r="T3607" i="11"/>
  <c r="S3607" i="11"/>
  <c r="U3607" i="11" s="1"/>
  <c r="P3607" i="11"/>
  <c r="O3607" i="11"/>
  <c r="T3606" i="11"/>
  <c r="S3606" i="11"/>
  <c r="U3606" i="11" s="1"/>
  <c r="P3606" i="11"/>
  <c r="O3606" i="11"/>
  <c r="T3605" i="11"/>
  <c r="S3605" i="11"/>
  <c r="U3605" i="11" s="1"/>
  <c r="P3605" i="11"/>
  <c r="O3605" i="11"/>
  <c r="T3604" i="11"/>
  <c r="S3604" i="11"/>
  <c r="U3604" i="11" s="1"/>
  <c r="P3604" i="11"/>
  <c r="O3604" i="11"/>
  <c r="T3603" i="11"/>
  <c r="S3603" i="11"/>
  <c r="U3603" i="11" s="1"/>
  <c r="P3603" i="11"/>
  <c r="O3603" i="11"/>
  <c r="T3602" i="11"/>
  <c r="S3602" i="11"/>
  <c r="U3602" i="11" s="1"/>
  <c r="P3602" i="11"/>
  <c r="O3602" i="11"/>
  <c r="T3601" i="11"/>
  <c r="S3601" i="11"/>
  <c r="U3601" i="11" s="1"/>
  <c r="P3601" i="11"/>
  <c r="O3601" i="11"/>
  <c r="T3600" i="11"/>
  <c r="S3600" i="11"/>
  <c r="U3600" i="11" s="1"/>
  <c r="P3600" i="11"/>
  <c r="O3600" i="11"/>
  <c r="T3599" i="11"/>
  <c r="S3599" i="11"/>
  <c r="U3599" i="11" s="1"/>
  <c r="P3599" i="11"/>
  <c r="O3599" i="11"/>
  <c r="T3598" i="11"/>
  <c r="S3598" i="11"/>
  <c r="U3598" i="11" s="1"/>
  <c r="P3598" i="11"/>
  <c r="O3598" i="11"/>
  <c r="T3597" i="11"/>
  <c r="S3597" i="11"/>
  <c r="U3597" i="11" s="1"/>
  <c r="P3597" i="11"/>
  <c r="O3597" i="11"/>
  <c r="T3596" i="11"/>
  <c r="S3596" i="11"/>
  <c r="U3596" i="11" s="1"/>
  <c r="P3596" i="11"/>
  <c r="O3596" i="11"/>
  <c r="T3595" i="11"/>
  <c r="S3595" i="11"/>
  <c r="U3595" i="11" s="1"/>
  <c r="P3595" i="11"/>
  <c r="O3595" i="11"/>
  <c r="T3594" i="11"/>
  <c r="S3594" i="11"/>
  <c r="U3594" i="11" s="1"/>
  <c r="P3594" i="11"/>
  <c r="O3594" i="11"/>
  <c r="T3593" i="11"/>
  <c r="S3593" i="11"/>
  <c r="U3593" i="11" s="1"/>
  <c r="P3593" i="11"/>
  <c r="O3593" i="11"/>
  <c r="T3592" i="11"/>
  <c r="S3592" i="11"/>
  <c r="U3592" i="11" s="1"/>
  <c r="P3592" i="11"/>
  <c r="O3592" i="11"/>
  <c r="T3591" i="11"/>
  <c r="S3591" i="11"/>
  <c r="U3591" i="11" s="1"/>
  <c r="P3591" i="11"/>
  <c r="O3591" i="11"/>
  <c r="T3590" i="11"/>
  <c r="S3590" i="11"/>
  <c r="U3590" i="11" s="1"/>
  <c r="P3590" i="11"/>
  <c r="O3590" i="11"/>
  <c r="T3589" i="11"/>
  <c r="S3589" i="11"/>
  <c r="U3589" i="11" s="1"/>
  <c r="P3589" i="11"/>
  <c r="O3589" i="11"/>
  <c r="T3588" i="11"/>
  <c r="S3588" i="11"/>
  <c r="U3588" i="11" s="1"/>
  <c r="P3588" i="11"/>
  <c r="O3588" i="11"/>
  <c r="T3587" i="11"/>
  <c r="S3587" i="11"/>
  <c r="U3587" i="11" s="1"/>
  <c r="P3587" i="11"/>
  <c r="O3587" i="11"/>
  <c r="T3586" i="11"/>
  <c r="S3586" i="11"/>
  <c r="U3586" i="11" s="1"/>
  <c r="P3586" i="11"/>
  <c r="O3586" i="11"/>
  <c r="T3585" i="11"/>
  <c r="S3585" i="11"/>
  <c r="U3585" i="11" s="1"/>
  <c r="P3585" i="11"/>
  <c r="O3585" i="11"/>
  <c r="T3584" i="11"/>
  <c r="S3584" i="11"/>
  <c r="U3584" i="11" s="1"/>
  <c r="P3584" i="11"/>
  <c r="O3584" i="11"/>
  <c r="T3583" i="11"/>
  <c r="S3583" i="11"/>
  <c r="U3583" i="11" s="1"/>
  <c r="P3583" i="11"/>
  <c r="O3583" i="11"/>
  <c r="T3582" i="11"/>
  <c r="S3582" i="11"/>
  <c r="U3582" i="11" s="1"/>
  <c r="P3582" i="11"/>
  <c r="O3582" i="11"/>
  <c r="T3581" i="11"/>
  <c r="S3581" i="11"/>
  <c r="U3581" i="11" s="1"/>
  <c r="P3581" i="11"/>
  <c r="O3581" i="11"/>
  <c r="T3580" i="11"/>
  <c r="S3580" i="11"/>
  <c r="U3580" i="11" s="1"/>
  <c r="P3580" i="11"/>
  <c r="O3580" i="11"/>
  <c r="T3579" i="11"/>
  <c r="S3579" i="11"/>
  <c r="U3579" i="11" s="1"/>
  <c r="P3579" i="11"/>
  <c r="O3579" i="11"/>
  <c r="T3578" i="11"/>
  <c r="S3578" i="11"/>
  <c r="U3578" i="11" s="1"/>
  <c r="P3578" i="11"/>
  <c r="O3578" i="11"/>
  <c r="T3577" i="11"/>
  <c r="S3577" i="11"/>
  <c r="U3577" i="11" s="1"/>
  <c r="P3577" i="11"/>
  <c r="O3577" i="11"/>
  <c r="T3576" i="11"/>
  <c r="S3576" i="11"/>
  <c r="U3576" i="11" s="1"/>
  <c r="P3576" i="11"/>
  <c r="O3576" i="11"/>
  <c r="T3575" i="11"/>
  <c r="S3575" i="11"/>
  <c r="U3575" i="11" s="1"/>
  <c r="P3575" i="11"/>
  <c r="O3575" i="11"/>
  <c r="T3574" i="11"/>
  <c r="S3574" i="11"/>
  <c r="U3574" i="11" s="1"/>
  <c r="P3574" i="11"/>
  <c r="O3574" i="11"/>
  <c r="T3573" i="11"/>
  <c r="S3573" i="11"/>
  <c r="U3573" i="11" s="1"/>
  <c r="P3573" i="11"/>
  <c r="O3573" i="11"/>
  <c r="T3572" i="11"/>
  <c r="S3572" i="11"/>
  <c r="U3572" i="11" s="1"/>
  <c r="P3572" i="11"/>
  <c r="O3572" i="11"/>
  <c r="T3571" i="11"/>
  <c r="S3571" i="11"/>
  <c r="U3571" i="11" s="1"/>
  <c r="P3571" i="11"/>
  <c r="O3571" i="11"/>
  <c r="T3570" i="11"/>
  <c r="S3570" i="11"/>
  <c r="U3570" i="11" s="1"/>
  <c r="P3570" i="11"/>
  <c r="O3570" i="11"/>
  <c r="T3569" i="11"/>
  <c r="S3569" i="11"/>
  <c r="U3569" i="11" s="1"/>
  <c r="P3569" i="11"/>
  <c r="O3569" i="11"/>
  <c r="T3568" i="11"/>
  <c r="S3568" i="11"/>
  <c r="U3568" i="11" s="1"/>
  <c r="P3568" i="11"/>
  <c r="O3568" i="11"/>
  <c r="T3567" i="11"/>
  <c r="S3567" i="11"/>
  <c r="U3567" i="11" s="1"/>
  <c r="P3567" i="11"/>
  <c r="O3567" i="11"/>
  <c r="T3566" i="11"/>
  <c r="S3566" i="11"/>
  <c r="U3566" i="11" s="1"/>
  <c r="P3566" i="11"/>
  <c r="O3566" i="11"/>
  <c r="T3565" i="11"/>
  <c r="S3565" i="11"/>
  <c r="U3565" i="11" s="1"/>
  <c r="P3565" i="11"/>
  <c r="O3565" i="11"/>
  <c r="T3564" i="11"/>
  <c r="S3564" i="11"/>
  <c r="U3564" i="11" s="1"/>
  <c r="P3564" i="11"/>
  <c r="O3564" i="11"/>
  <c r="T3563" i="11"/>
  <c r="S3563" i="11"/>
  <c r="U3563" i="11" s="1"/>
  <c r="P3563" i="11"/>
  <c r="O3563" i="11"/>
  <c r="T3562" i="11"/>
  <c r="S3562" i="11"/>
  <c r="U3562" i="11" s="1"/>
  <c r="P3562" i="11"/>
  <c r="O3562" i="11"/>
  <c r="T3561" i="11"/>
  <c r="S3561" i="11"/>
  <c r="U3561" i="11" s="1"/>
  <c r="P3561" i="11"/>
  <c r="O3561" i="11"/>
  <c r="T3560" i="11"/>
  <c r="S3560" i="11"/>
  <c r="U3560" i="11" s="1"/>
  <c r="P3560" i="11"/>
  <c r="O3560" i="11"/>
  <c r="T3559" i="11"/>
  <c r="S3559" i="11"/>
  <c r="U3559" i="11" s="1"/>
  <c r="P3559" i="11"/>
  <c r="O3559" i="11"/>
  <c r="T3558" i="11"/>
  <c r="S3558" i="11"/>
  <c r="U3558" i="11" s="1"/>
  <c r="P3558" i="11"/>
  <c r="O3558" i="11"/>
  <c r="T3557" i="11"/>
  <c r="S3557" i="11"/>
  <c r="U3557" i="11" s="1"/>
  <c r="P3557" i="11"/>
  <c r="O3557" i="11"/>
  <c r="T3556" i="11"/>
  <c r="S3556" i="11"/>
  <c r="U3556" i="11" s="1"/>
  <c r="P3556" i="11"/>
  <c r="O3556" i="11"/>
  <c r="T3555" i="11"/>
  <c r="S3555" i="11"/>
  <c r="U3555" i="11" s="1"/>
  <c r="P3555" i="11"/>
  <c r="O3555" i="11"/>
  <c r="T3554" i="11"/>
  <c r="S3554" i="11"/>
  <c r="U3554" i="11" s="1"/>
  <c r="P3554" i="11"/>
  <c r="O3554" i="11"/>
  <c r="T3553" i="11"/>
  <c r="S3553" i="11"/>
  <c r="U3553" i="11" s="1"/>
  <c r="P3553" i="11"/>
  <c r="O3553" i="11"/>
  <c r="T3552" i="11"/>
  <c r="S3552" i="11"/>
  <c r="U3552" i="11" s="1"/>
  <c r="P3552" i="11"/>
  <c r="O3552" i="11"/>
  <c r="T3551" i="11"/>
  <c r="S3551" i="11"/>
  <c r="U3551" i="11" s="1"/>
  <c r="P3551" i="11"/>
  <c r="O3551" i="11"/>
  <c r="T3550" i="11"/>
  <c r="S3550" i="11"/>
  <c r="U3550" i="11" s="1"/>
  <c r="P3550" i="11"/>
  <c r="O3550" i="11"/>
  <c r="T3549" i="11"/>
  <c r="S3549" i="11"/>
  <c r="U3549" i="11" s="1"/>
  <c r="P3549" i="11"/>
  <c r="O3549" i="11"/>
  <c r="T3548" i="11"/>
  <c r="S3548" i="11"/>
  <c r="U3548" i="11" s="1"/>
  <c r="P3548" i="11"/>
  <c r="O3548" i="11"/>
  <c r="T3547" i="11"/>
  <c r="S3547" i="11"/>
  <c r="U3547" i="11" s="1"/>
  <c r="P3547" i="11"/>
  <c r="O3547" i="11"/>
  <c r="T3546" i="11"/>
  <c r="S3546" i="11"/>
  <c r="U3546" i="11" s="1"/>
  <c r="P3546" i="11"/>
  <c r="O3546" i="11"/>
  <c r="T3545" i="11"/>
  <c r="S3545" i="11"/>
  <c r="U3545" i="11" s="1"/>
  <c r="P3545" i="11"/>
  <c r="O3545" i="11"/>
  <c r="T3544" i="11"/>
  <c r="S3544" i="11"/>
  <c r="U3544" i="11" s="1"/>
  <c r="P3544" i="11"/>
  <c r="O3544" i="11"/>
  <c r="T3543" i="11"/>
  <c r="S3543" i="11"/>
  <c r="U3543" i="11" s="1"/>
  <c r="P3543" i="11"/>
  <c r="O3543" i="11"/>
  <c r="T3542" i="11"/>
  <c r="S3542" i="11"/>
  <c r="U3542" i="11" s="1"/>
  <c r="P3542" i="11"/>
  <c r="O3542" i="11"/>
  <c r="T3541" i="11"/>
  <c r="S3541" i="11"/>
  <c r="U3541" i="11" s="1"/>
  <c r="P3541" i="11"/>
  <c r="O3541" i="11"/>
  <c r="T3540" i="11"/>
  <c r="S3540" i="11"/>
  <c r="U3540" i="11" s="1"/>
  <c r="P3540" i="11"/>
  <c r="O3540" i="11"/>
  <c r="T3539" i="11"/>
  <c r="S3539" i="11"/>
  <c r="U3539" i="11" s="1"/>
  <c r="P3539" i="11"/>
  <c r="O3539" i="11"/>
  <c r="T3538" i="11"/>
  <c r="S3538" i="11"/>
  <c r="U3538" i="11" s="1"/>
  <c r="P3538" i="11"/>
  <c r="O3538" i="11"/>
  <c r="T3537" i="11"/>
  <c r="S3537" i="11"/>
  <c r="U3537" i="11" s="1"/>
  <c r="P3537" i="11"/>
  <c r="O3537" i="11"/>
  <c r="T3536" i="11"/>
  <c r="S3536" i="11"/>
  <c r="U3536" i="11" s="1"/>
  <c r="P3536" i="11"/>
  <c r="O3536" i="11"/>
  <c r="T3535" i="11"/>
  <c r="S3535" i="11"/>
  <c r="U3535" i="11" s="1"/>
  <c r="P3535" i="11"/>
  <c r="O3535" i="11"/>
  <c r="T3534" i="11"/>
  <c r="S3534" i="11"/>
  <c r="U3534" i="11" s="1"/>
  <c r="P3534" i="11"/>
  <c r="O3534" i="11"/>
  <c r="T3533" i="11"/>
  <c r="S3533" i="11"/>
  <c r="U3533" i="11" s="1"/>
  <c r="P3533" i="11"/>
  <c r="O3533" i="11"/>
  <c r="T3532" i="11"/>
  <c r="S3532" i="11"/>
  <c r="U3532" i="11" s="1"/>
  <c r="P3532" i="11"/>
  <c r="O3532" i="11"/>
  <c r="T3531" i="11"/>
  <c r="S3531" i="11"/>
  <c r="U3531" i="11" s="1"/>
  <c r="P3531" i="11"/>
  <c r="O3531" i="11"/>
  <c r="T3530" i="11"/>
  <c r="S3530" i="11"/>
  <c r="U3530" i="11" s="1"/>
  <c r="P3530" i="11"/>
  <c r="O3530" i="11"/>
  <c r="T3529" i="11"/>
  <c r="S3529" i="11"/>
  <c r="U3529" i="11" s="1"/>
  <c r="P3529" i="11"/>
  <c r="O3529" i="11"/>
  <c r="T3528" i="11"/>
  <c r="S3528" i="11"/>
  <c r="U3528" i="11" s="1"/>
  <c r="P3528" i="11"/>
  <c r="O3528" i="11"/>
  <c r="T3527" i="11"/>
  <c r="S3527" i="11"/>
  <c r="U3527" i="11" s="1"/>
  <c r="P3527" i="11"/>
  <c r="O3527" i="11"/>
  <c r="T3526" i="11"/>
  <c r="S3526" i="11"/>
  <c r="U3526" i="11" s="1"/>
  <c r="P3526" i="11"/>
  <c r="O3526" i="11"/>
  <c r="T3525" i="11"/>
  <c r="S3525" i="11"/>
  <c r="U3525" i="11" s="1"/>
  <c r="P3525" i="11"/>
  <c r="O3525" i="11"/>
  <c r="T3524" i="11"/>
  <c r="S3524" i="11"/>
  <c r="U3524" i="11" s="1"/>
  <c r="P3524" i="11"/>
  <c r="O3524" i="11"/>
  <c r="T3523" i="11"/>
  <c r="S3523" i="11"/>
  <c r="U3523" i="11" s="1"/>
  <c r="P3523" i="11"/>
  <c r="O3523" i="11"/>
  <c r="T3522" i="11"/>
  <c r="S3522" i="11"/>
  <c r="U3522" i="11" s="1"/>
  <c r="P3522" i="11"/>
  <c r="O3522" i="11"/>
  <c r="T3521" i="11"/>
  <c r="S3521" i="11"/>
  <c r="U3521" i="11" s="1"/>
  <c r="P3521" i="11"/>
  <c r="O3521" i="11"/>
  <c r="T3520" i="11"/>
  <c r="S3520" i="11"/>
  <c r="U3520" i="11" s="1"/>
  <c r="P3520" i="11"/>
  <c r="O3520" i="11"/>
  <c r="T3519" i="11"/>
  <c r="S3519" i="11"/>
  <c r="U3519" i="11" s="1"/>
  <c r="P3519" i="11"/>
  <c r="O3519" i="11"/>
  <c r="T3518" i="11"/>
  <c r="S3518" i="11"/>
  <c r="U3518" i="11" s="1"/>
  <c r="P3518" i="11"/>
  <c r="O3518" i="11"/>
  <c r="T3517" i="11"/>
  <c r="S3517" i="11"/>
  <c r="U3517" i="11" s="1"/>
  <c r="P3517" i="11"/>
  <c r="O3517" i="11"/>
  <c r="T3516" i="11"/>
  <c r="S3516" i="11"/>
  <c r="U3516" i="11" s="1"/>
  <c r="P3516" i="11"/>
  <c r="O3516" i="11"/>
  <c r="T3515" i="11"/>
  <c r="S3515" i="11"/>
  <c r="U3515" i="11" s="1"/>
  <c r="P3515" i="11"/>
  <c r="O3515" i="11"/>
  <c r="T3514" i="11"/>
  <c r="S3514" i="11"/>
  <c r="U3514" i="11" s="1"/>
  <c r="P3514" i="11"/>
  <c r="O3514" i="11"/>
  <c r="T3513" i="11"/>
  <c r="S3513" i="11"/>
  <c r="U3513" i="11" s="1"/>
  <c r="P3513" i="11"/>
  <c r="O3513" i="11"/>
  <c r="T3512" i="11"/>
  <c r="S3512" i="11"/>
  <c r="U3512" i="11" s="1"/>
  <c r="P3512" i="11"/>
  <c r="O3512" i="11"/>
  <c r="T3511" i="11"/>
  <c r="S3511" i="11"/>
  <c r="U3511" i="11" s="1"/>
  <c r="P3511" i="11"/>
  <c r="O3511" i="11"/>
  <c r="T3510" i="11"/>
  <c r="S3510" i="11"/>
  <c r="U3510" i="11" s="1"/>
  <c r="P3510" i="11"/>
  <c r="O3510" i="11"/>
  <c r="T3509" i="11"/>
  <c r="S3509" i="11"/>
  <c r="U3509" i="11" s="1"/>
  <c r="P3509" i="11"/>
  <c r="O3509" i="11"/>
  <c r="T3508" i="11"/>
  <c r="S3508" i="11"/>
  <c r="U3508" i="11" s="1"/>
  <c r="P3508" i="11"/>
  <c r="O3508" i="11"/>
  <c r="T3507" i="11"/>
  <c r="S3507" i="11"/>
  <c r="U3507" i="11" s="1"/>
  <c r="P3507" i="11"/>
  <c r="O3507" i="11"/>
  <c r="T3506" i="11"/>
  <c r="S3506" i="11"/>
  <c r="U3506" i="11" s="1"/>
  <c r="P3506" i="11"/>
  <c r="O3506" i="11"/>
  <c r="T3505" i="11"/>
  <c r="S3505" i="11"/>
  <c r="U3505" i="11" s="1"/>
  <c r="P3505" i="11"/>
  <c r="O3505" i="11"/>
  <c r="T3504" i="11"/>
  <c r="S3504" i="11"/>
  <c r="U3504" i="11" s="1"/>
  <c r="P3504" i="11"/>
  <c r="O3504" i="11"/>
  <c r="T3503" i="11"/>
  <c r="S3503" i="11"/>
  <c r="U3503" i="11" s="1"/>
  <c r="P3503" i="11"/>
  <c r="O3503" i="11"/>
  <c r="T3502" i="11"/>
  <c r="S3502" i="11"/>
  <c r="U3502" i="11" s="1"/>
  <c r="P3502" i="11"/>
  <c r="O3502" i="11"/>
  <c r="T3501" i="11"/>
  <c r="S3501" i="11"/>
  <c r="U3501" i="11" s="1"/>
  <c r="P3501" i="11"/>
  <c r="O3501" i="11"/>
  <c r="T3500" i="11"/>
  <c r="S3500" i="11"/>
  <c r="U3500" i="11" s="1"/>
  <c r="P3500" i="11"/>
  <c r="O3500" i="11"/>
  <c r="T3499" i="11"/>
  <c r="S3499" i="11"/>
  <c r="U3499" i="11" s="1"/>
  <c r="P3499" i="11"/>
  <c r="O3499" i="11"/>
  <c r="T3498" i="11"/>
  <c r="S3498" i="11"/>
  <c r="U3498" i="11" s="1"/>
  <c r="P3498" i="11"/>
  <c r="O3498" i="11"/>
  <c r="T3497" i="11"/>
  <c r="S3497" i="11"/>
  <c r="U3497" i="11" s="1"/>
  <c r="P3497" i="11"/>
  <c r="O3497" i="11"/>
  <c r="T3496" i="11"/>
  <c r="S3496" i="11"/>
  <c r="U3496" i="11" s="1"/>
  <c r="P3496" i="11"/>
  <c r="O3496" i="11"/>
  <c r="T3495" i="11"/>
  <c r="S3495" i="11"/>
  <c r="U3495" i="11" s="1"/>
  <c r="P3495" i="11"/>
  <c r="O3495" i="11"/>
  <c r="T3494" i="11"/>
  <c r="S3494" i="11"/>
  <c r="U3494" i="11" s="1"/>
  <c r="P3494" i="11"/>
  <c r="O3494" i="11"/>
  <c r="T3493" i="11"/>
  <c r="S3493" i="11"/>
  <c r="U3493" i="11" s="1"/>
  <c r="P3493" i="11"/>
  <c r="O3493" i="11"/>
  <c r="T3492" i="11"/>
  <c r="S3492" i="11"/>
  <c r="U3492" i="11" s="1"/>
  <c r="P3492" i="11"/>
  <c r="O3492" i="11"/>
  <c r="T3491" i="11"/>
  <c r="S3491" i="11"/>
  <c r="U3491" i="11" s="1"/>
  <c r="P3491" i="11"/>
  <c r="O3491" i="11"/>
  <c r="T3490" i="11"/>
  <c r="S3490" i="11"/>
  <c r="U3490" i="11" s="1"/>
  <c r="P3490" i="11"/>
  <c r="O3490" i="11"/>
  <c r="T3489" i="11"/>
  <c r="S3489" i="11"/>
  <c r="U3489" i="11" s="1"/>
  <c r="P3489" i="11"/>
  <c r="O3489" i="11"/>
  <c r="T3488" i="11"/>
  <c r="S3488" i="11"/>
  <c r="U3488" i="11" s="1"/>
  <c r="P3488" i="11"/>
  <c r="O3488" i="11"/>
  <c r="T3487" i="11"/>
  <c r="S3487" i="11"/>
  <c r="U3487" i="11" s="1"/>
  <c r="P3487" i="11"/>
  <c r="O3487" i="11"/>
  <c r="T3486" i="11"/>
  <c r="S3486" i="11"/>
  <c r="U3486" i="11" s="1"/>
  <c r="P3486" i="11"/>
  <c r="O3486" i="11"/>
  <c r="T3485" i="11"/>
  <c r="S3485" i="11"/>
  <c r="U3485" i="11" s="1"/>
  <c r="P3485" i="11"/>
  <c r="O3485" i="11"/>
  <c r="T3484" i="11"/>
  <c r="S3484" i="11"/>
  <c r="U3484" i="11" s="1"/>
  <c r="P3484" i="11"/>
  <c r="O3484" i="11"/>
  <c r="T3483" i="11"/>
  <c r="S3483" i="11"/>
  <c r="U3483" i="11" s="1"/>
  <c r="P3483" i="11"/>
  <c r="O3483" i="11"/>
  <c r="T3482" i="11"/>
  <c r="S3482" i="11"/>
  <c r="U3482" i="11" s="1"/>
  <c r="P3482" i="11"/>
  <c r="O3482" i="11"/>
  <c r="T3481" i="11"/>
  <c r="S3481" i="11"/>
  <c r="U3481" i="11" s="1"/>
  <c r="P3481" i="11"/>
  <c r="O3481" i="11"/>
  <c r="T3480" i="11"/>
  <c r="S3480" i="11"/>
  <c r="U3480" i="11" s="1"/>
  <c r="P3480" i="11"/>
  <c r="O3480" i="11"/>
  <c r="T3479" i="11"/>
  <c r="S3479" i="11"/>
  <c r="U3479" i="11" s="1"/>
  <c r="P3479" i="11"/>
  <c r="O3479" i="11"/>
  <c r="T3478" i="11"/>
  <c r="S3478" i="11"/>
  <c r="U3478" i="11" s="1"/>
  <c r="P3478" i="11"/>
  <c r="O3478" i="11"/>
  <c r="T3477" i="11"/>
  <c r="S3477" i="11"/>
  <c r="U3477" i="11" s="1"/>
  <c r="P3477" i="11"/>
  <c r="O3477" i="11"/>
  <c r="T3476" i="11"/>
  <c r="S3476" i="11"/>
  <c r="U3476" i="11" s="1"/>
  <c r="P3476" i="11"/>
  <c r="E2" i="8" s="1"/>
  <c r="O3476" i="11"/>
  <c r="T3475" i="11"/>
  <c r="S3475" i="11"/>
  <c r="U3475" i="11" s="1"/>
  <c r="P3475" i="11"/>
  <c r="O3475" i="11"/>
  <c r="T3474" i="11"/>
  <c r="S3474" i="11"/>
  <c r="U3474" i="11" s="1"/>
  <c r="P3474" i="11"/>
  <c r="O3474" i="11"/>
  <c r="T3473" i="11"/>
  <c r="S3473" i="11"/>
  <c r="U3473" i="11" s="1"/>
  <c r="P3473" i="11"/>
  <c r="O3473" i="11"/>
  <c r="T3472" i="11"/>
  <c r="S3472" i="11"/>
  <c r="U3472" i="11" s="1"/>
  <c r="P3472" i="11"/>
  <c r="O3472" i="11"/>
  <c r="T3471" i="11"/>
  <c r="S3471" i="11"/>
  <c r="U3471" i="11" s="1"/>
  <c r="P3471" i="11"/>
  <c r="O3471" i="11"/>
  <c r="T3470" i="11"/>
  <c r="S3470" i="11"/>
  <c r="U3470" i="11" s="1"/>
  <c r="P3470" i="11"/>
  <c r="O3470" i="11"/>
  <c r="T3469" i="11"/>
  <c r="S3469" i="11"/>
  <c r="U3469" i="11" s="1"/>
  <c r="P3469" i="11"/>
  <c r="O3469" i="11"/>
  <c r="T3468" i="11"/>
  <c r="S3468" i="11"/>
  <c r="U3468" i="11" s="1"/>
  <c r="P3468" i="11"/>
  <c r="O3468" i="11"/>
  <c r="T3467" i="11"/>
  <c r="S3467" i="11"/>
  <c r="U3467" i="11" s="1"/>
  <c r="P3467" i="11"/>
  <c r="O3467" i="11"/>
  <c r="T3466" i="11"/>
  <c r="S3466" i="11"/>
  <c r="U3466" i="11" s="1"/>
  <c r="P3466" i="11"/>
  <c r="O3466" i="11"/>
  <c r="T3465" i="11"/>
  <c r="S3465" i="11"/>
  <c r="U3465" i="11" s="1"/>
  <c r="P3465" i="11"/>
  <c r="O3465" i="11"/>
  <c r="T3464" i="11"/>
  <c r="S3464" i="11"/>
  <c r="U3464" i="11" s="1"/>
  <c r="P3464" i="11"/>
  <c r="O3464" i="11"/>
  <c r="T3463" i="11"/>
  <c r="S3463" i="11"/>
  <c r="U3463" i="11" s="1"/>
  <c r="P3463" i="11"/>
  <c r="O3463" i="11"/>
  <c r="T3462" i="11"/>
  <c r="S3462" i="11"/>
  <c r="U3462" i="11" s="1"/>
  <c r="P3462" i="11"/>
  <c r="O3462" i="11"/>
  <c r="T3461" i="11"/>
  <c r="S3461" i="11"/>
  <c r="U3461" i="11" s="1"/>
  <c r="P3461" i="11"/>
  <c r="O3461" i="11"/>
  <c r="T3460" i="11"/>
  <c r="S3460" i="11"/>
  <c r="U3460" i="11" s="1"/>
  <c r="P3460" i="11"/>
  <c r="O3460" i="11"/>
  <c r="T3459" i="11"/>
  <c r="S3459" i="11"/>
  <c r="U3459" i="11" s="1"/>
  <c r="P3459" i="11"/>
  <c r="O3459" i="11"/>
  <c r="T3458" i="11"/>
  <c r="S3458" i="11"/>
  <c r="U3458" i="11" s="1"/>
  <c r="P3458" i="11"/>
  <c r="O3458" i="11"/>
  <c r="T3457" i="11"/>
  <c r="S3457" i="11"/>
  <c r="U3457" i="11" s="1"/>
  <c r="P3457" i="11"/>
  <c r="O3457" i="11"/>
  <c r="T3456" i="11"/>
  <c r="S3456" i="11"/>
  <c r="U3456" i="11" s="1"/>
  <c r="P3456" i="11"/>
  <c r="O3456" i="11"/>
  <c r="T3455" i="11"/>
  <c r="S3455" i="11"/>
  <c r="U3455" i="11" s="1"/>
  <c r="P3455" i="11"/>
  <c r="O3455" i="11"/>
  <c r="T3454" i="11"/>
  <c r="S3454" i="11"/>
  <c r="U3454" i="11" s="1"/>
  <c r="P3454" i="11"/>
  <c r="O3454" i="11"/>
  <c r="T3453" i="11"/>
  <c r="S3453" i="11"/>
  <c r="U3453" i="11" s="1"/>
  <c r="P3453" i="11"/>
  <c r="O3453" i="11"/>
  <c r="T3452" i="11"/>
  <c r="S3452" i="11"/>
  <c r="U3452" i="11" s="1"/>
  <c r="P3452" i="11"/>
  <c r="O3452" i="11"/>
  <c r="T3451" i="11"/>
  <c r="S3451" i="11"/>
  <c r="U3451" i="11" s="1"/>
  <c r="P3451" i="11"/>
  <c r="O3451" i="11"/>
  <c r="T3450" i="11"/>
  <c r="S3450" i="11"/>
  <c r="U3450" i="11" s="1"/>
  <c r="P3450" i="11"/>
  <c r="O3450" i="11"/>
  <c r="T3449" i="11"/>
  <c r="S3449" i="11"/>
  <c r="U3449" i="11" s="1"/>
  <c r="P3449" i="11"/>
  <c r="O3449" i="11"/>
  <c r="T3448" i="11"/>
  <c r="S3448" i="11"/>
  <c r="U3448" i="11" s="1"/>
  <c r="P3448" i="11"/>
  <c r="O3448" i="11"/>
  <c r="T3447" i="11"/>
  <c r="S3447" i="11"/>
  <c r="U3447" i="11" s="1"/>
  <c r="P3447" i="11"/>
  <c r="O3447" i="11"/>
  <c r="T3446" i="11"/>
  <c r="S3446" i="11"/>
  <c r="U3446" i="11" s="1"/>
  <c r="P3446" i="11"/>
  <c r="O3446" i="11"/>
  <c r="T3445" i="11"/>
  <c r="S3445" i="11"/>
  <c r="U3445" i="11" s="1"/>
  <c r="P3445" i="11"/>
  <c r="O3445" i="11"/>
  <c r="T3444" i="11"/>
  <c r="S3444" i="11"/>
  <c r="U3444" i="11" s="1"/>
  <c r="P3444" i="11"/>
  <c r="O3444" i="11"/>
  <c r="T3443" i="11"/>
  <c r="S3443" i="11"/>
  <c r="U3443" i="11" s="1"/>
  <c r="P3443" i="11"/>
  <c r="O3443" i="11"/>
  <c r="T3442" i="11"/>
  <c r="S3442" i="11"/>
  <c r="U3442" i="11" s="1"/>
  <c r="P3442" i="11"/>
  <c r="O3442" i="11"/>
  <c r="T3441" i="11"/>
  <c r="S3441" i="11"/>
  <c r="U3441" i="11" s="1"/>
  <c r="P3441" i="11"/>
  <c r="O3441" i="11"/>
  <c r="T3440" i="11"/>
  <c r="S3440" i="11"/>
  <c r="U3440" i="11" s="1"/>
  <c r="P3440" i="11"/>
  <c r="O3440" i="11"/>
  <c r="T3439" i="11"/>
  <c r="S3439" i="11"/>
  <c r="U3439" i="11" s="1"/>
  <c r="P3439" i="11"/>
  <c r="O3439" i="11"/>
  <c r="T3438" i="11"/>
  <c r="S3438" i="11"/>
  <c r="U3438" i="11" s="1"/>
  <c r="P3438" i="11"/>
  <c r="O3438" i="11"/>
  <c r="T3437" i="11"/>
  <c r="S3437" i="11"/>
  <c r="U3437" i="11" s="1"/>
  <c r="P3437" i="11"/>
  <c r="O3437" i="11"/>
  <c r="T3436" i="11"/>
  <c r="S3436" i="11"/>
  <c r="U3436" i="11" s="1"/>
  <c r="P3436" i="11"/>
  <c r="O3436" i="11"/>
  <c r="T3435" i="11"/>
  <c r="S3435" i="11"/>
  <c r="U3435" i="11" s="1"/>
  <c r="P3435" i="11"/>
  <c r="O3435" i="11"/>
  <c r="T3434" i="11"/>
  <c r="S3434" i="11"/>
  <c r="U3434" i="11" s="1"/>
  <c r="P3434" i="11"/>
  <c r="O3434" i="11"/>
  <c r="T3433" i="11"/>
  <c r="S3433" i="11"/>
  <c r="U3433" i="11" s="1"/>
  <c r="P3433" i="11"/>
  <c r="O3433" i="11"/>
  <c r="T3432" i="11"/>
  <c r="S3432" i="11"/>
  <c r="U3432" i="11" s="1"/>
  <c r="P3432" i="11"/>
  <c r="O3432" i="11"/>
  <c r="T3431" i="11"/>
  <c r="S3431" i="11"/>
  <c r="U3431" i="11" s="1"/>
  <c r="P3431" i="11"/>
  <c r="O3431" i="11"/>
  <c r="T3430" i="11"/>
  <c r="S3430" i="11"/>
  <c r="U3430" i="11" s="1"/>
  <c r="P3430" i="11"/>
  <c r="O3430" i="11"/>
  <c r="T3429" i="11"/>
  <c r="S3429" i="11"/>
  <c r="U3429" i="11" s="1"/>
  <c r="P3429" i="11"/>
  <c r="O3429" i="11"/>
  <c r="T3428" i="11"/>
  <c r="S3428" i="11"/>
  <c r="U3428" i="11" s="1"/>
  <c r="P3428" i="11"/>
  <c r="O3428" i="11"/>
  <c r="T3427" i="11"/>
  <c r="S3427" i="11"/>
  <c r="U3427" i="11" s="1"/>
  <c r="P3427" i="11"/>
  <c r="O3427" i="11"/>
  <c r="T3426" i="11"/>
  <c r="S3426" i="11"/>
  <c r="U3426" i="11" s="1"/>
  <c r="P3426" i="11"/>
  <c r="O3426" i="11"/>
  <c r="T3425" i="11"/>
  <c r="S3425" i="11"/>
  <c r="U3425" i="11" s="1"/>
  <c r="P3425" i="11"/>
  <c r="O3425" i="11"/>
  <c r="T3424" i="11"/>
  <c r="S3424" i="11"/>
  <c r="U3424" i="11" s="1"/>
  <c r="P3424" i="11"/>
  <c r="O3424" i="11"/>
  <c r="T3423" i="11"/>
  <c r="S3423" i="11"/>
  <c r="U3423" i="11" s="1"/>
  <c r="P3423" i="11"/>
  <c r="O3423" i="11"/>
  <c r="T3422" i="11"/>
  <c r="S3422" i="11"/>
  <c r="U3422" i="11" s="1"/>
  <c r="P3422" i="11"/>
  <c r="O3422" i="11"/>
  <c r="T3421" i="11"/>
  <c r="S3421" i="11"/>
  <c r="U3421" i="11" s="1"/>
  <c r="P3421" i="11"/>
  <c r="O3421" i="11"/>
  <c r="T3420" i="11"/>
  <c r="S3420" i="11"/>
  <c r="U3420" i="11" s="1"/>
  <c r="P3420" i="11"/>
  <c r="O3420" i="11"/>
  <c r="T3419" i="11"/>
  <c r="S3419" i="11"/>
  <c r="U3419" i="11" s="1"/>
  <c r="P3419" i="11"/>
  <c r="O3419" i="11"/>
  <c r="T3418" i="11"/>
  <c r="S3418" i="11"/>
  <c r="U3418" i="11" s="1"/>
  <c r="P3418" i="11"/>
  <c r="O3418" i="11"/>
  <c r="T3417" i="11"/>
  <c r="S3417" i="11"/>
  <c r="U3417" i="11" s="1"/>
  <c r="P3417" i="11"/>
  <c r="O3417" i="11"/>
  <c r="T3416" i="11"/>
  <c r="S3416" i="11"/>
  <c r="U3416" i="11" s="1"/>
  <c r="P3416" i="11"/>
  <c r="O3416" i="11"/>
  <c r="T3415" i="11"/>
  <c r="S3415" i="11"/>
  <c r="U3415" i="11" s="1"/>
  <c r="P3415" i="11"/>
  <c r="O3415" i="11"/>
  <c r="T3414" i="11"/>
  <c r="S3414" i="11"/>
  <c r="U3414" i="11" s="1"/>
  <c r="P3414" i="11"/>
  <c r="O3414" i="11"/>
  <c r="T3413" i="11"/>
  <c r="S3413" i="11"/>
  <c r="U3413" i="11" s="1"/>
  <c r="P3413" i="11"/>
  <c r="O3413" i="11"/>
  <c r="T3412" i="11"/>
  <c r="S3412" i="11"/>
  <c r="U3412" i="11" s="1"/>
  <c r="P3412" i="11"/>
  <c r="O3412" i="11"/>
  <c r="T3411" i="11"/>
  <c r="S3411" i="11"/>
  <c r="U3411" i="11" s="1"/>
  <c r="P3411" i="11"/>
  <c r="O3411" i="11"/>
  <c r="T3410" i="11"/>
  <c r="S3410" i="11"/>
  <c r="U3410" i="11" s="1"/>
  <c r="P3410" i="11"/>
  <c r="O3410" i="11"/>
  <c r="T3409" i="11"/>
  <c r="S3409" i="11"/>
  <c r="U3409" i="11" s="1"/>
  <c r="P3409" i="11"/>
  <c r="O3409" i="11"/>
  <c r="T3408" i="11"/>
  <c r="S3408" i="11"/>
  <c r="U3408" i="11" s="1"/>
  <c r="P3408" i="11"/>
  <c r="O3408" i="11"/>
  <c r="T3407" i="11"/>
  <c r="S3407" i="11"/>
  <c r="U3407" i="11" s="1"/>
  <c r="P3407" i="11"/>
  <c r="O3407" i="11"/>
  <c r="T3406" i="11"/>
  <c r="S3406" i="11"/>
  <c r="U3406" i="11" s="1"/>
  <c r="P3406" i="11"/>
  <c r="O3406" i="11"/>
  <c r="T3405" i="11"/>
  <c r="S3405" i="11"/>
  <c r="U3405" i="11" s="1"/>
  <c r="P3405" i="11"/>
  <c r="O3405" i="11"/>
  <c r="T3404" i="11"/>
  <c r="S3404" i="11"/>
  <c r="U3404" i="11" s="1"/>
  <c r="P3404" i="11"/>
  <c r="O3404" i="11"/>
  <c r="T3403" i="11"/>
  <c r="S3403" i="11"/>
  <c r="U3403" i="11" s="1"/>
  <c r="P3403" i="11"/>
  <c r="O3403" i="11"/>
  <c r="T3402" i="11"/>
  <c r="S3402" i="11"/>
  <c r="U3402" i="11" s="1"/>
  <c r="P3402" i="11"/>
  <c r="O3402" i="11"/>
  <c r="T3401" i="11"/>
  <c r="S3401" i="11"/>
  <c r="U3401" i="11" s="1"/>
  <c r="P3401" i="11"/>
  <c r="O3401" i="11"/>
  <c r="T3400" i="11"/>
  <c r="S3400" i="11"/>
  <c r="U3400" i="11" s="1"/>
  <c r="P3400" i="11"/>
  <c r="O3400" i="11"/>
  <c r="T3399" i="11"/>
  <c r="S3399" i="11"/>
  <c r="U3399" i="11" s="1"/>
  <c r="P3399" i="11"/>
  <c r="O3399" i="11"/>
  <c r="T3398" i="11"/>
  <c r="S3398" i="11"/>
  <c r="U3398" i="11" s="1"/>
  <c r="P3398" i="11"/>
  <c r="O3398" i="11"/>
  <c r="T3397" i="11"/>
  <c r="S3397" i="11"/>
  <c r="U3397" i="11" s="1"/>
  <c r="P3397" i="11"/>
  <c r="O3397" i="11"/>
  <c r="T3396" i="11"/>
  <c r="S3396" i="11"/>
  <c r="U3396" i="11" s="1"/>
  <c r="P3396" i="11"/>
  <c r="O3396" i="11"/>
  <c r="T3395" i="11"/>
  <c r="S3395" i="11"/>
  <c r="U3395" i="11" s="1"/>
  <c r="P3395" i="11"/>
  <c r="O3395" i="11"/>
  <c r="T3394" i="11"/>
  <c r="S3394" i="11"/>
  <c r="U3394" i="11" s="1"/>
  <c r="P3394" i="11"/>
  <c r="O3394" i="11"/>
  <c r="T3393" i="11"/>
  <c r="S3393" i="11"/>
  <c r="U3393" i="11" s="1"/>
  <c r="P3393" i="11"/>
  <c r="O3393" i="11"/>
  <c r="T3392" i="11"/>
  <c r="S3392" i="11"/>
  <c r="U3392" i="11" s="1"/>
  <c r="P3392" i="11"/>
  <c r="O3392" i="11"/>
  <c r="T3391" i="11"/>
  <c r="S3391" i="11"/>
  <c r="U3391" i="11" s="1"/>
  <c r="P3391" i="11"/>
  <c r="O3391" i="11"/>
  <c r="T3390" i="11"/>
  <c r="S3390" i="11"/>
  <c r="U3390" i="11" s="1"/>
  <c r="P3390" i="11"/>
  <c r="O3390" i="11"/>
  <c r="T3389" i="11"/>
  <c r="S3389" i="11"/>
  <c r="U3389" i="11" s="1"/>
  <c r="P3389" i="11"/>
  <c r="O3389" i="11"/>
  <c r="T3388" i="11"/>
  <c r="S3388" i="11"/>
  <c r="U3388" i="11" s="1"/>
  <c r="P3388" i="11"/>
  <c r="O3388" i="11"/>
  <c r="T3387" i="11"/>
  <c r="S3387" i="11"/>
  <c r="U3387" i="11" s="1"/>
  <c r="P3387" i="11"/>
  <c r="O3387" i="11"/>
  <c r="T3386" i="11"/>
  <c r="S3386" i="11"/>
  <c r="U3386" i="11" s="1"/>
  <c r="P3386" i="11"/>
  <c r="O3386" i="11"/>
  <c r="T3385" i="11"/>
  <c r="S3385" i="11"/>
  <c r="U3385" i="11" s="1"/>
  <c r="P3385" i="11"/>
  <c r="O3385" i="11"/>
  <c r="T3384" i="11"/>
  <c r="S3384" i="11"/>
  <c r="U3384" i="11" s="1"/>
  <c r="P3384" i="11"/>
  <c r="O3384" i="11"/>
  <c r="T3383" i="11"/>
  <c r="S3383" i="11"/>
  <c r="U3383" i="11" s="1"/>
  <c r="P3383" i="11"/>
  <c r="O3383" i="11"/>
  <c r="T3382" i="11"/>
  <c r="S3382" i="11"/>
  <c r="U3382" i="11" s="1"/>
  <c r="P3382" i="11"/>
  <c r="O3382" i="11"/>
  <c r="T3381" i="11"/>
  <c r="S3381" i="11"/>
  <c r="U3381" i="11" s="1"/>
  <c r="P3381" i="11"/>
  <c r="O3381" i="11"/>
  <c r="T3380" i="11"/>
  <c r="S3380" i="11"/>
  <c r="U3380" i="11" s="1"/>
  <c r="P3380" i="11"/>
  <c r="O3380" i="11"/>
  <c r="T3379" i="11"/>
  <c r="S3379" i="11"/>
  <c r="U3379" i="11" s="1"/>
  <c r="P3379" i="11"/>
  <c r="O3379" i="11"/>
  <c r="T3378" i="11"/>
  <c r="S3378" i="11"/>
  <c r="U3378" i="11" s="1"/>
  <c r="P3378" i="11"/>
  <c r="O3378" i="11"/>
  <c r="T3377" i="11"/>
  <c r="S3377" i="11"/>
  <c r="U3377" i="11" s="1"/>
  <c r="P3377" i="11"/>
  <c r="O3377" i="11"/>
  <c r="T3376" i="11"/>
  <c r="S3376" i="11"/>
  <c r="U3376" i="11" s="1"/>
  <c r="P3376" i="11"/>
  <c r="O3376" i="11"/>
  <c r="T3375" i="11"/>
  <c r="S3375" i="11"/>
  <c r="U3375" i="11" s="1"/>
  <c r="P3375" i="11"/>
  <c r="O3375" i="11"/>
  <c r="T3374" i="11"/>
  <c r="S3374" i="11"/>
  <c r="U3374" i="11" s="1"/>
  <c r="P3374" i="11"/>
  <c r="O3374" i="11"/>
  <c r="T3373" i="11"/>
  <c r="S3373" i="11"/>
  <c r="U3373" i="11" s="1"/>
  <c r="P3373" i="11"/>
  <c r="O3373" i="11"/>
  <c r="T3372" i="11"/>
  <c r="S3372" i="11"/>
  <c r="U3372" i="11" s="1"/>
  <c r="P3372" i="11"/>
  <c r="O3372" i="11"/>
  <c r="T3371" i="11"/>
  <c r="S3371" i="11"/>
  <c r="U3371" i="11" s="1"/>
  <c r="P3371" i="11"/>
  <c r="O3371" i="11"/>
  <c r="T3370" i="11"/>
  <c r="S3370" i="11"/>
  <c r="U3370" i="11" s="1"/>
  <c r="P3370" i="11"/>
  <c r="O3370" i="11"/>
  <c r="T3369" i="11"/>
  <c r="S3369" i="11"/>
  <c r="U3369" i="11" s="1"/>
  <c r="P3369" i="11"/>
  <c r="O3369" i="11"/>
  <c r="T3368" i="11"/>
  <c r="S3368" i="11"/>
  <c r="U3368" i="11" s="1"/>
  <c r="P3368" i="11"/>
  <c r="O3368" i="11"/>
  <c r="T3367" i="11"/>
  <c r="S3367" i="11"/>
  <c r="U3367" i="11" s="1"/>
  <c r="P3367" i="11"/>
  <c r="O3367" i="11"/>
  <c r="T3366" i="11"/>
  <c r="S3366" i="11"/>
  <c r="U3366" i="11" s="1"/>
  <c r="P3366" i="11"/>
  <c r="O3366" i="11"/>
  <c r="T3365" i="11"/>
  <c r="S3365" i="11"/>
  <c r="U3365" i="11" s="1"/>
  <c r="P3365" i="11"/>
  <c r="O3365" i="11"/>
  <c r="T3364" i="11"/>
  <c r="S3364" i="11"/>
  <c r="U3364" i="11" s="1"/>
  <c r="P3364" i="11"/>
  <c r="O3364" i="11"/>
  <c r="T3363" i="11"/>
  <c r="S3363" i="11"/>
  <c r="U3363" i="11" s="1"/>
  <c r="P3363" i="11"/>
  <c r="O3363" i="11"/>
  <c r="T3362" i="11"/>
  <c r="S3362" i="11"/>
  <c r="U3362" i="11" s="1"/>
  <c r="P3362" i="11"/>
  <c r="O3362" i="11"/>
  <c r="T3361" i="11"/>
  <c r="S3361" i="11"/>
  <c r="U3361" i="11" s="1"/>
  <c r="P3361" i="11"/>
  <c r="O3361" i="11"/>
  <c r="T3360" i="11"/>
  <c r="S3360" i="11"/>
  <c r="U3360" i="11" s="1"/>
  <c r="P3360" i="11"/>
  <c r="O3360" i="11"/>
  <c r="T3359" i="11"/>
  <c r="S3359" i="11"/>
  <c r="U3359" i="11" s="1"/>
  <c r="P3359" i="11"/>
  <c r="O3359" i="11"/>
  <c r="T3358" i="11"/>
  <c r="S3358" i="11"/>
  <c r="U3358" i="11" s="1"/>
  <c r="P3358" i="11"/>
  <c r="O3358" i="11"/>
  <c r="T3357" i="11"/>
  <c r="S3357" i="11"/>
  <c r="U3357" i="11" s="1"/>
  <c r="P3357" i="11"/>
  <c r="O3357" i="11"/>
  <c r="T3356" i="11"/>
  <c r="S3356" i="11"/>
  <c r="U3356" i="11" s="1"/>
  <c r="P3356" i="11"/>
  <c r="O3356" i="11"/>
  <c r="T3355" i="11"/>
  <c r="S3355" i="11"/>
  <c r="U3355" i="11" s="1"/>
  <c r="P3355" i="11"/>
  <c r="O3355" i="11"/>
  <c r="T3354" i="11"/>
  <c r="S3354" i="11"/>
  <c r="U3354" i="11" s="1"/>
  <c r="P3354" i="11"/>
  <c r="O3354" i="11"/>
  <c r="T3353" i="11"/>
  <c r="S3353" i="11"/>
  <c r="U3353" i="11" s="1"/>
  <c r="P3353" i="11"/>
  <c r="O3353" i="11"/>
  <c r="T3352" i="11"/>
  <c r="S3352" i="11"/>
  <c r="U3352" i="11" s="1"/>
  <c r="P3352" i="11"/>
  <c r="O3352" i="11"/>
  <c r="T3351" i="11"/>
  <c r="S3351" i="11"/>
  <c r="U3351" i="11" s="1"/>
  <c r="P3351" i="11"/>
  <c r="O3351" i="11"/>
  <c r="T3350" i="11"/>
  <c r="S3350" i="11"/>
  <c r="U3350" i="11" s="1"/>
  <c r="P3350" i="11"/>
  <c r="O3350" i="11"/>
  <c r="T3349" i="11"/>
  <c r="S3349" i="11"/>
  <c r="U3349" i="11" s="1"/>
  <c r="P3349" i="11"/>
  <c r="O3349" i="11"/>
  <c r="T3348" i="11"/>
  <c r="S3348" i="11"/>
  <c r="U3348" i="11" s="1"/>
  <c r="P3348" i="11"/>
  <c r="O3348" i="11"/>
  <c r="T3347" i="11"/>
  <c r="S3347" i="11"/>
  <c r="U3347" i="11" s="1"/>
  <c r="P3347" i="11"/>
  <c r="O3347" i="11"/>
  <c r="T3346" i="11"/>
  <c r="S3346" i="11"/>
  <c r="U3346" i="11" s="1"/>
  <c r="P3346" i="11"/>
  <c r="O3346" i="11"/>
  <c r="T3345" i="11"/>
  <c r="S3345" i="11"/>
  <c r="U3345" i="11" s="1"/>
  <c r="P3345" i="11"/>
  <c r="O3345" i="11"/>
  <c r="T3344" i="11"/>
  <c r="S3344" i="11"/>
  <c r="U3344" i="11" s="1"/>
  <c r="P3344" i="11"/>
  <c r="O3344" i="11"/>
  <c r="T3343" i="11"/>
  <c r="S3343" i="11"/>
  <c r="U3343" i="11" s="1"/>
  <c r="P3343" i="11"/>
  <c r="O3343" i="11"/>
  <c r="T3342" i="11"/>
  <c r="S3342" i="11"/>
  <c r="U3342" i="11" s="1"/>
  <c r="P3342" i="11"/>
  <c r="O3342" i="11"/>
  <c r="T3341" i="11"/>
  <c r="S3341" i="11"/>
  <c r="U3341" i="11" s="1"/>
  <c r="P3341" i="11"/>
  <c r="O3341" i="11"/>
  <c r="T3340" i="11"/>
  <c r="S3340" i="11"/>
  <c r="U3340" i="11" s="1"/>
  <c r="P3340" i="11"/>
  <c r="O3340" i="11"/>
  <c r="T3339" i="11"/>
  <c r="S3339" i="11"/>
  <c r="U3339" i="11" s="1"/>
  <c r="P3339" i="11"/>
  <c r="O3339" i="11"/>
  <c r="T3338" i="11"/>
  <c r="S3338" i="11"/>
  <c r="U3338" i="11" s="1"/>
  <c r="P3338" i="11"/>
  <c r="O3338" i="11"/>
  <c r="T3337" i="11"/>
  <c r="S3337" i="11"/>
  <c r="U3337" i="11" s="1"/>
  <c r="P3337" i="11"/>
  <c r="O3337" i="11"/>
  <c r="T3336" i="11"/>
  <c r="S3336" i="11"/>
  <c r="U3336" i="11" s="1"/>
  <c r="P3336" i="11"/>
  <c r="O3336" i="11"/>
  <c r="T3335" i="11"/>
  <c r="S3335" i="11"/>
  <c r="U3335" i="11" s="1"/>
  <c r="P3335" i="11"/>
  <c r="O3335" i="11"/>
  <c r="T3334" i="11"/>
  <c r="S3334" i="11"/>
  <c r="U3334" i="11" s="1"/>
  <c r="P3334" i="11"/>
  <c r="O3334" i="11"/>
  <c r="T3333" i="11"/>
  <c r="S3333" i="11"/>
  <c r="U3333" i="11" s="1"/>
  <c r="P3333" i="11"/>
  <c r="O3333" i="11"/>
  <c r="T3332" i="11"/>
  <c r="S3332" i="11"/>
  <c r="U3332" i="11" s="1"/>
  <c r="P3332" i="11"/>
  <c r="O3332" i="11"/>
  <c r="T3331" i="11"/>
  <c r="S3331" i="11"/>
  <c r="U3331" i="11" s="1"/>
  <c r="P3331" i="11"/>
  <c r="E5" i="8" s="1"/>
  <c r="O3331" i="11"/>
  <c r="T3330" i="11"/>
  <c r="S3330" i="11"/>
  <c r="U3330" i="11" s="1"/>
  <c r="P3330" i="11"/>
  <c r="O3330" i="11"/>
  <c r="T3329" i="11"/>
  <c r="S3329" i="11"/>
  <c r="U3329" i="11" s="1"/>
  <c r="P3329" i="11"/>
  <c r="O3329" i="11"/>
  <c r="T3328" i="11"/>
  <c r="S3328" i="11"/>
  <c r="U3328" i="11" s="1"/>
  <c r="P3328" i="11"/>
  <c r="O3328" i="11"/>
  <c r="T3327" i="11"/>
  <c r="S3327" i="11"/>
  <c r="U3327" i="11" s="1"/>
  <c r="P3327" i="11"/>
  <c r="O3327" i="11"/>
  <c r="T3326" i="11"/>
  <c r="S3326" i="11"/>
  <c r="U3326" i="11" s="1"/>
  <c r="P3326" i="11"/>
  <c r="O3326" i="11"/>
  <c r="T3325" i="11"/>
  <c r="S3325" i="11"/>
  <c r="U3325" i="11" s="1"/>
  <c r="P3325" i="11"/>
  <c r="O3325" i="11"/>
  <c r="T3324" i="11"/>
  <c r="S3324" i="11"/>
  <c r="U3324" i="11" s="1"/>
  <c r="P3324" i="11"/>
  <c r="O3324" i="11"/>
  <c r="T3323" i="11"/>
  <c r="S3323" i="11"/>
  <c r="U3323" i="11" s="1"/>
  <c r="P3323" i="11"/>
  <c r="O3323" i="11"/>
  <c r="T3322" i="11"/>
  <c r="S3322" i="11"/>
  <c r="U3322" i="11" s="1"/>
  <c r="P3322" i="11"/>
  <c r="O3322" i="11"/>
  <c r="T3321" i="11"/>
  <c r="S3321" i="11"/>
  <c r="U3321" i="11" s="1"/>
  <c r="P3321" i="11"/>
  <c r="O3321" i="11"/>
  <c r="T3320" i="11"/>
  <c r="S3320" i="11"/>
  <c r="U3320" i="11" s="1"/>
  <c r="P3320" i="11"/>
  <c r="O3320" i="11"/>
  <c r="T3319" i="11"/>
  <c r="S3319" i="11"/>
  <c r="U3319" i="11" s="1"/>
  <c r="P3319" i="11"/>
  <c r="O3319" i="11"/>
  <c r="T3318" i="11"/>
  <c r="S3318" i="11"/>
  <c r="U3318" i="11" s="1"/>
  <c r="P3318" i="11"/>
  <c r="O3318" i="11"/>
  <c r="T3317" i="11"/>
  <c r="S3317" i="11"/>
  <c r="U3317" i="11" s="1"/>
  <c r="P3317" i="11"/>
  <c r="O3317" i="11"/>
  <c r="T3316" i="11"/>
  <c r="S3316" i="11"/>
  <c r="U3316" i="11" s="1"/>
  <c r="P3316" i="11"/>
  <c r="O3316" i="11"/>
  <c r="T3315" i="11"/>
  <c r="S3315" i="11"/>
  <c r="U3315" i="11" s="1"/>
  <c r="P3315" i="11"/>
  <c r="O3315" i="11"/>
  <c r="T3314" i="11"/>
  <c r="S3314" i="11"/>
  <c r="U3314" i="11" s="1"/>
  <c r="P3314" i="11"/>
  <c r="O3314" i="11"/>
  <c r="T3313" i="11"/>
  <c r="S3313" i="11"/>
  <c r="U3313" i="11" s="1"/>
  <c r="P3313" i="11"/>
  <c r="O3313" i="11"/>
  <c r="T3312" i="11"/>
  <c r="S3312" i="11"/>
  <c r="U3312" i="11" s="1"/>
  <c r="P3312" i="11"/>
  <c r="O3312" i="11"/>
  <c r="T3311" i="11"/>
  <c r="S3311" i="11"/>
  <c r="U3311" i="11" s="1"/>
  <c r="P3311" i="11"/>
  <c r="O3311" i="11"/>
  <c r="T3310" i="11"/>
  <c r="S3310" i="11"/>
  <c r="U3310" i="11" s="1"/>
  <c r="P3310" i="11"/>
  <c r="O3310" i="11"/>
  <c r="T3309" i="11"/>
  <c r="S3309" i="11"/>
  <c r="U3309" i="11" s="1"/>
  <c r="P3309" i="11"/>
  <c r="O3309" i="11"/>
  <c r="T3308" i="11"/>
  <c r="S3308" i="11"/>
  <c r="U3308" i="11" s="1"/>
  <c r="P3308" i="11"/>
  <c r="O3308" i="11"/>
  <c r="T3307" i="11"/>
  <c r="S3307" i="11"/>
  <c r="U3307" i="11" s="1"/>
  <c r="P3307" i="11"/>
  <c r="O3307" i="11"/>
  <c r="T3306" i="11"/>
  <c r="S3306" i="11"/>
  <c r="U3306" i="11" s="1"/>
  <c r="P3306" i="11"/>
  <c r="O3306" i="11"/>
  <c r="T3305" i="11"/>
  <c r="S3305" i="11"/>
  <c r="U3305" i="11" s="1"/>
  <c r="P3305" i="11"/>
  <c r="O3305" i="11"/>
  <c r="T3304" i="11"/>
  <c r="S3304" i="11"/>
  <c r="U3304" i="11" s="1"/>
  <c r="P3304" i="11"/>
  <c r="O3304" i="11"/>
  <c r="T3303" i="11"/>
  <c r="S3303" i="11"/>
  <c r="U3303" i="11" s="1"/>
  <c r="P3303" i="11"/>
  <c r="O3303" i="11"/>
  <c r="T3302" i="11"/>
  <c r="S3302" i="11"/>
  <c r="U3302" i="11" s="1"/>
  <c r="P3302" i="11"/>
  <c r="O3302" i="11"/>
  <c r="T3301" i="11"/>
  <c r="S3301" i="11"/>
  <c r="U3301" i="11" s="1"/>
  <c r="P3301" i="11"/>
  <c r="O3301" i="11"/>
  <c r="T3300" i="11"/>
  <c r="S3300" i="11"/>
  <c r="U3300" i="11" s="1"/>
  <c r="P3300" i="11"/>
  <c r="O3300" i="11"/>
  <c r="T3299" i="11"/>
  <c r="S3299" i="11"/>
  <c r="U3299" i="11" s="1"/>
  <c r="P3299" i="11"/>
  <c r="O3299" i="11"/>
  <c r="T3298" i="11"/>
  <c r="S3298" i="11"/>
  <c r="U3298" i="11" s="1"/>
  <c r="P3298" i="11"/>
  <c r="O3298" i="11"/>
  <c r="T3297" i="11"/>
  <c r="S3297" i="11"/>
  <c r="U3297" i="11" s="1"/>
  <c r="P3297" i="11"/>
  <c r="O3297" i="11"/>
  <c r="T3296" i="11"/>
  <c r="S3296" i="11"/>
  <c r="U3296" i="11" s="1"/>
  <c r="P3296" i="11"/>
  <c r="O3296" i="11"/>
  <c r="T3295" i="11"/>
  <c r="S3295" i="11"/>
  <c r="U3295" i="11" s="1"/>
  <c r="P3295" i="11"/>
  <c r="O3295" i="11"/>
  <c r="T3294" i="11"/>
  <c r="S3294" i="11"/>
  <c r="U3294" i="11" s="1"/>
  <c r="P3294" i="11"/>
  <c r="O3294" i="11"/>
  <c r="T3293" i="11"/>
  <c r="S3293" i="11"/>
  <c r="U3293" i="11" s="1"/>
  <c r="P3293" i="11"/>
  <c r="O3293" i="11"/>
  <c r="T3292" i="11"/>
  <c r="S3292" i="11"/>
  <c r="U3292" i="11" s="1"/>
  <c r="P3292" i="11"/>
  <c r="O3292" i="11"/>
  <c r="T3291" i="11"/>
  <c r="S3291" i="11"/>
  <c r="U3291" i="11" s="1"/>
  <c r="P3291" i="11"/>
  <c r="O3291" i="11"/>
  <c r="T3290" i="11"/>
  <c r="S3290" i="11"/>
  <c r="U3290" i="11" s="1"/>
  <c r="P3290" i="11"/>
  <c r="O3290" i="11"/>
  <c r="T3289" i="11"/>
  <c r="S3289" i="11"/>
  <c r="U3289" i="11" s="1"/>
  <c r="P3289" i="11"/>
  <c r="O3289" i="11"/>
  <c r="T3288" i="11"/>
  <c r="S3288" i="11"/>
  <c r="U3288" i="11" s="1"/>
  <c r="P3288" i="11"/>
  <c r="O3288" i="11"/>
  <c r="T3287" i="11"/>
  <c r="S3287" i="11"/>
  <c r="U3287" i="11" s="1"/>
  <c r="P3287" i="11"/>
  <c r="O3287" i="11"/>
  <c r="T3286" i="11"/>
  <c r="S3286" i="11"/>
  <c r="U3286" i="11" s="1"/>
  <c r="P3286" i="11"/>
  <c r="O3286" i="11"/>
  <c r="T3285" i="11"/>
  <c r="S3285" i="11"/>
  <c r="U3285" i="11" s="1"/>
  <c r="P3285" i="11"/>
  <c r="O3285" i="11"/>
  <c r="T3284" i="11"/>
  <c r="S3284" i="11"/>
  <c r="U3284" i="11" s="1"/>
  <c r="P3284" i="11"/>
  <c r="O3284" i="11"/>
  <c r="T3283" i="11"/>
  <c r="S3283" i="11"/>
  <c r="U3283" i="11" s="1"/>
  <c r="P3283" i="11"/>
  <c r="O3283" i="11"/>
  <c r="T3282" i="11"/>
  <c r="S3282" i="11"/>
  <c r="U3282" i="11" s="1"/>
  <c r="P3282" i="11"/>
  <c r="O3282" i="11"/>
  <c r="T3281" i="11"/>
  <c r="S3281" i="11"/>
  <c r="U3281" i="11" s="1"/>
  <c r="P3281" i="11"/>
  <c r="O3281" i="11"/>
  <c r="T3280" i="11"/>
  <c r="S3280" i="11"/>
  <c r="U3280" i="11" s="1"/>
  <c r="P3280" i="11"/>
  <c r="O3280" i="11"/>
  <c r="T3279" i="11"/>
  <c r="S3279" i="11"/>
  <c r="U3279" i="11" s="1"/>
  <c r="P3279" i="11"/>
  <c r="O3279" i="11"/>
  <c r="T3278" i="11"/>
  <c r="S3278" i="11"/>
  <c r="U3278" i="11" s="1"/>
  <c r="P3278" i="11"/>
  <c r="O3278" i="11"/>
  <c r="T3277" i="11"/>
  <c r="S3277" i="11"/>
  <c r="U3277" i="11" s="1"/>
  <c r="P3277" i="11"/>
  <c r="O3277" i="11"/>
  <c r="T3276" i="11"/>
  <c r="S3276" i="11"/>
  <c r="U3276" i="11" s="1"/>
  <c r="P3276" i="11"/>
  <c r="O3276" i="11"/>
  <c r="T3275" i="11"/>
  <c r="S3275" i="11"/>
  <c r="U3275" i="11" s="1"/>
  <c r="P3275" i="11"/>
  <c r="O3275" i="11"/>
  <c r="T3274" i="11"/>
  <c r="S3274" i="11"/>
  <c r="U3274" i="11" s="1"/>
  <c r="P3274" i="11"/>
  <c r="O3274" i="11"/>
  <c r="T3273" i="11"/>
  <c r="S3273" i="11"/>
  <c r="U3273" i="11" s="1"/>
  <c r="P3273" i="11"/>
  <c r="O3273" i="11"/>
  <c r="T3272" i="11"/>
  <c r="S3272" i="11"/>
  <c r="U3272" i="11" s="1"/>
  <c r="P3272" i="11"/>
  <c r="O3272" i="11"/>
  <c r="T3271" i="11"/>
  <c r="S3271" i="11"/>
  <c r="U3271" i="11" s="1"/>
  <c r="P3271" i="11"/>
  <c r="O3271" i="11"/>
  <c r="T3270" i="11"/>
  <c r="S3270" i="11"/>
  <c r="U3270" i="11" s="1"/>
  <c r="P3270" i="11"/>
  <c r="O3270" i="11"/>
  <c r="T3269" i="11"/>
  <c r="S3269" i="11"/>
  <c r="U3269" i="11" s="1"/>
  <c r="P3269" i="11"/>
  <c r="O3269" i="11"/>
  <c r="T3268" i="11"/>
  <c r="S3268" i="11"/>
  <c r="U3268" i="11" s="1"/>
  <c r="P3268" i="11"/>
  <c r="O3268" i="11"/>
  <c r="T3267" i="11"/>
  <c r="S3267" i="11"/>
  <c r="U3267" i="11" s="1"/>
  <c r="P3267" i="11"/>
  <c r="O3267" i="11"/>
  <c r="T3266" i="11"/>
  <c r="S3266" i="11"/>
  <c r="U3266" i="11" s="1"/>
  <c r="P3266" i="11"/>
  <c r="O3266" i="11"/>
  <c r="T3265" i="11"/>
  <c r="S3265" i="11"/>
  <c r="U3265" i="11" s="1"/>
  <c r="P3265" i="11"/>
  <c r="O3265" i="11"/>
  <c r="T3264" i="11"/>
  <c r="S3264" i="11"/>
  <c r="U3264" i="11" s="1"/>
  <c r="P3264" i="11"/>
  <c r="O3264" i="11"/>
  <c r="T3263" i="11"/>
  <c r="S3263" i="11"/>
  <c r="U3263" i="11" s="1"/>
  <c r="P3263" i="11"/>
  <c r="O3263" i="11"/>
  <c r="T3262" i="11"/>
  <c r="S3262" i="11"/>
  <c r="U3262" i="11" s="1"/>
  <c r="P3262" i="11"/>
  <c r="O3262" i="11"/>
  <c r="T3261" i="11"/>
  <c r="S3261" i="11"/>
  <c r="U3261" i="11" s="1"/>
  <c r="P3261" i="11"/>
  <c r="O3261" i="11"/>
  <c r="T3260" i="11"/>
  <c r="S3260" i="11"/>
  <c r="U3260" i="11" s="1"/>
  <c r="P3260" i="11"/>
  <c r="O3260" i="11"/>
  <c r="T3259" i="11"/>
  <c r="S3259" i="11"/>
  <c r="U3259" i="11" s="1"/>
  <c r="P3259" i="11"/>
  <c r="O3259" i="11"/>
  <c r="T3258" i="11"/>
  <c r="S3258" i="11"/>
  <c r="U3258" i="11" s="1"/>
  <c r="P3258" i="11"/>
  <c r="O3258" i="11"/>
  <c r="T3257" i="11"/>
  <c r="S3257" i="11"/>
  <c r="U3257" i="11" s="1"/>
  <c r="P3257" i="11"/>
  <c r="O3257" i="11"/>
  <c r="T3256" i="11"/>
  <c r="S3256" i="11"/>
  <c r="U3256" i="11" s="1"/>
  <c r="P3256" i="11"/>
  <c r="O3256" i="11"/>
  <c r="T3255" i="11"/>
  <c r="S3255" i="11"/>
  <c r="U3255" i="11" s="1"/>
  <c r="P3255" i="11"/>
  <c r="O3255" i="11"/>
  <c r="T3254" i="11"/>
  <c r="S3254" i="11"/>
  <c r="U3254" i="11" s="1"/>
  <c r="P3254" i="11"/>
  <c r="O3254" i="11"/>
  <c r="T3253" i="11"/>
  <c r="S3253" i="11"/>
  <c r="U3253" i="11" s="1"/>
  <c r="P3253" i="11"/>
  <c r="O3253" i="11"/>
  <c r="T3252" i="11"/>
  <c r="S3252" i="11"/>
  <c r="U3252" i="11" s="1"/>
  <c r="P3252" i="11"/>
  <c r="O3252" i="11"/>
  <c r="T3251" i="11"/>
  <c r="S3251" i="11"/>
  <c r="U3251" i="11" s="1"/>
  <c r="P3251" i="11"/>
  <c r="O3251" i="11"/>
  <c r="T3250" i="11"/>
  <c r="S3250" i="11"/>
  <c r="U3250" i="11" s="1"/>
  <c r="P3250" i="11"/>
  <c r="O3250" i="11"/>
  <c r="T3249" i="11"/>
  <c r="S3249" i="11"/>
  <c r="U3249" i="11" s="1"/>
  <c r="P3249" i="11"/>
  <c r="O3249" i="11"/>
  <c r="T3248" i="11"/>
  <c r="S3248" i="11"/>
  <c r="U3248" i="11" s="1"/>
  <c r="P3248" i="11"/>
  <c r="O3248" i="11"/>
  <c r="T3247" i="11"/>
  <c r="S3247" i="11"/>
  <c r="U3247" i="11" s="1"/>
  <c r="P3247" i="11"/>
  <c r="O3247" i="11"/>
  <c r="T3246" i="11"/>
  <c r="S3246" i="11"/>
  <c r="U3246" i="11" s="1"/>
  <c r="P3246" i="11"/>
  <c r="O3246" i="11"/>
  <c r="T3245" i="11"/>
  <c r="S3245" i="11"/>
  <c r="U3245" i="11" s="1"/>
  <c r="P3245" i="11"/>
  <c r="O3245" i="11"/>
  <c r="T3244" i="11"/>
  <c r="S3244" i="11"/>
  <c r="U3244" i="11" s="1"/>
  <c r="P3244" i="11"/>
  <c r="O3244" i="11"/>
  <c r="T3243" i="11"/>
  <c r="S3243" i="11"/>
  <c r="U3243" i="11" s="1"/>
  <c r="P3243" i="11"/>
  <c r="O3243" i="11"/>
  <c r="T3242" i="11"/>
  <c r="S3242" i="11"/>
  <c r="U3242" i="11" s="1"/>
  <c r="P3242" i="11"/>
  <c r="O3242" i="11"/>
  <c r="T3241" i="11"/>
  <c r="S3241" i="11"/>
  <c r="U3241" i="11" s="1"/>
  <c r="P3241" i="11"/>
  <c r="O3241" i="11"/>
  <c r="T3240" i="11"/>
  <c r="S3240" i="11"/>
  <c r="U3240" i="11" s="1"/>
  <c r="P3240" i="11"/>
  <c r="O3240" i="11"/>
  <c r="T3239" i="11"/>
  <c r="S3239" i="11"/>
  <c r="U3239" i="11" s="1"/>
  <c r="P3239" i="11"/>
  <c r="O3239" i="11"/>
  <c r="T3238" i="11"/>
  <c r="S3238" i="11"/>
  <c r="U3238" i="11" s="1"/>
  <c r="P3238" i="11"/>
  <c r="O3238" i="11"/>
  <c r="T3237" i="11"/>
  <c r="S3237" i="11"/>
  <c r="U3237" i="11" s="1"/>
  <c r="P3237" i="11"/>
  <c r="O3237" i="11"/>
  <c r="T3236" i="11"/>
  <c r="S3236" i="11"/>
  <c r="U3236" i="11" s="1"/>
  <c r="P3236" i="11"/>
  <c r="O3236" i="11"/>
  <c r="T3235" i="11"/>
  <c r="S3235" i="11"/>
  <c r="U3235" i="11" s="1"/>
  <c r="P3235" i="11"/>
  <c r="O3235" i="11"/>
  <c r="T3234" i="11"/>
  <c r="S3234" i="11"/>
  <c r="U3234" i="11" s="1"/>
  <c r="P3234" i="11"/>
  <c r="O3234" i="11"/>
  <c r="T3233" i="11"/>
  <c r="S3233" i="11"/>
  <c r="U3233" i="11" s="1"/>
  <c r="P3233" i="11"/>
  <c r="O3233" i="11"/>
  <c r="T3232" i="11"/>
  <c r="S3232" i="11"/>
  <c r="U3232" i="11" s="1"/>
  <c r="P3232" i="11"/>
  <c r="O3232" i="11"/>
  <c r="T3231" i="11"/>
  <c r="S3231" i="11"/>
  <c r="U3231" i="11" s="1"/>
  <c r="P3231" i="11"/>
  <c r="O3231" i="11"/>
  <c r="T3230" i="11"/>
  <c r="S3230" i="11"/>
  <c r="U3230" i="11" s="1"/>
  <c r="P3230" i="11"/>
  <c r="O3230" i="11"/>
  <c r="T3229" i="11"/>
  <c r="S3229" i="11"/>
  <c r="U3229" i="11" s="1"/>
  <c r="P3229" i="11"/>
  <c r="O3229" i="11"/>
  <c r="T3228" i="11"/>
  <c r="S3228" i="11"/>
  <c r="U3228" i="11" s="1"/>
  <c r="P3228" i="11"/>
  <c r="O3228" i="11"/>
  <c r="T3227" i="11"/>
  <c r="S3227" i="11"/>
  <c r="U3227" i="11" s="1"/>
  <c r="P3227" i="11"/>
  <c r="O3227" i="11"/>
  <c r="T3226" i="11"/>
  <c r="S3226" i="11"/>
  <c r="U3226" i="11" s="1"/>
  <c r="P3226" i="11"/>
  <c r="O3226" i="11"/>
  <c r="T3225" i="11"/>
  <c r="S3225" i="11"/>
  <c r="U3225" i="11" s="1"/>
  <c r="P3225" i="11"/>
  <c r="O3225" i="11"/>
  <c r="T3224" i="11"/>
  <c r="S3224" i="11"/>
  <c r="U3224" i="11" s="1"/>
  <c r="P3224" i="11"/>
  <c r="O3224" i="11"/>
  <c r="T3223" i="11"/>
  <c r="S3223" i="11"/>
  <c r="U3223" i="11" s="1"/>
  <c r="P3223" i="11"/>
  <c r="E6" i="8" s="1"/>
  <c r="O3223" i="11"/>
  <c r="T3222" i="11"/>
  <c r="S3222" i="11"/>
  <c r="U3222" i="11" s="1"/>
  <c r="P3222" i="11"/>
  <c r="O3222" i="11"/>
  <c r="T3221" i="11"/>
  <c r="S3221" i="11"/>
  <c r="U3221" i="11" s="1"/>
  <c r="P3221" i="11"/>
  <c r="O3221" i="11"/>
  <c r="T3220" i="11"/>
  <c r="S3220" i="11"/>
  <c r="U3220" i="11" s="1"/>
  <c r="P3220" i="11"/>
  <c r="O3220" i="11"/>
  <c r="T3219" i="11"/>
  <c r="S3219" i="11"/>
  <c r="U3219" i="11" s="1"/>
  <c r="P3219" i="11"/>
  <c r="O3219" i="11"/>
  <c r="T3218" i="11"/>
  <c r="S3218" i="11"/>
  <c r="U3218" i="11" s="1"/>
  <c r="P3218" i="11"/>
  <c r="O3218" i="11"/>
  <c r="T3217" i="11"/>
  <c r="S3217" i="11"/>
  <c r="U3217" i="11" s="1"/>
  <c r="P3217" i="11"/>
  <c r="O3217" i="11"/>
  <c r="T3216" i="11"/>
  <c r="S3216" i="11"/>
  <c r="U3216" i="11" s="1"/>
  <c r="P3216" i="11"/>
  <c r="O3216" i="11"/>
  <c r="T3215" i="11"/>
  <c r="S3215" i="11"/>
  <c r="U3215" i="11" s="1"/>
  <c r="P3215" i="11"/>
  <c r="O3215" i="11"/>
  <c r="T3214" i="11"/>
  <c r="S3214" i="11"/>
  <c r="U3214" i="11" s="1"/>
  <c r="P3214" i="11"/>
  <c r="O3214" i="11"/>
  <c r="T3213" i="11"/>
  <c r="S3213" i="11"/>
  <c r="U3213" i="11" s="1"/>
  <c r="P3213" i="11"/>
  <c r="O3213" i="11"/>
  <c r="T3212" i="11"/>
  <c r="S3212" i="11"/>
  <c r="U3212" i="11" s="1"/>
  <c r="P3212" i="11"/>
  <c r="O3212" i="11"/>
  <c r="T3211" i="11"/>
  <c r="S3211" i="11"/>
  <c r="U3211" i="11" s="1"/>
  <c r="P3211" i="11"/>
  <c r="O3211" i="11"/>
  <c r="T3210" i="11"/>
  <c r="S3210" i="11"/>
  <c r="U3210" i="11" s="1"/>
  <c r="P3210" i="11"/>
  <c r="O3210" i="11"/>
  <c r="T3209" i="11"/>
  <c r="S3209" i="11"/>
  <c r="U3209" i="11" s="1"/>
  <c r="P3209" i="11"/>
  <c r="O3209" i="11"/>
  <c r="T3208" i="11"/>
  <c r="S3208" i="11"/>
  <c r="U3208" i="11" s="1"/>
  <c r="P3208" i="11"/>
  <c r="O3208" i="11"/>
  <c r="T3207" i="11"/>
  <c r="S3207" i="11"/>
  <c r="U3207" i="11" s="1"/>
  <c r="P3207" i="11"/>
  <c r="O3207" i="11"/>
  <c r="T3206" i="11"/>
  <c r="S3206" i="11"/>
  <c r="U3206" i="11" s="1"/>
  <c r="P3206" i="11"/>
  <c r="O3206" i="11"/>
  <c r="T3205" i="11"/>
  <c r="S3205" i="11"/>
  <c r="U3205" i="11" s="1"/>
  <c r="P3205" i="11"/>
  <c r="O3205" i="11"/>
  <c r="T3204" i="11"/>
  <c r="S3204" i="11"/>
  <c r="U3204" i="11" s="1"/>
  <c r="P3204" i="11"/>
  <c r="O3204" i="11"/>
  <c r="T3203" i="11"/>
  <c r="S3203" i="11"/>
  <c r="U3203" i="11" s="1"/>
  <c r="P3203" i="11"/>
  <c r="O3203" i="11"/>
  <c r="T3202" i="11"/>
  <c r="S3202" i="11"/>
  <c r="U3202" i="11" s="1"/>
  <c r="P3202" i="11"/>
  <c r="O3202" i="11"/>
  <c r="T3201" i="11"/>
  <c r="S3201" i="11"/>
  <c r="U3201" i="11" s="1"/>
  <c r="P3201" i="11"/>
  <c r="O3201" i="11"/>
  <c r="T3200" i="11"/>
  <c r="S3200" i="11"/>
  <c r="U3200" i="11" s="1"/>
  <c r="P3200" i="11"/>
  <c r="O3200" i="11"/>
  <c r="T3199" i="11"/>
  <c r="S3199" i="11"/>
  <c r="U3199" i="11" s="1"/>
  <c r="P3199" i="11"/>
  <c r="O3199" i="11"/>
  <c r="T3198" i="11"/>
  <c r="S3198" i="11"/>
  <c r="U3198" i="11" s="1"/>
  <c r="P3198" i="11"/>
  <c r="O3198" i="11"/>
  <c r="T3197" i="11"/>
  <c r="S3197" i="11"/>
  <c r="U3197" i="11" s="1"/>
  <c r="P3197" i="11"/>
  <c r="O3197" i="11"/>
  <c r="T3196" i="11"/>
  <c r="S3196" i="11"/>
  <c r="U3196" i="11" s="1"/>
  <c r="P3196" i="11"/>
  <c r="O3196" i="11"/>
  <c r="T3195" i="11"/>
  <c r="S3195" i="11"/>
  <c r="U3195" i="11" s="1"/>
  <c r="P3195" i="11"/>
  <c r="O3195" i="11"/>
  <c r="T3194" i="11"/>
  <c r="S3194" i="11"/>
  <c r="U3194" i="11" s="1"/>
  <c r="P3194" i="11"/>
  <c r="O3194" i="11"/>
  <c r="T3193" i="11"/>
  <c r="S3193" i="11"/>
  <c r="U3193" i="11" s="1"/>
  <c r="P3193" i="11"/>
  <c r="O3193" i="11"/>
  <c r="T3192" i="11"/>
  <c r="S3192" i="11"/>
  <c r="U3192" i="11" s="1"/>
  <c r="P3192" i="11"/>
  <c r="O3192" i="11"/>
  <c r="T3191" i="11"/>
  <c r="S3191" i="11"/>
  <c r="U3191" i="11" s="1"/>
  <c r="P3191" i="11"/>
  <c r="O3191" i="11"/>
  <c r="T3190" i="11"/>
  <c r="S3190" i="11"/>
  <c r="U3190" i="11" s="1"/>
  <c r="P3190" i="11"/>
  <c r="O3190" i="11"/>
  <c r="T3189" i="11"/>
  <c r="S3189" i="11"/>
  <c r="U3189" i="11" s="1"/>
  <c r="P3189" i="11"/>
  <c r="O3189" i="11"/>
  <c r="T3188" i="11"/>
  <c r="S3188" i="11"/>
  <c r="U3188" i="11" s="1"/>
  <c r="P3188" i="11"/>
  <c r="O3188" i="11"/>
  <c r="T3187" i="11"/>
  <c r="S3187" i="11"/>
  <c r="U3187" i="11" s="1"/>
  <c r="P3187" i="11"/>
  <c r="O3187" i="11"/>
  <c r="T3186" i="11"/>
  <c r="S3186" i="11"/>
  <c r="U3186" i="11" s="1"/>
  <c r="P3186" i="11"/>
  <c r="O3186" i="11"/>
  <c r="T3185" i="11"/>
  <c r="S3185" i="11"/>
  <c r="U3185" i="11" s="1"/>
  <c r="P3185" i="11"/>
  <c r="O3185" i="11"/>
  <c r="T3184" i="11"/>
  <c r="S3184" i="11"/>
  <c r="U3184" i="11" s="1"/>
  <c r="P3184" i="11"/>
  <c r="O3184" i="11"/>
  <c r="T3183" i="11"/>
  <c r="S3183" i="11"/>
  <c r="U3183" i="11" s="1"/>
  <c r="P3183" i="11"/>
  <c r="O3183" i="11"/>
  <c r="T3182" i="11"/>
  <c r="S3182" i="11"/>
  <c r="U3182" i="11" s="1"/>
  <c r="P3182" i="11"/>
  <c r="O3182" i="11"/>
  <c r="T3181" i="11"/>
  <c r="S3181" i="11"/>
  <c r="U3181" i="11" s="1"/>
  <c r="P3181" i="11"/>
  <c r="O3181" i="11"/>
  <c r="T3180" i="11"/>
  <c r="S3180" i="11"/>
  <c r="U3180" i="11" s="1"/>
  <c r="P3180" i="11"/>
  <c r="E4" i="8" s="1"/>
  <c r="O3180" i="11"/>
  <c r="T3179" i="11"/>
  <c r="S3179" i="11"/>
  <c r="U3179" i="11" s="1"/>
  <c r="P3179" i="11"/>
  <c r="O3179" i="11"/>
  <c r="T3178" i="11"/>
  <c r="S3178" i="11"/>
  <c r="U3178" i="11" s="1"/>
  <c r="P3178" i="11"/>
  <c r="O3178" i="11"/>
  <c r="T3177" i="11"/>
  <c r="S3177" i="11"/>
  <c r="U3177" i="11" s="1"/>
  <c r="P3177" i="11"/>
  <c r="O3177" i="11"/>
  <c r="T3176" i="11"/>
  <c r="S3176" i="11"/>
  <c r="U3176" i="11" s="1"/>
  <c r="P3176" i="11"/>
  <c r="O3176" i="11"/>
  <c r="T3175" i="11"/>
  <c r="S3175" i="11"/>
  <c r="U3175" i="11" s="1"/>
  <c r="P3175" i="11"/>
  <c r="O3175" i="11"/>
  <c r="T3174" i="11"/>
  <c r="S3174" i="11"/>
  <c r="U3174" i="11" s="1"/>
  <c r="P3174" i="11"/>
  <c r="O3174" i="11"/>
  <c r="T3173" i="11"/>
  <c r="S3173" i="11"/>
  <c r="U3173" i="11" s="1"/>
  <c r="P3173" i="11"/>
  <c r="O3173" i="11"/>
  <c r="T3172" i="11"/>
  <c r="S3172" i="11"/>
  <c r="U3172" i="11" s="1"/>
  <c r="P3172" i="11"/>
  <c r="O3172" i="11"/>
  <c r="T3171" i="11"/>
  <c r="S3171" i="11"/>
  <c r="U3171" i="11" s="1"/>
  <c r="P3171" i="11"/>
  <c r="O3171" i="11"/>
  <c r="T3170" i="11"/>
  <c r="S3170" i="11"/>
  <c r="U3170" i="11" s="1"/>
  <c r="P3170" i="11"/>
  <c r="O3170" i="11"/>
  <c r="T3169" i="11"/>
  <c r="S3169" i="11"/>
  <c r="U3169" i="11" s="1"/>
  <c r="P3169" i="11"/>
  <c r="O3169" i="11"/>
  <c r="T3168" i="11"/>
  <c r="S3168" i="11"/>
  <c r="U3168" i="11" s="1"/>
  <c r="P3168" i="11"/>
  <c r="O3168" i="11"/>
  <c r="T3167" i="11"/>
  <c r="S3167" i="11"/>
  <c r="U3167" i="11" s="1"/>
  <c r="P3167" i="11"/>
  <c r="O3167" i="11"/>
  <c r="T3166" i="11"/>
  <c r="S3166" i="11"/>
  <c r="U3166" i="11" s="1"/>
  <c r="P3166" i="11"/>
  <c r="O3166" i="11"/>
  <c r="T3165" i="11"/>
  <c r="S3165" i="11"/>
  <c r="U3165" i="11" s="1"/>
  <c r="P3165" i="11"/>
  <c r="O3165" i="11"/>
  <c r="T3164" i="11"/>
  <c r="S3164" i="11"/>
  <c r="U3164" i="11" s="1"/>
  <c r="P3164" i="11"/>
  <c r="O3164" i="11"/>
  <c r="T3163" i="11"/>
  <c r="S3163" i="11"/>
  <c r="U3163" i="11" s="1"/>
  <c r="P3163" i="11"/>
  <c r="O3163" i="11"/>
  <c r="T3162" i="11"/>
  <c r="S3162" i="11"/>
  <c r="U3162" i="11" s="1"/>
  <c r="P3162" i="11"/>
  <c r="O3162" i="11"/>
  <c r="T3161" i="11"/>
  <c r="S3161" i="11"/>
  <c r="U3161" i="11" s="1"/>
  <c r="P3161" i="11"/>
  <c r="O3161" i="11"/>
  <c r="T3160" i="11"/>
  <c r="S3160" i="11"/>
  <c r="U3160" i="11" s="1"/>
  <c r="P3160" i="11"/>
  <c r="O3160" i="11"/>
  <c r="T3159" i="11"/>
  <c r="S3159" i="11"/>
  <c r="U3159" i="11" s="1"/>
  <c r="P3159" i="11"/>
  <c r="O3159" i="11"/>
  <c r="T3158" i="11"/>
  <c r="S3158" i="11"/>
  <c r="U3158" i="11" s="1"/>
  <c r="P3158" i="11"/>
  <c r="O3158" i="11"/>
  <c r="T3157" i="11"/>
  <c r="S3157" i="11"/>
  <c r="U3157" i="11" s="1"/>
  <c r="P3157" i="11"/>
  <c r="O3157" i="11"/>
  <c r="T3156" i="11"/>
  <c r="S3156" i="11"/>
  <c r="U3156" i="11" s="1"/>
  <c r="P3156" i="11"/>
  <c r="O3156" i="11"/>
  <c r="T3155" i="11"/>
  <c r="S3155" i="11"/>
  <c r="U3155" i="11" s="1"/>
  <c r="P3155" i="11"/>
  <c r="O3155" i="11"/>
  <c r="T3154" i="11"/>
  <c r="S3154" i="11"/>
  <c r="U3154" i="11" s="1"/>
  <c r="P3154" i="11"/>
  <c r="O3154" i="11"/>
  <c r="T3153" i="11"/>
  <c r="S3153" i="11"/>
  <c r="U3153" i="11" s="1"/>
  <c r="P3153" i="11"/>
  <c r="O3153" i="11"/>
  <c r="T3152" i="11"/>
  <c r="S3152" i="11"/>
  <c r="U3152" i="11" s="1"/>
  <c r="P3152" i="11"/>
  <c r="O3152" i="11"/>
  <c r="T3151" i="11"/>
  <c r="S3151" i="11"/>
  <c r="U3151" i="11" s="1"/>
  <c r="P3151" i="11"/>
  <c r="O3151" i="11"/>
  <c r="T3150" i="11"/>
  <c r="S3150" i="11"/>
  <c r="U3150" i="11" s="1"/>
  <c r="P3150" i="11"/>
  <c r="O3150" i="11"/>
  <c r="T3149" i="11"/>
  <c r="S3149" i="11"/>
  <c r="U3149" i="11" s="1"/>
  <c r="P3149" i="11"/>
  <c r="O3149" i="11"/>
  <c r="T3148" i="11"/>
  <c r="S3148" i="11"/>
  <c r="U3148" i="11" s="1"/>
  <c r="P3148" i="11"/>
  <c r="O3148" i="11"/>
  <c r="T3147" i="11"/>
  <c r="S3147" i="11"/>
  <c r="U3147" i="11" s="1"/>
  <c r="P3147" i="11"/>
  <c r="O3147" i="11"/>
  <c r="T3146" i="11"/>
  <c r="S3146" i="11"/>
  <c r="U3146" i="11" s="1"/>
  <c r="P3146" i="11"/>
  <c r="O3146" i="11"/>
  <c r="T3145" i="11"/>
  <c r="S3145" i="11"/>
  <c r="U3145" i="11" s="1"/>
  <c r="P3145" i="11"/>
  <c r="O3145" i="11"/>
  <c r="T3144" i="11"/>
  <c r="S3144" i="11"/>
  <c r="U3144" i="11" s="1"/>
  <c r="P3144" i="11"/>
  <c r="O3144" i="11"/>
  <c r="T3143" i="11"/>
  <c r="S3143" i="11"/>
  <c r="U3143" i="11" s="1"/>
  <c r="P3143" i="11"/>
  <c r="O3143" i="11"/>
  <c r="T3142" i="11"/>
  <c r="S3142" i="11"/>
  <c r="U3142" i="11" s="1"/>
  <c r="P3142" i="11"/>
  <c r="O3142" i="11"/>
  <c r="T3141" i="11"/>
  <c r="S3141" i="11"/>
  <c r="U3141" i="11" s="1"/>
  <c r="P3141" i="11"/>
  <c r="O3141" i="11"/>
  <c r="T3140" i="11"/>
  <c r="S3140" i="11"/>
  <c r="U3140" i="11" s="1"/>
  <c r="P3140" i="11"/>
  <c r="O3140" i="11"/>
  <c r="T3139" i="11"/>
  <c r="S3139" i="11"/>
  <c r="U3139" i="11" s="1"/>
  <c r="P3139" i="11"/>
  <c r="O3139" i="11"/>
  <c r="T3138" i="11"/>
  <c r="S3138" i="11"/>
  <c r="U3138" i="11" s="1"/>
  <c r="P3138" i="11"/>
  <c r="O3138" i="11"/>
  <c r="T3137" i="11"/>
  <c r="S3137" i="11"/>
  <c r="U3137" i="11" s="1"/>
  <c r="P3137" i="11"/>
  <c r="O3137" i="11"/>
  <c r="T3136" i="11"/>
  <c r="S3136" i="11"/>
  <c r="U3136" i="11" s="1"/>
  <c r="P3136" i="11"/>
  <c r="O3136" i="11"/>
  <c r="T3135" i="11"/>
  <c r="S3135" i="11"/>
  <c r="U3135" i="11" s="1"/>
  <c r="P3135" i="11"/>
  <c r="O3135" i="11"/>
  <c r="T3134" i="11"/>
  <c r="S3134" i="11"/>
  <c r="U3134" i="11" s="1"/>
  <c r="P3134" i="11"/>
  <c r="O3134" i="11"/>
  <c r="T3133" i="11"/>
  <c r="S3133" i="11"/>
  <c r="U3133" i="11" s="1"/>
  <c r="P3133" i="11"/>
  <c r="O3133" i="11"/>
  <c r="T3132" i="11"/>
  <c r="S3132" i="11"/>
  <c r="U3132" i="11" s="1"/>
  <c r="P3132" i="11"/>
  <c r="O3132" i="11"/>
  <c r="T3131" i="11"/>
  <c r="S3131" i="11"/>
  <c r="U3131" i="11" s="1"/>
  <c r="P3131" i="11"/>
  <c r="O3131" i="11"/>
  <c r="T3130" i="11"/>
  <c r="S3130" i="11"/>
  <c r="U3130" i="11" s="1"/>
  <c r="P3130" i="11"/>
  <c r="O3130" i="11"/>
  <c r="T2653" i="11"/>
  <c r="S2653" i="11"/>
  <c r="U3129" i="11" s="1"/>
  <c r="P2653" i="11"/>
  <c r="O2653" i="11"/>
  <c r="T2345" i="11"/>
  <c r="S2345" i="11"/>
  <c r="P2345" i="11"/>
  <c r="O2345" i="11"/>
  <c r="T3885" i="11"/>
  <c r="S3885" i="11"/>
  <c r="P3885" i="11"/>
  <c r="O3885" i="11"/>
  <c r="T3879" i="11"/>
  <c r="S3879" i="11"/>
  <c r="P3879" i="11"/>
  <c r="O3879" i="11"/>
  <c r="T2659" i="11"/>
  <c r="S2659" i="11"/>
  <c r="P2659" i="11"/>
  <c r="O2659" i="11"/>
  <c r="T125" i="11"/>
  <c r="S125" i="11"/>
  <c r="P125" i="11"/>
  <c r="O125" i="11"/>
  <c r="T155" i="11"/>
  <c r="S155" i="11"/>
  <c r="P155" i="11"/>
  <c r="O155" i="11"/>
  <c r="T3122" i="11"/>
  <c r="S3122" i="11"/>
  <c r="U3122" i="11" s="1"/>
  <c r="P3122" i="11"/>
  <c r="O3122" i="11"/>
  <c r="T3121" i="11"/>
  <c r="S3121" i="11"/>
  <c r="U3121" i="11" s="1"/>
  <c r="P3121" i="11"/>
  <c r="O3121" i="11"/>
  <c r="T3120" i="11"/>
  <c r="S3120" i="11"/>
  <c r="U3120" i="11" s="1"/>
  <c r="P3120" i="11"/>
  <c r="O3120" i="11"/>
  <c r="T3119" i="11"/>
  <c r="S3119" i="11"/>
  <c r="U3119" i="11" s="1"/>
  <c r="P3119" i="11"/>
  <c r="O3119" i="11"/>
  <c r="T3118" i="11"/>
  <c r="S3118" i="11"/>
  <c r="U3118" i="11" s="1"/>
  <c r="P3118" i="11"/>
  <c r="O3118" i="11"/>
  <c r="T3117" i="11"/>
  <c r="S3117" i="11"/>
  <c r="U3117" i="11" s="1"/>
  <c r="P3117" i="11"/>
  <c r="O3117" i="11"/>
  <c r="T3116" i="11"/>
  <c r="S3116" i="11"/>
  <c r="U3116" i="11" s="1"/>
  <c r="P3116" i="11"/>
  <c r="O3116" i="11"/>
  <c r="T3115" i="11"/>
  <c r="S3115" i="11"/>
  <c r="U3115" i="11" s="1"/>
  <c r="P3115" i="11"/>
  <c r="O3115" i="11"/>
  <c r="T3114" i="11"/>
  <c r="S3114" i="11"/>
  <c r="U3114" i="11" s="1"/>
  <c r="P3114" i="11"/>
  <c r="O3114" i="11"/>
  <c r="T3113" i="11"/>
  <c r="S3113" i="11"/>
  <c r="U3113" i="11" s="1"/>
  <c r="P3113" i="11"/>
  <c r="O3113" i="11"/>
  <c r="T3112" i="11"/>
  <c r="S3112" i="11"/>
  <c r="U3112" i="11" s="1"/>
  <c r="P3112" i="11"/>
  <c r="O3112" i="11"/>
  <c r="T3111" i="11"/>
  <c r="S3111" i="11"/>
  <c r="U3111" i="11" s="1"/>
  <c r="P3111" i="11"/>
  <c r="O3111" i="11"/>
  <c r="T3110" i="11"/>
  <c r="S3110" i="11"/>
  <c r="U3110" i="11" s="1"/>
  <c r="P3110" i="11"/>
  <c r="O3110" i="11"/>
  <c r="T3109" i="11"/>
  <c r="S3109" i="11"/>
  <c r="U3109" i="11" s="1"/>
  <c r="P3109" i="11"/>
  <c r="O3109" i="11"/>
  <c r="T3108" i="11"/>
  <c r="S3108" i="11"/>
  <c r="U3108" i="11" s="1"/>
  <c r="P3108" i="11"/>
  <c r="O3108" i="11"/>
  <c r="T3107" i="11"/>
  <c r="S3107" i="11"/>
  <c r="U3107" i="11" s="1"/>
  <c r="P3107" i="11"/>
  <c r="O3107" i="11"/>
  <c r="T3106" i="11"/>
  <c r="S3106" i="11"/>
  <c r="U3106" i="11" s="1"/>
  <c r="P3106" i="11"/>
  <c r="O3106" i="11"/>
  <c r="T3105" i="11"/>
  <c r="S3105" i="11"/>
  <c r="U3105" i="11" s="1"/>
  <c r="P3105" i="11"/>
  <c r="O3105" i="11"/>
  <c r="T3104" i="11"/>
  <c r="S3104" i="11"/>
  <c r="U3104" i="11" s="1"/>
  <c r="P3104" i="11"/>
  <c r="O3104" i="11"/>
  <c r="T3103" i="11"/>
  <c r="S3103" i="11"/>
  <c r="U3103" i="11" s="1"/>
  <c r="P3103" i="11"/>
  <c r="O3103" i="11"/>
  <c r="T3102" i="11"/>
  <c r="S3102" i="11"/>
  <c r="U3102" i="11" s="1"/>
  <c r="P3102" i="11"/>
  <c r="O3102" i="11"/>
  <c r="T3101" i="11"/>
  <c r="S3101" i="11"/>
  <c r="U3101" i="11" s="1"/>
  <c r="P3101" i="11"/>
  <c r="O3101" i="11"/>
  <c r="T3100" i="11"/>
  <c r="S3100" i="11"/>
  <c r="U3100" i="11" s="1"/>
  <c r="P3100" i="11"/>
  <c r="O3100" i="11"/>
  <c r="T3099" i="11"/>
  <c r="S3099" i="11"/>
  <c r="U3099" i="11" s="1"/>
  <c r="P3099" i="11"/>
  <c r="O3099" i="11"/>
  <c r="T3098" i="11"/>
  <c r="S3098" i="11"/>
  <c r="U3098" i="11" s="1"/>
  <c r="P3098" i="11"/>
  <c r="O3098" i="11"/>
  <c r="T3097" i="11"/>
  <c r="S3097" i="11"/>
  <c r="U3097" i="11" s="1"/>
  <c r="P3097" i="11"/>
  <c r="O3097" i="11"/>
  <c r="T3096" i="11"/>
  <c r="S3096" i="11"/>
  <c r="U3096" i="11" s="1"/>
  <c r="P3096" i="11"/>
  <c r="O3096" i="11"/>
  <c r="T3095" i="11"/>
  <c r="S3095" i="11"/>
  <c r="U3095" i="11" s="1"/>
  <c r="P3095" i="11"/>
  <c r="O3095" i="11"/>
  <c r="T3094" i="11"/>
  <c r="S3094" i="11"/>
  <c r="U3094" i="11" s="1"/>
  <c r="P3094" i="11"/>
  <c r="O3094" i="11"/>
  <c r="T3093" i="11"/>
  <c r="S3093" i="11"/>
  <c r="U3093" i="11" s="1"/>
  <c r="P3093" i="11"/>
  <c r="O3093" i="11"/>
  <c r="T3092" i="11"/>
  <c r="S3092" i="11"/>
  <c r="U3092" i="11" s="1"/>
  <c r="P3092" i="11"/>
  <c r="O3092" i="11"/>
  <c r="T3091" i="11"/>
  <c r="S3091" i="11"/>
  <c r="U3091" i="11" s="1"/>
  <c r="P3091" i="11"/>
  <c r="O3091" i="11"/>
  <c r="T3090" i="11"/>
  <c r="S3090" i="11"/>
  <c r="U3090" i="11" s="1"/>
  <c r="P3090" i="11"/>
  <c r="O3090" i="11"/>
  <c r="T3089" i="11"/>
  <c r="S3089" i="11"/>
  <c r="U3089" i="11" s="1"/>
  <c r="P3089" i="11"/>
  <c r="O3089" i="11"/>
  <c r="T3088" i="11"/>
  <c r="S3088" i="11"/>
  <c r="U3088" i="11" s="1"/>
  <c r="P3088" i="11"/>
  <c r="O3088" i="11"/>
  <c r="T3087" i="11"/>
  <c r="S3087" i="11"/>
  <c r="U3087" i="11" s="1"/>
  <c r="P3087" i="11"/>
  <c r="O3087" i="11"/>
  <c r="T3086" i="11"/>
  <c r="S3086" i="11"/>
  <c r="U3086" i="11" s="1"/>
  <c r="P3086" i="11"/>
  <c r="O3086" i="11"/>
  <c r="T3085" i="11"/>
  <c r="S3085" i="11"/>
  <c r="U3085" i="11" s="1"/>
  <c r="P3085" i="11"/>
  <c r="O3085" i="11"/>
  <c r="T3084" i="11"/>
  <c r="S3084" i="11"/>
  <c r="U3084" i="11" s="1"/>
  <c r="P3084" i="11"/>
  <c r="O3084" i="11"/>
  <c r="T3083" i="11"/>
  <c r="S3083" i="11"/>
  <c r="U3083" i="11" s="1"/>
  <c r="P3083" i="11"/>
  <c r="O3083" i="11"/>
  <c r="T3082" i="11"/>
  <c r="S3082" i="11"/>
  <c r="U3082" i="11" s="1"/>
  <c r="P3082" i="11"/>
  <c r="O3082" i="11"/>
  <c r="T3081" i="11"/>
  <c r="S3081" i="11"/>
  <c r="U3081" i="11" s="1"/>
  <c r="P3081" i="11"/>
  <c r="O3081" i="11"/>
  <c r="T3080" i="11"/>
  <c r="S3080" i="11"/>
  <c r="U3080" i="11" s="1"/>
  <c r="P3080" i="11"/>
  <c r="O3080" i="11"/>
  <c r="T3079" i="11"/>
  <c r="S3079" i="11"/>
  <c r="U3079" i="11" s="1"/>
  <c r="P3079" i="11"/>
  <c r="O3079" i="11"/>
  <c r="T3078" i="11"/>
  <c r="S3078" i="11"/>
  <c r="U3078" i="11" s="1"/>
  <c r="P3078" i="11"/>
  <c r="O3078" i="11"/>
  <c r="T3077" i="11"/>
  <c r="S3077" i="11"/>
  <c r="U3077" i="11" s="1"/>
  <c r="P3077" i="11"/>
  <c r="O3077" i="11"/>
  <c r="T3076" i="11"/>
  <c r="S3076" i="11"/>
  <c r="U3076" i="11" s="1"/>
  <c r="P3076" i="11"/>
  <c r="O3076" i="11"/>
  <c r="T3075" i="11"/>
  <c r="S3075" i="11"/>
  <c r="U3075" i="11" s="1"/>
  <c r="P3075" i="11"/>
  <c r="O3075" i="11"/>
  <c r="T3074" i="11"/>
  <c r="S3074" i="11"/>
  <c r="U3074" i="11" s="1"/>
  <c r="P3074" i="11"/>
  <c r="O3074" i="11"/>
  <c r="T3073" i="11"/>
  <c r="S3073" i="11"/>
  <c r="U3073" i="11" s="1"/>
  <c r="P3073" i="11"/>
  <c r="O3073" i="11"/>
  <c r="T3072" i="11"/>
  <c r="S3072" i="11"/>
  <c r="U3072" i="11" s="1"/>
  <c r="P3072" i="11"/>
  <c r="O3072" i="11"/>
  <c r="T3071" i="11"/>
  <c r="S3071" i="11"/>
  <c r="U3071" i="11" s="1"/>
  <c r="P3071" i="11"/>
  <c r="O3071" i="11"/>
  <c r="T3070" i="11"/>
  <c r="S3070" i="11"/>
  <c r="U3070" i="11" s="1"/>
  <c r="P3070" i="11"/>
  <c r="O3070" i="11"/>
  <c r="T3069" i="11"/>
  <c r="S3069" i="11"/>
  <c r="U3069" i="11" s="1"/>
  <c r="P3069" i="11"/>
  <c r="O3069" i="11"/>
  <c r="T3068" i="11"/>
  <c r="S3068" i="11"/>
  <c r="U3068" i="11" s="1"/>
  <c r="P3068" i="11"/>
  <c r="O3068" i="11"/>
  <c r="T3067" i="11"/>
  <c r="S3067" i="11"/>
  <c r="U3067" i="11" s="1"/>
  <c r="P3067" i="11"/>
  <c r="O3067" i="11"/>
  <c r="T3066" i="11"/>
  <c r="S3066" i="11"/>
  <c r="U3066" i="11" s="1"/>
  <c r="P3066" i="11"/>
  <c r="O3066" i="11"/>
  <c r="T3065" i="11"/>
  <c r="S3065" i="11"/>
  <c r="U3065" i="11" s="1"/>
  <c r="P3065" i="11"/>
  <c r="O3065" i="11"/>
  <c r="T3064" i="11"/>
  <c r="S3064" i="11"/>
  <c r="U3064" i="11" s="1"/>
  <c r="P3064" i="11"/>
  <c r="O3064" i="11"/>
  <c r="T3063" i="11"/>
  <c r="S3063" i="11"/>
  <c r="U3063" i="11" s="1"/>
  <c r="P3063" i="11"/>
  <c r="O3063" i="11"/>
  <c r="T3062" i="11"/>
  <c r="S3062" i="11"/>
  <c r="U3062" i="11" s="1"/>
  <c r="P3062" i="11"/>
  <c r="O3062" i="11"/>
  <c r="T3061" i="11"/>
  <c r="S3061" i="11"/>
  <c r="U3061" i="11" s="1"/>
  <c r="P3061" i="11"/>
  <c r="O3061" i="11"/>
  <c r="T3060" i="11"/>
  <c r="S3060" i="11"/>
  <c r="U3060" i="11" s="1"/>
  <c r="P3060" i="11"/>
  <c r="O3060" i="11"/>
  <c r="T3059" i="11"/>
  <c r="S3059" i="11"/>
  <c r="U3059" i="11" s="1"/>
  <c r="P3059" i="11"/>
  <c r="O3059" i="11"/>
  <c r="T3058" i="11"/>
  <c r="S3058" i="11"/>
  <c r="U3058" i="11" s="1"/>
  <c r="P3058" i="11"/>
  <c r="O3058" i="11"/>
  <c r="T3057" i="11"/>
  <c r="S3057" i="11"/>
  <c r="U3057" i="11" s="1"/>
  <c r="P3057" i="11"/>
  <c r="O3057" i="11"/>
  <c r="T3056" i="11"/>
  <c r="S3056" i="11"/>
  <c r="U3056" i="11" s="1"/>
  <c r="P3056" i="11"/>
  <c r="O3056" i="11"/>
  <c r="T3055" i="11"/>
  <c r="S3055" i="11"/>
  <c r="U3055" i="11" s="1"/>
  <c r="P3055" i="11"/>
  <c r="O3055" i="11"/>
  <c r="T3054" i="11"/>
  <c r="S3054" i="11"/>
  <c r="U3054" i="11" s="1"/>
  <c r="P3054" i="11"/>
  <c r="O3054" i="11"/>
  <c r="T3053" i="11"/>
  <c r="S3053" i="11"/>
  <c r="U3053" i="11" s="1"/>
  <c r="P3053" i="11"/>
  <c r="O3053" i="11"/>
  <c r="T3052" i="11"/>
  <c r="S3052" i="11"/>
  <c r="U3052" i="11" s="1"/>
  <c r="P3052" i="11"/>
  <c r="O3052" i="11"/>
  <c r="T3051" i="11"/>
  <c r="S3051" i="11"/>
  <c r="U3051" i="11" s="1"/>
  <c r="P3051" i="11"/>
  <c r="O3051" i="11"/>
  <c r="T3050" i="11"/>
  <c r="S3050" i="11"/>
  <c r="U3050" i="11" s="1"/>
  <c r="P3050" i="11"/>
  <c r="O3050" i="11"/>
  <c r="T3049" i="11"/>
  <c r="S3049" i="11"/>
  <c r="U3049" i="11" s="1"/>
  <c r="P3049" i="11"/>
  <c r="O3049" i="11"/>
  <c r="T3048" i="11"/>
  <c r="S3048" i="11"/>
  <c r="U3048" i="11" s="1"/>
  <c r="P3048" i="11"/>
  <c r="O3048" i="11"/>
  <c r="T3047" i="11"/>
  <c r="S3047" i="11"/>
  <c r="U3047" i="11" s="1"/>
  <c r="P3047" i="11"/>
  <c r="O3047" i="11"/>
  <c r="T3046" i="11"/>
  <c r="S3046" i="11"/>
  <c r="U3046" i="11" s="1"/>
  <c r="P3046" i="11"/>
  <c r="O3046" i="11"/>
  <c r="T3045" i="11"/>
  <c r="S3045" i="11"/>
  <c r="U3045" i="11" s="1"/>
  <c r="P3045" i="11"/>
  <c r="O3045" i="11"/>
  <c r="T3044" i="11"/>
  <c r="S3044" i="11"/>
  <c r="U3044" i="11" s="1"/>
  <c r="P3044" i="11"/>
  <c r="O3044" i="11"/>
  <c r="T3043" i="11"/>
  <c r="S3043" i="11"/>
  <c r="U3043" i="11" s="1"/>
  <c r="P3043" i="11"/>
  <c r="O3043" i="11"/>
  <c r="T3042" i="11"/>
  <c r="S3042" i="11"/>
  <c r="U3042" i="11" s="1"/>
  <c r="P3042" i="11"/>
  <c r="O3042" i="11"/>
  <c r="T3041" i="11"/>
  <c r="S3041" i="11"/>
  <c r="U3041" i="11" s="1"/>
  <c r="P3041" i="11"/>
  <c r="O3041" i="11"/>
  <c r="T3040" i="11"/>
  <c r="S3040" i="11"/>
  <c r="U3040" i="11" s="1"/>
  <c r="P3040" i="11"/>
  <c r="O3040" i="11"/>
  <c r="T3039" i="11"/>
  <c r="S3039" i="11"/>
  <c r="U3039" i="11" s="1"/>
  <c r="P3039" i="11"/>
  <c r="O3039" i="11"/>
  <c r="T3038" i="11"/>
  <c r="S3038" i="11"/>
  <c r="U3038" i="11" s="1"/>
  <c r="P3038" i="11"/>
  <c r="O3038" i="11"/>
  <c r="T3037" i="11"/>
  <c r="S3037" i="11"/>
  <c r="U3037" i="11" s="1"/>
  <c r="P3037" i="11"/>
  <c r="O3037" i="11"/>
  <c r="T3036" i="11"/>
  <c r="S3036" i="11"/>
  <c r="U3036" i="11" s="1"/>
  <c r="P3036" i="11"/>
  <c r="O3036" i="11"/>
  <c r="T3035" i="11"/>
  <c r="S3035" i="11"/>
  <c r="U3035" i="11" s="1"/>
  <c r="P3035" i="11"/>
  <c r="O3035" i="11"/>
  <c r="T3034" i="11"/>
  <c r="S3034" i="11"/>
  <c r="U3034" i="11" s="1"/>
  <c r="P3034" i="11"/>
  <c r="O3034" i="11"/>
  <c r="T3033" i="11"/>
  <c r="S3033" i="11"/>
  <c r="U3033" i="11" s="1"/>
  <c r="P3033" i="11"/>
  <c r="O3033" i="11"/>
  <c r="T3032" i="11"/>
  <c r="S3032" i="11"/>
  <c r="U3032" i="11" s="1"/>
  <c r="P3032" i="11"/>
  <c r="O3032" i="11"/>
  <c r="T3031" i="11"/>
  <c r="S3031" i="11"/>
  <c r="U3031" i="11" s="1"/>
  <c r="P3031" i="11"/>
  <c r="O3031" i="11"/>
  <c r="T3030" i="11"/>
  <c r="S3030" i="11"/>
  <c r="U3030" i="11" s="1"/>
  <c r="P3030" i="11"/>
  <c r="O3030" i="11"/>
  <c r="T3029" i="11"/>
  <c r="S3029" i="11"/>
  <c r="U3029" i="11" s="1"/>
  <c r="P3029" i="11"/>
  <c r="O3029" i="11"/>
  <c r="T3028" i="11"/>
  <c r="S3028" i="11"/>
  <c r="U3028" i="11" s="1"/>
  <c r="P3028" i="11"/>
  <c r="O3028" i="11"/>
  <c r="T3027" i="11"/>
  <c r="S3027" i="11"/>
  <c r="U3027" i="11" s="1"/>
  <c r="P3027" i="11"/>
  <c r="O3027" i="11"/>
  <c r="T3026" i="11"/>
  <c r="S3026" i="11"/>
  <c r="U3026" i="11" s="1"/>
  <c r="P3026" i="11"/>
  <c r="O3026" i="11"/>
  <c r="T3025" i="11"/>
  <c r="S3025" i="11"/>
  <c r="U3025" i="11" s="1"/>
  <c r="P3025" i="11"/>
  <c r="O3025" i="11"/>
  <c r="T3024" i="11"/>
  <c r="S3024" i="11"/>
  <c r="U3024" i="11" s="1"/>
  <c r="P3024" i="11"/>
  <c r="O3024" i="11"/>
  <c r="T3023" i="11"/>
  <c r="S3023" i="11"/>
  <c r="U3023" i="11" s="1"/>
  <c r="P3023" i="11"/>
  <c r="O3023" i="11"/>
  <c r="T3022" i="11"/>
  <c r="S3022" i="11"/>
  <c r="U3022" i="11" s="1"/>
  <c r="P3022" i="11"/>
  <c r="O3022" i="11"/>
  <c r="T3021" i="11"/>
  <c r="S3021" i="11"/>
  <c r="U3021" i="11" s="1"/>
  <c r="P3021" i="11"/>
  <c r="O3021" i="11"/>
  <c r="T3020" i="11"/>
  <c r="S3020" i="11"/>
  <c r="U3020" i="11" s="1"/>
  <c r="P3020" i="11"/>
  <c r="O3020" i="11"/>
  <c r="T3019" i="11"/>
  <c r="S3019" i="11"/>
  <c r="U3019" i="11" s="1"/>
  <c r="P3019" i="11"/>
  <c r="O3019" i="11"/>
  <c r="T3018" i="11"/>
  <c r="S3018" i="11"/>
  <c r="U3018" i="11" s="1"/>
  <c r="P3018" i="11"/>
  <c r="O3018" i="11"/>
  <c r="T3017" i="11"/>
  <c r="S3017" i="11"/>
  <c r="U3017" i="11" s="1"/>
  <c r="P3017" i="11"/>
  <c r="O3017" i="11"/>
  <c r="T3016" i="11"/>
  <c r="S3016" i="11"/>
  <c r="U3016" i="11" s="1"/>
  <c r="P3016" i="11"/>
  <c r="O3016" i="11"/>
  <c r="T3015" i="11"/>
  <c r="S3015" i="11"/>
  <c r="U3015" i="11" s="1"/>
  <c r="P3015" i="11"/>
  <c r="O3015" i="11"/>
  <c r="T3014" i="11"/>
  <c r="S3014" i="11"/>
  <c r="U3014" i="11" s="1"/>
  <c r="P3014" i="11"/>
  <c r="O3014" i="11"/>
  <c r="T3013" i="11"/>
  <c r="S3013" i="11"/>
  <c r="U3013" i="11" s="1"/>
  <c r="P3013" i="11"/>
  <c r="O3013" i="11"/>
  <c r="T3012" i="11"/>
  <c r="S3012" i="11"/>
  <c r="U3012" i="11" s="1"/>
  <c r="P3012" i="11"/>
  <c r="O3012" i="11"/>
  <c r="T3011" i="11"/>
  <c r="S3011" i="11"/>
  <c r="U3011" i="11" s="1"/>
  <c r="P3011" i="11"/>
  <c r="O3011" i="11"/>
  <c r="T3010" i="11"/>
  <c r="S3010" i="11"/>
  <c r="U3010" i="11" s="1"/>
  <c r="P3010" i="11"/>
  <c r="O3010" i="11"/>
  <c r="T3009" i="11"/>
  <c r="S3009" i="11"/>
  <c r="U3009" i="11" s="1"/>
  <c r="P3009" i="11"/>
  <c r="O3009" i="11"/>
  <c r="T3008" i="11"/>
  <c r="S3008" i="11"/>
  <c r="U3008" i="11" s="1"/>
  <c r="P3008" i="11"/>
  <c r="O3008" i="11"/>
  <c r="T3007" i="11"/>
  <c r="S3007" i="11"/>
  <c r="U3007" i="11" s="1"/>
  <c r="P3007" i="11"/>
  <c r="O3007" i="11"/>
  <c r="T3006" i="11"/>
  <c r="S3006" i="11"/>
  <c r="U3006" i="11" s="1"/>
  <c r="P3006" i="11"/>
  <c r="O3006" i="11"/>
  <c r="T3005" i="11"/>
  <c r="S3005" i="11"/>
  <c r="U3005" i="11" s="1"/>
  <c r="P3005" i="11"/>
  <c r="O3005" i="11"/>
  <c r="T3004" i="11"/>
  <c r="S3004" i="11"/>
  <c r="U3004" i="11" s="1"/>
  <c r="P3004" i="11"/>
  <c r="O3004" i="11"/>
  <c r="T3003" i="11"/>
  <c r="S3003" i="11"/>
  <c r="U3003" i="11" s="1"/>
  <c r="P3003" i="11"/>
  <c r="O3003" i="11"/>
  <c r="T3002" i="11"/>
  <c r="S3002" i="11"/>
  <c r="U3002" i="11" s="1"/>
  <c r="P3002" i="11"/>
  <c r="O3002" i="11"/>
  <c r="T3001" i="11"/>
  <c r="S3001" i="11"/>
  <c r="U3001" i="11" s="1"/>
  <c r="P3001" i="11"/>
  <c r="O3001" i="11"/>
  <c r="T3000" i="11"/>
  <c r="S3000" i="11"/>
  <c r="U3000" i="11" s="1"/>
  <c r="P3000" i="11"/>
  <c r="O3000" i="11"/>
  <c r="T2999" i="11"/>
  <c r="S2999" i="11"/>
  <c r="U2999" i="11" s="1"/>
  <c r="P2999" i="11"/>
  <c r="O2999" i="11"/>
  <c r="T2998" i="11"/>
  <c r="S2998" i="11"/>
  <c r="U2998" i="11" s="1"/>
  <c r="P2998" i="11"/>
  <c r="O2998" i="11"/>
  <c r="T2997" i="11"/>
  <c r="S2997" i="11"/>
  <c r="U2997" i="11" s="1"/>
  <c r="P2997" i="11"/>
  <c r="O2997" i="11"/>
  <c r="T2996" i="11"/>
  <c r="S2996" i="11"/>
  <c r="U2996" i="11" s="1"/>
  <c r="P2996" i="11"/>
  <c r="O2996" i="11"/>
  <c r="T2995" i="11"/>
  <c r="S2995" i="11"/>
  <c r="U2995" i="11" s="1"/>
  <c r="P2995" i="11"/>
  <c r="O2995" i="11"/>
  <c r="T2994" i="11"/>
  <c r="S2994" i="11"/>
  <c r="U2994" i="11" s="1"/>
  <c r="P2994" i="11"/>
  <c r="O2994" i="11"/>
  <c r="T2993" i="11"/>
  <c r="S2993" i="11"/>
  <c r="U2993" i="11" s="1"/>
  <c r="P2993" i="11"/>
  <c r="O2993" i="11"/>
  <c r="T2992" i="11"/>
  <c r="S2992" i="11"/>
  <c r="U2992" i="11" s="1"/>
  <c r="P2992" i="11"/>
  <c r="O2992" i="11"/>
  <c r="T2991" i="11"/>
  <c r="S2991" i="11"/>
  <c r="U2991" i="11" s="1"/>
  <c r="P2991" i="11"/>
  <c r="O2991" i="11"/>
  <c r="T2990" i="11"/>
  <c r="S2990" i="11"/>
  <c r="U2990" i="11" s="1"/>
  <c r="P2990" i="11"/>
  <c r="O2990" i="11"/>
  <c r="T2989" i="11"/>
  <c r="S2989" i="11"/>
  <c r="U2989" i="11" s="1"/>
  <c r="P2989" i="11"/>
  <c r="O2989" i="11"/>
  <c r="T2988" i="11"/>
  <c r="S2988" i="11"/>
  <c r="U2988" i="11" s="1"/>
  <c r="P2988" i="11"/>
  <c r="O2988" i="11"/>
  <c r="T2987" i="11"/>
  <c r="S2987" i="11"/>
  <c r="U2987" i="11" s="1"/>
  <c r="P2987" i="11"/>
  <c r="O2987" i="11"/>
  <c r="T2986" i="11"/>
  <c r="S2986" i="11"/>
  <c r="U2986" i="11" s="1"/>
  <c r="P2986" i="11"/>
  <c r="O2986" i="11"/>
  <c r="T2985" i="11"/>
  <c r="S2985" i="11"/>
  <c r="U2985" i="11" s="1"/>
  <c r="P2985" i="11"/>
  <c r="O2985" i="11"/>
  <c r="T2984" i="11"/>
  <c r="S2984" i="11"/>
  <c r="U2984" i="11" s="1"/>
  <c r="P2984" i="11"/>
  <c r="O2984" i="11"/>
  <c r="T2983" i="11"/>
  <c r="S2983" i="11"/>
  <c r="U2983" i="11" s="1"/>
  <c r="P2983" i="11"/>
  <c r="O2983" i="11"/>
  <c r="T2982" i="11"/>
  <c r="S2982" i="11"/>
  <c r="U2982" i="11" s="1"/>
  <c r="P2982" i="11"/>
  <c r="O2982" i="11"/>
  <c r="T2981" i="11"/>
  <c r="S2981" i="11"/>
  <c r="U2981" i="11" s="1"/>
  <c r="P2981" i="11"/>
  <c r="O2981" i="11"/>
  <c r="T2980" i="11"/>
  <c r="S2980" i="11"/>
  <c r="U2980" i="11" s="1"/>
  <c r="P2980" i="11"/>
  <c r="O2980" i="11"/>
  <c r="T2979" i="11"/>
  <c r="S2979" i="11"/>
  <c r="U2979" i="11" s="1"/>
  <c r="P2979" i="11"/>
  <c r="O2979" i="11"/>
  <c r="T2978" i="11"/>
  <c r="S2978" i="11"/>
  <c r="U2978" i="11" s="1"/>
  <c r="P2978" i="11"/>
  <c r="O2978" i="11"/>
  <c r="T2977" i="11"/>
  <c r="S2977" i="11"/>
  <c r="U2977" i="11" s="1"/>
  <c r="P2977" i="11"/>
  <c r="O2977" i="11"/>
  <c r="T2976" i="11"/>
  <c r="S2976" i="11"/>
  <c r="U2976" i="11" s="1"/>
  <c r="P2976" i="11"/>
  <c r="O2976" i="11"/>
  <c r="T2975" i="11"/>
  <c r="S2975" i="11"/>
  <c r="U2975" i="11" s="1"/>
  <c r="P2975" i="11"/>
  <c r="O2975" i="11"/>
  <c r="T2974" i="11"/>
  <c r="S2974" i="11"/>
  <c r="U2974" i="11" s="1"/>
  <c r="P2974" i="11"/>
  <c r="O2974" i="11"/>
  <c r="T2973" i="11"/>
  <c r="S2973" i="11"/>
  <c r="U2973" i="11" s="1"/>
  <c r="P2973" i="11"/>
  <c r="O2973" i="11"/>
  <c r="T2972" i="11"/>
  <c r="S2972" i="11"/>
  <c r="U2972" i="11" s="1"/>
  <c r="P2972" i="11"/>
  <c r="O2972" i="11"/>
  <c r="T2971" i="11"/>
  <c r="S2971" i="11"/>
  <c r="U2971" i="11" s="1"/>
  <c r="P2971" i="11"/>
  <c r="O2971" i="11"/>
  <c r="T2970" i="11"/>
  <c r="S2970" i="11"/>
  <c r="U2970" i="11" s="1"/>
  <c r="P2970" i="11"/>
  <c r="O2970" i="11"/>
  <c r="T2969" i="11"/>
  <c r="S2969" i="11"/>
  <c r="U2969" i="11" s="1"/>
  <c r="P2969" i="11"/>
  <c r="O2969" i="11"/>
  <c r="T2968" i="11"/>
  <c r="S2968" i="11"/>
  <c r="U2968" i="11" s="1"/>
  <c r="P2968" i="11"/>
  <c r="O2968" i="11"/>
  <c r="T2967" i="11"/>
  <c r="S2967" i="11"/>
  <c r="U2967" i="11" s="1"/>
  <c r="P2967" i="11"/>
  <c r="O2967" i="11"/>
  <c r="T2966" i="11"/>
  <c r="S2966" i="11"/>
  <c r="U2966" i="11" s="1"/>
  <c r="P2966" i="11"/>
  <c r="O2966" i="11"/>
  <c r="T2965" i="11"/>
  <c r="S2965" i="11"/>
  <c r="U2965" i="11" s="1"/>
  <c r="P2965" i="11"/>
  <c r="O2965" i="11"/>
  <c r="T2964" i="11"/>
  <c r="S2964" i="11"/>
  <c r="U2964" i="11" s="1"/>
  <c r="P2964" i="11"/>
  <c r="O2964" i="11"/>
  <c r="T2963" i="11"/>
  <c r="S2963" i="11"/>
  <c r="U2963" i="11" s="1"/>
  <c r="P2963" i="11"/>
  <c r="O2963" i="11"/>
  <c r="T3888" i="11"/>
  <c r="S3888" i="11"/>
  <c r="P3888" i="11"/>
  <c r="O3888" i="11"/>
  <c r="T1316" i="11"/>
  <c r="S1316" i="11"/>
  <c r="P1316" i="11"/>
  <c r="O1316" i="11"/>
  <c r="T2571" i="11"/>
  <c r="S2571" i="11"/>
  <c r="P2571" i="11"/>
  <c r="O2571" i="11"/>
  <c r="T1341" i="11"/>
  <c r="S1341" i="11"/>
  <c r="P1341" i="11"/>
  <c r="O1341" i="11"/>
  <c r="T1062" i="11"/>
  <c r="S1062" i="11"/>
  <c r="P1062" i="11"/>
  <c r="O1062" i="11"/>
  <c r="T150" i="11"/>
  <c r="S150" i="11"/>
  <c r="P150" i="11"/>
  <c r="O150" i="11"/>
  <c r="T1340" i="11"/>
  <c r="S1340" i="11"/>
  <c r="P1340" i="11"/>
  <c r="O1340" i="11"/>
  <c r="T3871" i="11"/>
  <c r="S3871" i="11"/>
  <c r="P3871" i="11"/>
  <c r="O3871" i="11"/>
  <c r="T1568" i="11"/>
  <c r="S1568" i="11"/>
  <c r="P1568" i="11"/>
  <c r="O1568" i="11"/>
  <c r="T2394" i="11"/>
  <c r="S2394" i="11"/>
  <c r="P2394" i="11"/>
  <c r="O2394" i="11"/>
  <c r="T2952" i="11"/>
  <c r="S2952" i="11"/>
  <c r="U2952" i="11" s="1"/>
  <c r="P2952" i="11"/>
  <c r="O2952" i="11"/>
  <c r="T2951" i="11"/>
  <c r="S2951" i="11"/>
  <c r="U2951" i="11" s="1"/>
  <c r="P2951" i="11"/>
  <c r="O2951" i="11"/>
  <c r="T2950" i="11"/>
  <c r="S2950" i="11"/>
  <c r="U2950" i="11" s="1"/>
  <c r="P2950" i="11"/>
  <c r="O2950" i="11"/>
  <c r="T2949" i="11"/>
  <c r="S2949" i="11"/>
  <c r="U2949" i="11" s="1"/>
  <c r="P2949" i="11"/>
  <c r="O2949" i="11"/>
  <c r="T2948" i="11"/>
  <c r="S2948" i="11"/>
  <c r="U2948" i="11" s="1"/>
  <c r="P2948" i="11"/>
  <c r="O2948" i="11"/>
  <c r="T2947" i="11"/>
  <c r="S2947" i="11"/>
  <c r="U2947" i="11" s="1"/>
  <c r="P2947" i="11"/>
  <c r="O2947" i="11"/>
  <c r="T2946" i="11"/>
  <c r="S2946" i="11"/>
  <c r="U2946" i="11" s="1"/>
  <c r="P2946" i="11"/>
  <c r="O2946" i="11"/>
  <c r="T2945" i="11"/>
  <c r="S2945" i="11"/>
  <c r="U2945" i="11" s="1"/>
  <c r="P2945" i="11"/>
  <c r="O2945" i="11"/>
  <c r="T2944" i="11"/>
  <c r="S2944" i="11"/>
  <c r="U2944" i="11" s="1"/>
  <c r="P2944" i="11"/>
  <c r="O2944" i="11"/>
  <c r="T2943" i="11"/>
  <c r="S2943" i="11"/>
  <c r="U2943" i="11" s="1"/>
  <c r="P2943" i="11"/>
  <c r="O2943" i="11"/>
  <c r="T2942" i="11"/>
  <c r="S2942" i="11"/>
  <c r="U2942" i="11" s="1"/>
  <c r="P2942" i="11"/>
  <c r="O2942" i="11"/>
  <c r="T2941" i="11"/>
  <c r="S2941" i="11"/>
  <c r="U2941" i="11" s="1"/>
  <c r="P2941" i="11"/>
  <c r="O2941" i="11"/>
  <c r="T2940" i="11"/>
  <c r="S2940" i="11"/>
  <c r="U2940" i="11" s="1"/>
  <c r="P2940" i="11"/>
  <c r="O2940" i="11"/>
  <c r="T2939" i="11"/>
  <c r="S2939" i="11"/>
  <c r="U2939" i="11" s="1"/>
  <c r="P2939" i="11"/>
  <c r="O2939" i="11"/>
  <c r="T2938" i="11"/>
  <c r="S2938" i="11"/>
  <c r="U2938" i="11" s="1"/>
  <c r="P2938" i="11"/>
  <c r="O2938" i="11"/>
  <c r="T2937" i="11"/>
  <c r="S2937" i="11"/>
  <c r="U2937" i="11" s="1"/>
  <c r="P2937" i="11"/>
  <c r="O2937" i="11"/>
  <c r="T2936" i="11"/>
  <c r="S2936" i="11"/>
  <c r="U2936" i="11" s="1"/>
  <c r="P2936" i="11"/>
  <c r="O2936" i="11"/>
  <c r="T2935" i="11"/>
  <c r="S2935" i="11"/>
  <c r="U2935" i="11" s="1"/>
  <c r="P2935" i="11"/>
  <c r="O2935" i="11"/>
  <c r="T2934" i="11"/>
  <c r="S2934" i="11"/>
  <c r="U2934" i="11" s="1"/>
  <c r="P2934" i="11"/>
  <c r="O2934" i="11"/>
  <c r="T2933" i="11"/>
  <c r="S2933" i="11"/>
  <c r="U2933" i="11" s="1"/>
  <c r="P2933" i="11"/>
  <c r="O2933" i="11"/>
  <c r="T2932" i="11"/>
  <c r="S2932" i="11"/>
  <c r="U2932" i="11" s="1"/>
  <c r="P2932" i="11"/>
  <c r="O2932" i="11"/>
  <c r="T2931" i="11"/>
  <c r="S2931" i="11"/>
  <c r="U2931" i="11" s="1"/>
  <c r="P2931" i="11"/>
  <c r="O2931" i="11"/>
  <c r="T2930" i="11"/>
  <c r="S2930" i="11"/>
  <c r="U2930" i="11" s="1"/>
  <c r="P2930" i="11"/>
  <c r="O2930" i="11"/>
  <c r="T2929" i="11"/>
  <c r="S2929" i="11"/>
  <c r="U2929" i="11" s="1"/>
  <c r="P2929" i="11"/>
  <c r="O2929" i="11"/>
  <c r="T2928" i="11"/>
  <c r="S2928" i="11"/>
  <c r="U2928" i="11" s="1"/>
  <c r="P2928" i="11"/>
  <c r="O2928" i="11"/>
  <c r="T2927" i="11"/>
  <c r="S2927" i="11"/>
  <c r="U2927" i="11" s="1"/>
  <c r="P2927" i="11"/>
  <c r="O2927" i="11"/>
  <c r="T2926" i="11"/>
  <c r="S2926" i="11"/>
  <c r="U2926" i="11" s="1"/>
  <c r="P2926" i="11"/>
  <c r="O2926" i="11"/>
  <c r="T2925" i="11"/>
  <c r="S2925" i="11"/>
  <c r="U2925" i="11" s="1"/>
  <c r="P2925" i="11"/>
  <c r="O2925" i="11"/>
  <c r="T2924" i="11"/>
  <c r="S2924" i="11"/>
  <c r="U2924" i="11" s="1"/>
  <c r="P2924" i="11"/>
  <c r="O2924" i="11"/>
  <c r="T2923" i="11"/>
  <c r="S2923" i="11"/>
  <c r="U2923" i="11" s="1"/>
  <c r="P2923" i="11"/>
  <c r="O2923" i="11"/>
  <c r="T2922" i="11"/>
  <c r="S2922" i="11"/>
  <c r="U2922" i="11" s="1"/>
  <c r="P2922" i="11"/>
  <c r="O2922" i="11"/>
  <c r="T2921" i="11"/>
  <c r="S2921" i="11"/>
  <c r="U2921" i="11" s="1"/>
  <c r="P2921" i="11"/>
  <c r="O2921" i="11"/>
  <c r="T2920" i="11"/>
  <c r="S2920" i="11"/>
  <c r="U2920" i="11" s="1"/>
  <c r="P2920" i="11"/>
  <c r="O2920" i="11"/>
  <c r="T2919" i="11"/>
  <c r="S2919" i="11"/>
  <c r="U2919" i="11" s="1"/>
  <c r="P2919" i="11"/>
  <c r="O2919" i="11"/>
  <c r="T2918" i="11"/>
  <c r="S2918" i="11"/>
  <c r="U2918" i="11" s="1"/>
  <c r="P2918" i="11"/>
  <c r="O2918" i="11"/>
  <c r="T2917" i="11"/>
  <c r="S2917" i="11"/>
  <c r="U2917" i="11" s="1"/>
  <c r="P2917" i="11"/>
  <c r="O2917" i="11"/>
  <c r="T2916" i="11"/>
  <c r="S2916" i="11"/>
  <c r="U2916" i="11" s="1"/>
  <c r="P2916" i="11"/>
  <c r="O2916" i="11"/>
  <c r="T2915" i="11"/>
  <c r="S2915" i="11"/>
  <c r="U2915" i="11" s="1"/>
  <c r="P2915" i="11"/>
  <c r="O2915" i="11"/>
  <c r="T2914" i="11"/>
  <c r="S2914" i="11"/>
  <c r="U2914" i="11" s="1"/>
  <c r="P2914" i="11"/>
  <c r="O2914" i="11"/>
  <c r="T2913" i="11"/>
  <c r="S2913" i="11"/>
  <c r="U2913" i="11" s="1"/>
  <c r="P2913" i="11"/>
  <c r="O2913" i="11"/>
  <c r="T2912" i="11"/>
  <c r="S2912" i="11"/>
  <c r="U2912" i="11" s="1"/>
  <c r="P2912" i="11"/>
  <c r="O2912" i="11"/>
  <c r="T2911" i="11"/>
  <c r="S2911" i="11"/>
  <c r="U2911" i="11" s="1"/>
  <c r="P2911" i="11"/>
  <c r="O2911" i="11"/>
  <c r="T2910" i="11"/>
  <c r="S2910" i="11"/>
  <c r="U2910" i="11" s="1"/>
  <c r="P2910" i="11"/>
  <c r="O2910" i="11"/>
  <c r="T2909" i="11"/>
  <c r="S2909" i="11"/>
  <c r="U2909" i="11" s="1"/>
  <c r="P2909" i="11"/>
  <c r="O2909" i="11"/>
  <c r="T2908" i="11"/>
  <c r="S2908" i="11"/>
  <c r="U2908" i="11" s="1"/>
  <c r="P2908" i="11"/>
  <c r="O2908" i="11"/>
  <c r="T2907" i="11"/>
  <c r="S2907" i="11"/>
  <c r="U2907" i="11" s="1"/>
  <c r="P2907" i="11"/>
  <c r="O2907" i="11"/>
  <c r="T2906" i="11"/>
  <c r="S2906" i="11"/>
  <c r="U2906" i="11" s="1"/>
  <c r="P2906" i="11"/>
  <c r="O2906" i="11"/>
  <c r="T2905" i="11"/>
  <c r="S2905" i="11"/>
  <c r="U2905" i="11" s="1"/>
  <c r="P2905" i="11"/>
  <c r="O2905" i="11"/>
  <c r="T2904" i="11"/>
  <c r="S2904" i="11"/>
  <c r="U2904" i="11" s="1"/>
  <c r="P2904" i="11"/>
  <c r="O2904" i="11"/>
  <c r="T2903" i="11"/>
  <c r="S2903" i="11"/>
  <c r="U2903" i="11" s="1"/>
  <c r="P2903" i="11"/>
  <c r="O2903" i="11"/>
  <c r="T2902" i="11"/>
  <c r="S2902" i="11"/>
  <c r="U2902" i="11" s="1"/>
  <c r="P2902" i="11"/>
  <c r="O2902" i="11"/>
  <c r="T2901" i="11"/>
  <c r="S2901" i="11"/>
  <c r="U2901" i="11" s="1"/>
  <c r="P2901" i="11"/>
  <c r="O2901" i="11"/>
  <c r="T2900" i="11"/>
  <c r="S2900" i="11"/>
  <c r="U2900" i="11" s="1"/>
  <c r="P2900" i="11"/>
  <c r="O2900" i="11"/>
  <c r="T2899" i="11"/>
  <c r="S2899" i="11"/>
  <c r="U2899" i="11" s="1"/>
  <c r="P2899" i="11"/>
  <c r="O2899" i="11"/>
  <c r="T2898" i="11"/>
  <c r="S2898" i="11"/>
  <c r="U2898" i="11" s="1"/>
  <c r="P2898" i="11"/>
  <c r="O2898" i="11"/>
  <c r="T2897" i="11"/>
  <c r="S2897" i="11"/>
  <c r="U2897" i="11" s="1"/>
  <c r="P2897" i="11"/>
  <c r="O2897" i="11"/>
  <c r="T2896" i="11"/>
  <c r="S2896" i="11"/>
  <c r="U2896" i="11" s="1"/>
  <c r="P2896" i="11"/>
  <c r="O2896" i="11"/>
  <c r="T2895" i="11"/>
  <c r="S2895" i="11"/>
  <c r="U2895" i="11" s="1"/>
  <c r="P2895" i="11"/>
  <c r="O2895" i="11"/>
  <c r="T2894" i="11"/>
  <c r="S2894" i="11"/>
  <c r="U2894" i="11" s="1"/>
  <c r="P2894" i="11"/>
  <c r="O2894" i="11"/>
  <c r="T2893" i="11"/>
  <c r="S2893" i="11"/>
  <c r="U2893" i="11" s="1"/>
  <c r="P2893" i="11"/>
  <c r="O2893" i="11"/>
  <c r="T2892" i="11"/>
  <c r="S2892" i="11"/>
  <c r="U2892" i="11" s="1"/>
  <c r="P2892" i="11"/>
  <c r="O2892" i="11"/>
  <c r="T2891" i="11"/>
  <c r="S2891" i="11"/>
  <c r="U2891" i="11" s="1"/>
  <c r="P2891" i="11"/>
  <c r="O2891" i="11"/>
  <c r="T2890" i="11"/>
  <c r="S2890" i="11"/>
  <c r="U2890" i="11" s="1"/>
  <c r="P2890" i="11"/>
  <c r="O2890" i="11"/>
  <c r="T2889" i="11"/>
  <c r="S2889" i="11"/>
  <c r="U2889" i="11" s="1"/>
  <c r="P2889" i="11"/>
  <c r="O2889" i="11"/>
  <c r="T2888" i="11"/>
  <c r="S2888" i="11"/>
  <c r="U2888" i="11" s="1"/>
  <c r="P2888" i="11"/>
  <c r="O2888" i="11"/>
  <c r="T2887" i="11"/>
  <c r="S2887" i="11"/>
  <c r="U2887" i="11" s="1"/>
  <c r="P2887" i="11"/>
  <c r="O2887" i="11"/>
  <c r="T2886" i="11"/>
  <c r="S2886" i="11"/>
  <c r="U2886" i="11" s="1"/>
  <c r="P2886" i="11"/>
  <c r="O2886" i="11"/>
  <c r="T2885" i="11"/>
  <c r="S2885" i="11"/>
  <c r="U2885" i="11" s="1"/>
  <c r="P2885" i="11"/>
  <c r="O2885" i="11"/>
  <c r="T2884" i="11"/>
  <c r="S2884" i="11"/>
  <c r="U2884" i="11" s="1"/>
  <c r="P2884" i="11"/>
  <c r="O2884" i="11"/>
  <c r="T2883" i="11"/>
  <c r="S2883" i="11"/>
  <c r="U2883" i="11" s="1"/>
  <c r="P2883" i="11"/>
  <c r="O2883" i="11"/>
  <c r="T2882" i="11"/>
  <c r="S2882" i="11"/>
  <c r="U2882" i="11" s="1"/>
  <c r="P2882" i="11"/>
  <c r="O2882" i="11"/>
  <c r="T2881" i="11"/>
  <c r="S2881" i="11"/>
  <c r="U2881" i="11" s="1"/>
  <c r="P2881" i="11"/>
  <c r="O2881" i="11"/>
  <c r="T2880" i="11"/>
  <c r="S2880" i="11"/>
  <c r="U2880" i="11" s="1"/>
  <c r="P2880" i="11"/>
  <c r="O2880" i="11"/>
  <c r="T2879" i="11"/>
  <c r="S2879" i="11"/>
  <c r="U2879" i="11" s="1"/>
  <c r="P2879" i="11"/>
  <c r="O2879" i="11"/>
  <c r="T2878" i="11"/>
  <c r="S2878" i="11"/>
  <c r="U2878" i="11" s="1"/>
  <c r="P2878" i="11"/>
  <c r="O2878" i="11"/>
  <c r="T2877" i="11"/>
  <c r="S2877" i="11"/>
  <c r="U2877" i="11" s="1"/>
  <c r="P2877" i="11"/>
  <c r="O2877" i="11"/>
  <c r="T2876" i="11"/>
  <c r="S2876" i="11"/>
  <c r="U2876" i="11" s="1"/>
  <c r="P2876" i="11"/>
  <c r="O2876" i="11"/>
  <c r="T2875" i="11"/>
  <c r="S2875" i="11"/>
  <c r="U2875" i="11" s="1"/>
  <c r="P2875" i="11"/>
  <c r="O2875" i="11"/>
  <c r="T2874" i="11"/>
  <c r="S2874" i="11"/>
  <c r="U2874" i="11" s="1"/>
  <c r="P2874" i="11"/>
  <c r="O2874" i="11"/>
  <c r="T2873" i="11"/>
  <c r="S2873" i="11"/>
  <c r="U2873" i="11" s="1"/>
  <c r="P2873" i="11"/>
  <c r="O2873" i="11"/>
  <c r="T2872" i="11"/>
  <c r="S2872" i="11"/>
  <c r="U2872" i="11" s="1"/>
  <c r="P2872" i="11"/>
  <c r="O2872" i="11"/>
  <c r="T2871" i="11"/>
  <c r="S2871" i="11"/>
  <c r="U2871" i="11" s="1"/>
  <c r="P2871" i="11"/>
  <c r="O2871" i="11"/>
  <c r="T2870" i="11"/>
  <c r="S2870" i="11"/>
  <c r="U2870" i="11" s="1"/>
  <c r="P2870" i="11"/>
  <c r="O2870" i="11"/>
  <c r="T2869" i="11"/>
  <c r="S2869" i="11"/>
  <c r="U2869" i="11" s="1"/>
  <c r="P2869" i="11"/>
  <c r="O2869" i="11"/>
  <c r="T2868" i="11"/>
  <c r="S2868" i="11"/>
  <c r="U2868" i="11" s="1"/>
  <c r="P2868" i="11"/>
  <c r="O2868" i="11"/>
  <c r="T2867" i="11"/>
  <c r="S2867" i="11"/>
  <c r="U2867" i="11" s="1"/>
  <c r="P2867" i="11"/>
  <c r="O2867" i="11"/>
  <c r="T2866" i="11"/>
  <c r="S2866" i="11"/>
  <c r="U2866" i="11" s="1"/>
  <c r="P2866" i="11"/>
  <c r="O2866" i="11"/>
  <c r="T2865" i="11"/>
  <c r="S2865" i="11"/>
  <c r="U2865" i="11" s="1"/>
  <c r="P2865" i="11"/>
  <c r="O2865" i="11"/>
  <c r="T2864" i="11"/>
  <c r="S2864" i="11"/>
  <c r="U2864" i="11" s="1"/>
  <c r="P2864" i="11"/>
  <c r="O2864" i="11"/>
  <c r="T2863" i="11"/>
  <c r="S2863" i="11"/>
  <c r="U2863" i="11" s="1"/>
  <c r="P2863" i="11"/>
  <c r="O2863" i="11"/>
  <c r="T2862" i="11"/>
  <c r="S2862" i="11"/>
  <c r="U2862" i="11" s="1"/>
  <c r="P2862" i="11"/>
  <c r="O2862" i="11"/>
  <c r="T2861" i="11"/>
  <c r="S2861" i="11"/>
  <c r="U2861" i="11" s="1"/>
  <c r="P2861" i="11"/>
  <c r="O2861" i="11"/>
  <c r="T2860" i="11"/>
  <c r="S2860" i="11"/>
  <c r="U2860" i="11" s="1"/>
  <c r="P2860" i="11"/>
  <c r="O2860" i="11"/>
  <c r="T2859" i="11"/>
  <c r="S2859" i="11"/>
  <c r="U2859" i="11" s="1"/>
  <c r="P2859" i="11"/>
  <c r="O2859" i="11"/>
  <c r="T2858" i="11"/>
  <c r="S2858" i="11"/>
  <c r="U2858" i="11" s="1"/>
  <c r="P2858" i="11"/>
  <c r="O2858" i="11"/>
  <c r="T2857" i="11"/>
  <c r="S2857" i="11"/>
  <c r="U2857" i="11" s="1"/>
  <c r="P2857" i="11"/>
  <c r="O2857" i="11"/>
  <c r="T2856" i="11"/>
  <c r="S2856" i="11"/>
  <c r="U2856" i="11" s="1"/>
  <c r="P2856" i="11"/>
  <c r="O2856" i="11"/>
  <c r="T2855" i="11"/>
  <c r="S2855" i="11"/>
  <c r="U2855" i="11" s="1"/>
  <c r="P2855" i="11"/>
  <c r="O2855" i="11"/>
  <c r="T2854" i="11"/>
  <c r="S2854" i="11"/>
  <c r="U2854" i="11" s="1"/>
  <c r="P2854" i="11"/>
  <c r="O2854" i="11"/>
  <c r="T2853" i="11"/>
  <c r="S2853" i="11"/>
  <c r="U2853" i="11" s="1"/>
  <c r="P2853" i="11"/>
  <c r="O2853" i="11"/>
  <c r="T2852" i="11"/>
  <c r="S2852" i="11"/>
  <c r="U2852" i="11" s="1"/>
  <c r="P2852" i="11"/>
  <c r="O2852" i="11"/>
  <c r="T2851" i="11"/>
  <c r="S2851" i="11"/>
  <c r="U2851" i="11" s="1"/>
  <c r="P2851" i="11"/>
  <c r="O2851" i="11"/>
  <c r="T2850" i="11"/>
  <c r="S2850" i="11"/>
  <c r="U2850" i="11" s="1"/>
  <c r="P2850" i="11"/>
  <c r="O2850" i="11"/>
  <c r="T2849" i="11"/>
  <c r="S2849" i="11"/>
  <c r="U2849" i="11" s="1"/>
  <c r="P2849" i="11"/>
  <c r="O2849" i="11"/>
  <c r="T2848" i="11"/>
  <c r="S2848" i="11"/>
  <c r="U2848" i="11" s="1"/>
  <c r="P2848" i="11"/>
  <c r="O2848" i="11"/>
  <c r="T2847" i="11"/>
  <c r="S2847" i="11"/>
  <c r="U2847" i="11" s="1"/>
  <c r="P2847" i="11"/>
  <c r="O2847" i="11"/>
  <c r="T2846" i="11"/>
  <c r="S2846" i="11"/>
  <c r="U2846" i="11" s="1"/>
  <c r="P2846" i="11"/>
  <c r="O2846" i="11"/>
  <c r="T2845" i="11"/>
  <c r="S2845" i="11"/>
  <c r="U2845" i="11" s="1"/>
  <c r="P2845" i="11"/>
  <c r="O2845" i="11"/>
  <c r="T2844" i="11"/>
  <c r="S2844" i="11"/>
  <c r="U2844" i="11" s="1"/>
  <c r="P2844" i="11"/>
  <c r="O2844" i="11"/>
  <c r="T2843" i="11"/>
  <c r="S2843" i="11"/>
  <c r="U2843" i="11" s="1"/>
  <c r="P2843" i="11"/>
  <c r="O2843" i="11"/>
  <c r="T2842" i="11"/>
  <c r="S2842" i="11"/>
  <c r="U2842" i="11" s="1"/>
  <c r="P2842" i="11"/>
  <c r="O2842" i="11"/>
  <c r="T2841" i="11"/>
  <c r="S2841" i="11"/>
  <c r="U2841" i="11" s="1"/>
  <c r="P2841" i="11"/>
  <c r="O2841" i="11"/>
  <c r="T2840" i="11"/>
  <c r="S2840" i="11"/>
  <c r="U2840" i="11" s="1"/>
  <c r="P2840" i="11"/>
  <c r="O2840" i="11"/>
  <c r="T2839" i="11"/>
  <c r="S2839" i="11"/>
  <c r="U2839" i="11" s="1"/>
  <c r="P2839" i="11"/>
  <c r="O2839" i="11"/>
  <c r="T2838" i="11"/>
  <c r="S2838" i="11"/>
  <c r="U2838" i="11" s="1"/>
  <c r="P2838" i="11"/>
  <c r="O2838" i="11"/>
  <c r="T2837" i="11"/>
  <c r="S2837" i="11"/>
  <c r="U2837" i="11" s="1"/>
  <c r="P2837" i="11"/>
  <c r="O2837" i="11"/>
  <c r="T2836" i="11"/>
  <c r="S2836" i="11"/>
  <c r="U2836" i="11" s="1"/>
  <c r="P2836" i="11"/>
  <c r="O2836" i="11"/>
  <c r="T2835" i="11"/>
  <c r="S2835" i="11"/>
  <c r="U2835" i="11" s="1"/>
  <c r="P2835" i="11"/>
  <c r="O2835" i="11"/>
  <c r="T2834" i="11"/>
  <c r="S2834" i="11"/>
  <c r="U2834" i="11" s="1"/>
  <c r="P2834" i="11"/>
  <c r="O2834" i="11"/>
  <c r="T2833" i="11"/>
  <c r="S2833" i="11"/>
  <c r="U2833" i="11" s="1"/>
  <c r="P2833" i="11"/>
  <c r="O2833" i="11"/>
  <c r="T2832" i="11"/>
  <c r="S2832" i="11"/>
  <c r="U2832" i="11" s="1"/>
  <c r="P2832" i="11"/>
  <c r="O2832" i="11"/>
  <c r="T2831" i="11"/>
  <c r="S2831" i="11"/>
  <c r="U2831" i="11" s="1"/>
  <c r="P2831" i="11"/>
  <c r="O2831" i="11"/>
  <c r="T2830" i="11"/>
  <c r="S2830" i="11"/>
  <c r="U2830" i="11" s="1"/>
  <c r="P2830" i="11"/>
  <c r="O2830" i="11"/>
  <c r="T2829" i="11"/>
  <c r="S2829" i="11"/>
  <c r="U2829" i="11" s="1"/>
  <c r="P2829" i="11"/>
  <c r="O2829" i="11"/>
  <c r="T2828" i="11"/>
  <c r="S2828" i="11"/>
  <c r="U2828" i="11" s="1"/>
  <c r="P2828" i="11"/>
  <c r="O2828" i="11"/>
  <c r="T2827" i="11"/>
  <c r="S2827" i="11"/>
  <c r="U2827" i="11" s="1"/>
  <c r="P2827" i="11"/>
  <c r="O2827" i="11"/>
  <c r="T2826" i="11"/>
  <c r="S2826" i="11"/>
  <c r="U2826" i="11" s="1"/>
  <c r="P2826" i="11"/>
  <c r="O2826" i="11"/>
  <c r="T2825" i="11"/>
  <c r="S2825" i="11"/>
  <c r="U2825" i="11" s="1"/>
  <c r="P2825" i="11"/>
  <c r="O2825" i="11"/>
  <c r="T2824" i="11"/>
  <c r="S2824" i="11"/>
  <c r="U2824" i="11" s="1"/>
  <c r="P2824" i="11"/>
  <c r="O2824" i="11"/>
  <c r="T2823" i="11"/>
  <c r="S2823" i="11"/>
  <c r="U2823" i="11" s="1"/>
  <c r="P2823" i="11"/>
  <c r="O2823" i="11"/>
  <c r="T2822" i="11"/>
  <c r="S2822" i="11"/>
  <c r="U2822" i="11" s="1"/>
  <c r="P2822" i="11"/>
  <c r="O2822" i="11"/>
  <c r="T2821" i="11"/>
  <c r="S2821" i="11"/>
  <c r="U2821" i="11" s="1"/>
  <c r="P2821" i="11"/>
  <c r="O2821" i="11"/>
  <c r="T2820" i="11"/>
  <c r="S2820" i="11"/>
  <c r="U2820" i="11" s="1"/>
  <c r="P2820" i="11"/>
  <c r="O2820" i="11"/>
  <c r="T2819" i="11"/>
  <c r="S2819" i="11"/>
  <c r="U2819" i="11" s="1"/>
  <c r="P2819" i="11"/>
  <c r="O2819" i="11"/>
  <c r="T2818" i="11"/>
  <c r="S2818" i="11"/>
  <c r="U2818" i="11" s="1"/>
  <c r="P2818" i="11"/>
  <c r="O2818" i="11"/>
  <c r="T2817" i="11"/>
  <c r="S2817" i="11"/>
  <c r="U2817" i="11" s="1"/>
  <c r="P2817" i="11"/>
  <c r="O2817" i="11"/>
  <c r="T2816" i="11"/>
  <c r="S2816" i="11"/>
  <c r="U2816" i="11" s="1"/>
  <c r="P2816" i="11"/>
  <c r="O2816" i="11"/>
  <c r="T2815" i="11"/>
  <c r="S2815" i="11"/>
  <c r="U2815" i="11" s="1"/>
  <c r="P2815" i="11"/>
  <c r="O2815" i="11"/>
  <c r="T2814" i="11"/>
  <c r="S2814" i="11"/>
  <c r="U2814" i="11" s="1"/>
  <c r="P2814" i="11"/>
  <c r="O2814" i="11"/>
  <c r="T2813" i="11"/>
  <c r="S2813" i="11"/>
  <c r="U2813" i="11" s="1"/>
  <c r="P2813" i="11"/>
  <c r="O2813" i="11"/>
  <c r="T2812" i="11"/>
  <c r="S2812" i="11"/>
  <c r="U2812" i="11" s="1"/>
  <c r="P2812" i="11"/>
  <c r="O2812" i="11"/>
  <c r="T2811" i="11"/>
  <c r="S2811" i="11"/>
  <c r="U2811" i="11" s="1"/>
  <c r="P2811" i="11"/>
  <c r="O2811" i="11"/>
  <c r="T2810" i="11"/>
  <c r="S2810" i="11"/>
  <c r="U2810" i="11" s="1"/>
  <c r="P2810" i="11"/>
  <c r="O2810" i="11"/>
  <c r="T2809" i="11"/>
  <c r="S2809" i="11"/>
  <c r="U2809" i="11" s="1"/>
  <c r="P2809" i="11"/>
  <c r="O2809" i="11"/>
  <c r="T2808" i="11"/>
  <c r="S2808" i="11"/>
  <c r="U2808" i="11" s="1"/>
  <c r="P2808" i="11"/>
  <c r="O2808" i="11"/>
  <c r="T2807" i="11"/>
  <c r="S2807" i="11"/>
  <c r="U2807" i="11" s="1"/>
  <c r="P2807" i="11"/>
  <c r="O2807" i="11"/>
  <c r="T2806" i="11"/>
  <c r="S2806" i="11"/>
  <c r="U2806" i="11" s="1"/>
  <c r="P2806" i="11"/>
  <c r="O2806" i="11"/>
  <c r="T2805" i="11"/>
  <c r="S2805" i="11"/>
  <c r="U2805" i="11" s="1"/>
  <c r="P2805" i="11"/>
  <c r="O2805" i="11"/>
  <c r="T2804" i="11"/>
  <c r="S2804" i="11"/>
  <c r="U2804" i="11" s="1"/>
  <c r="P2804" i="11"/>
  <c r="O2804" i="11"/>
  <c r="T2803" i="11"/>
  <c r="S2803" i="11"/>
  <c r="U2803" i="11" s="1"/>
  <c r="P2803" i="11"/>
  <c r="O2803" i="11"/>
  <c r="T2802" i="11"/>
  <c r="S2802" i="11"/>
  <c r="U2802" i="11" s="1"/>
  <c r="P2802" i="11"/>
  <c r="O2802" i="11"/>
  <c r="T2801" i="11"/>
  <c r="S2801" i="11"/>
  <c r="U2801" i="11" s="1"/>
  <c r="P2801" i="11"/>
  <c r="O2801" i="11"/>
  <c r="T2800" i="11"/>
  <c r="S2800" i="11"/>
  <c r="U2800" i="11" s="1"/>
  <c r="P2800" i="11"/>
  <c r="O2800" i="11"/>
  <c r="T2799" i="11"/>
  <c r="S2799" i="11"/>
  <c r="U2799" i="11" s="1"/>
  <c r="P2799" i="11"/>
  <c r="O2799" i="11"/>
  <c r="T2798" i="11"/>
  <c r="S2798" i="11"/>
  <c r="U2798" i="11" s="1"/>
  <c r="P2798" i="11"/>
  <c r="O2798" i="11"/>
  <c r="T2797" i="11"/>
  <c r="S2797" i="11"/>
  <c r="U2797" i="11" s="1"/>
  <c r="P2797" i="11"/>
  <c r="O2797" i="11"/>
  <c r="T2796" i="11"/>
  <c r="S2796" i="11"/>
  <c r="U2796" i="11" s="1"/>
  <c r="P2796" i="11"/>
  <c r="O2796" i="11"/>
  <c r="T2795" i="11"/>
  <c r="S2795" i="11"/>
  <c r="U2795" i="11" s="1"/>
  <c r="P2795" i="11"/>
  <c r="O2795" i="11"/>
  <c r="T2794" i="11"/>
  <c r="S2794" i="11"/>
  <c r="U2794" i="11" s="1"/>
  <c r="P2794" i="11"/>
  <c r="O2794" i="11"/>
  <c r="T2793" i="11"/>
  <c r="S2793" i="11"/>
  <c r="U2793" i="11" s="1"/>
  <c r="P2793" i="11"/>
  <c r="O2793" i="11"/>
  <c r="T2792" i="11"/>
  <c r="S2792" i="11"/>
  <c r="U2792" i="11" s="1"/>
  <c r="P2792" i="11"/>
  <c r="O2792" i="11"/>
  <c r="T2791" i="11"/>
  <c r="S2791" i="11"/>
  <c r="U2791" i="11" s="1"/>
  <c r="P2791" i="11"/>
  <c r="O2791" i="11"/>
  <c r="T2790" i="11"/>
  <c r="S2790" i="11"/>
  <c r="U2790" i="11" s="1"/>
  <c r="P2790" i="11"/>
  <c r="O2790" i="11"/>
  <c r="T2789" i="11"/>
  <c r="S2789" i="11"/>
  <c r="U2789" i="11" s="1"/>
  <c r="P2789" i="11"/>
  <c r="O2789" i="11"/>
  <c r="T2788" i="11"/>
  <c r="S2788" i="11"/>
  <c r="U2788" i="11" s="1"/>
  <c r="P2788" i="11"/>
  <c r="O2788" i="11"/>
  <c r="T2787" i="11"/>
  <c r="S2787" i="11"/>
  <c r="U2787" i="11" s="1"/>
  <c r="P2787" i="11"/>
  <c r="O2787" i="11"/>
  <c r="T2786" i="11"/>
  <c r="S2786" i="11"/>
  <c r="U2786" i="11" s="1"/>
  <c r="P2786" i="11"/>
  <c r="O2786" i="11"/>
  <c r="T2785" i="11"/>
  <c r="S2785" i="11"/>
  <c r="U2785" i="11" s="1"/>
  <c r="P2785" i="11"/>
  <c r="O2785" i="11"/>
  <c r="T2784" i="11"/>
  <c r="S2784" i="11"/>
  <c r="U2784" i="11" s="1"/>
  <c r="P2784" i="11"/>
  <c r="O2784" i="11"/>
  <c r="T2783" i="11"/>
  <c r="S2783" i="11"/>
  <c r="U2783" i="11" s="1"/>
  <c r="P2783" i="11"/>
  <c r="O2783" i="11"/>
  <c r="T2782" i="11"/>
  <c r="S2782" i="11"/>
  <c r="U2782" i="11" s="1"/>
  <c r="P2782" i="11"/>
  <c r="O2782" i="11"/>
  <c r="T2781" i="11"/>
  <c r="S2781" i="11"/>
  <c r="U2781" i="11" s="1"/>
  <c r="P2781" i="11"/>
  <c r="O2781" i="11"/>
  <c r="T2780" i="11"/>
  <c r="S2780" i="11"/>
  <c r="U2780" i="11" s="1"/>
  <c r="P2780" i="11"/>
  <c r="O2780" i="11"/>
  <c r="T2779" i="11"/>
  <c r="S2779" i="11"/>
  <c r="U2779" i="11" s="1"/>
  <c r="P2779" i="11"/>
  <c r="O2779" i="11"/>
  <c r="T2778" i="11"/>
  <c r="S2778" i="11"/>
  <c r="U2778" i="11" s="1"/>
  <c r="P2778" i="11"/>
  <c r="O2778" i="11"/>
  <c r="T2777" i="11"/>
  <c r="S2777" i="11"/>
  <c r="U2777" i="11" s="1"/>
  <c r="P2777" i="11"/>
  <c r="O2777" i="11"/>
  <c r="T2776" i="11"/>
  <c r="S2776" i="11"/>
  <c r="U2776" i="11" s="1"/>
  <c r="P2776" i="11"/>
  <c r="O2776" i="11"/>
  <c r="T2775" i="11"/>
  <c r="S2775" i="11"/>
  <c r="U2775" i="11" s="1"/>
  <c r="P2775" i="11"/>
  <c r="O2775" i="11"/>
  <c r="T2774" i="11"/>
  <c r="S2774" i="11"/>
  <c r="U2774" i="11" s="1"/>
  <c r="P2774" i="11"/>
  <c r="O2774" i="11"/>
  <c r="T2773" i="11"/>
  <c r="S2773" i="11"/>
  <c r="U2773" i="11" s="1"/>
  <c r="P2773" i="11"/>
  <c r="O2773" i="11"/>
  <c r="T2772" i="11"/>
  <c r="S2772" i="11"/>
  <c r="U2772" i="11" s="1"/>
  <c r="P2772" i="11"/>
  <c r="O2772" i="11"/>
  <c r="T2771" i="11"/>
  <c r="S2771" i="11"/>
  <c r="U2771" i="11" s="1"/>
  <c r="P2771" i="11"/>
  <c r="O2771" i="11"/>
  <c r="T2770" i="11"/>
  <c r="S2770" i="11"/>
  <c r="U2770" i="11" s="1"/>
  <c r="P2770" i="11"/>
  <c r="O2770" i="11"/>
  <c r="T2769" i="11"/>
  <c r="S2769" i="11"/>
  <c r="U2769" i="11" s="1"/>
  <c r="P2769" i="11"/>
  <c r="O2769" i="11"/>
  <c r="T2768" i="11"/>
  <c r="S2768" i="11"/>
  <c r="U2768" i="11" s="1"/>
  <c r="P2768" i="11"/>
  <c r="O2768" i="11"/>
  <c r="T2767" i="11"/>
  <c r="S2767" i="11"/>
  <c r="U2767" i="11" s="1"/>
  <c r="P2767" i="11"/>
  <c r="O2767" i="11"/>
  <c r="T2766" i="11"/>
  <c r="S2766" i="11"/>
  <c r="U2766" i="11" s="1"/>
  <c r="P2766" i="11"/>
  <c r="O2766" i="11"/>
  <c r="T2765" i="11"/>
  <c r="S2765" i="11"/>
  <c r="U2765" i="11" s="1"/>
  <c r="P2765" i="11"/>
  <c r="O2765" i="11"/>
  <c r="T2764" i="11"/>
  <c r="S2764" i="11"/>
  <c r="U2764" i="11" s="1"/>
  <c r="P2764" i="11"/>
  <c r="O2764" i="11"/>
  <c r="T2763" i="11"/>
  <c r="S2763" i="11"/>
  <c r="U2763" i="11" s="1"/>
  <c r="P2763" i="11"/>
  <c r="O2763" i="11"/>
  <c r="T2762" i="11"/>
  <c r="S2762" i="11"/>
  <c r="U2762" i="11" s="1"/>
  <c r="P2762" i="11"/>
  <c r="O2762" i="11"/>
  <c r="T2761" i="11"/>
  <c r="S2761" i="11"/>
  <c r="U2761" i="11" s="1"/>
  <c r="P2761" i="11"/>
  <c r="O2761" i="11"/>
  <c r="T2760" i="11"/>
  <c r="S2760" i="11"/>
  <c r="U2760" i="11" s="1"/>
  <c r="P2760" i="11"/>
  <c r="O2760" i="11"/>
  <c r="T2759" i="11"/>
  <c r="S2759" i="11"/>
  <c r="U2759" i="11" s="1"/>
  <c r="P2759" i="11"/>
  <c r="O2759" i="11"/>
  <c r="T2758" i="11"/>
  <c r="S2758" i="11"/>
  <c r="U2758" i="11" s="1"/>
  <c r="P2758" i="11"/>
  <c r="O2758" i="11"/>
  <c r="T2757" i="11"/>
  <c r="S2757" i="11"/>
  <c r="U2757" i="11" s="1"/>
  <c r="P2757" i="11"/>
  <c r="O2757" i="11"/>
  <c r="T2756" i="11"/>
  <c r="S2756" i="11"/>
  <c r="U2756" i="11" s="1"/>
  <c r="P2756" i="11"/>
  <c r="O2756" i="11"/>
  <c r="T2755" i="11"/>
  <c r="S2755" i="11"/>
  <c r="U2755" i="11" s="1"/>
  <c r="P2755" i="11"/>
  <c r="O2755" i="11"/>
  <c r="T2754" i="11"/>
  <c r="S2754" i="11"/>
  <c r="U2754" i="11" s="1"/>
  <c r="P2754" i="11"/>
  <c r="O2754" i="11"/>
  <c r="T2753" i="11"/>
  <c r="S2753" i="11"/>
  <c r="U2753" i="11" s="1"/>
  <c r="P2753" i="11"/>
  <c r="O2753" i="11"/>
  <c r="T2752" i="11"/>
  <c r="S2752" i="11"/>
  <c r="U2752" i="11" s="1"/>
  <c r="P2752" i="11"/>
  <c r="O2752" i="11"/>
  <c r="T2751" i="11"/>
  <c r="S2751" i="11"/>
  <c r="U2751" i="11" s="1"/>
  <c r="P2751" i="11"/>
  <c r="O2751" i="11"/>
  <c r="T2750" i="11"/>
  <c r="S2750" i="11"/>
  <c r="U2750" i="11" s="1"/>
  <c r="P2750" i="11"/>
  <c r="O2750" i="11"/>
  <c r="T2749" i="11"/>
  <c r="S2749" i="11"/>
  <c r="U2749" i="11" s="1"/>
  <c r="P2749" i="11"/>
  <c r="O2749" i="11"/>
  <c r="T2748" i="11"/>
  <c r="S2748" i="11"/>
  <c r="U2748" i="11" s="1"/>
  <c r="P2748" i="11"/>
  <c r="O2748" i="11"/>
  <c r="T2747" i="11"/>
  <c r="S2747" i="11"/>
  <c r="U2747" i="11" s="1"/>
  <c r="P2747" i="11"/>
  <c r="O2747" i="11"/>
  <c r="T2746" i="11"/>
  <c r="S2746" i="11"/>
  <c r="U2746" i="11" s="1"/>
  <c r="P2746" i="11"/>
  <c r="O2746" i="11"/>
  <c r="T2745" i="11"/>
  <c r="S2745" i="11"/>
  <c r="U2745" i="11" s="1"/>
  <c r="P2745" i="11"/>
  <c r="O2745" i="11"/>
  <c r="T2744" i="11"/>
  <c r="S2744" i="11"/>
  <c r="U2744" i="11" s="1"/>
  <c r="P2744" i="11"/>
  <c r="O2744" i="11"/>
  <c r="T2743" i="11"/>
  <c r="S2743" i="11"/>
  <c r="U2743" i="11" s="1"/>
  <c r="P2743" i="11"/>
  <c r="O2743" i="11"/>
  <c r="T2742" i="11"/>
  <c r="S2742" i="11"/>
  <c r="U2742" i="11" s="1"/>
  <c r="P2742" i="11"/>
  <c r="O2742" i="11"/>
  <c r="T2741" i="11"/>
  <c r="S2741" i="11"/>
  <c r="U2741" i="11" s="1"/>
  <c r="P2741" i="11"/>
  <c r="O2741" i="11"/>
  <c r="T2740" i="11"/>
  <c r="S2740" i="11"/>
  <c r="U2740" i="11" s="1"/>
  <c r="P2740" i="11"/>
  <c r="O2740" i="11"/>
  <c r="T2739" i="11"/>
  <c r="S2739" i="11"/>
  <c r="U2739" i="11" s="1"/>
  <c r="P2739" i="11"/>
  <c r="O2739" i="11"/>
  <c r="T2738" i="11"/>
  <c r="S2738" i="11"/>
  <c r="U2738" i="11" s="1"/>
  <c r="P2738" i="11"/>
  <c r="O2738" i="11"/>
  <c r="T2737" i="11"/>
  <c r="S2737" i="11"/>
  <c r="U2737" i="11" s="1"/>
  <c r="P2737" i="11"/>
  <c r="O2737" i="11"/>
  <c r="T2736" i="11"/>
  <c r="S2736" i="11"/>
  <c r="U2736" i="11" s="1"/>
  <c r="P2736" i="11"/>
  <c r="O2736" i="11"/>
  <c r="T2735" i="11"/>
  <c r="S2735" i="11"/>
  <c r="U2735" i="11" s="1"/>
  <c r="P2735" i="11"/>
  <c r="O2735" i="11"/>
  <c r="T2734" i="11"/>
  <c r="S2734" i="11"/>
  <c r="U2734" i="11" s="1"/>
  <c r="P2734" i="11"/>
  <c r="O2734" i="11"/>
  <c r="T2733" i="11"/>
  <c r="S2733" i="11"/>
  <c r="U2733" i="11" s="1"/>
  <c r="P2733" i="11"/>
  <c r="O2733" i="11"/>
  <c r="T2732" i="11"/>
  <c r="S2732" i="11"/>
  <c r="U2732" i="11" s="1"/>
  <c r="P2732" i="11"/>
  <c r="O2732" i="11"/>
  <c r="T2731" i="11"/>
  <c r="S2731" i="11"/>
  <c r="U2731" i="11" s="1"/>
  <c r="P2731" i="11"/>
  <c r="O2731" i="11"/>
  <c r="T2730" i="11"/>
  <c r="S2730" i="11"/>
  <c r="U2730" i="11" s="1"/>
  <c r="P2730" i="11"/>
  <c r="O2730" i="11"/>
  <c r="T2729" i="11"/>
  <c r="S2729" i="11"/>
  <c r="U2729" i="11" s="1"/>
  <c r="P2729" i="11"/>
  <c r="O2729" i="11"/>
  <c r="T2728" i="11"/>
  <c r="S2728" i="11"/>
  <c r="U2728" i="11" s="1"/>
  <c r="P2728" i="11"/>
  <c r="O2728" i="11"/>
  <c r="T2727" i="11"/>
  <c r="S2727" i="11"/>
  <c r="U2727" i="11" s="1"/>
  <c r="P2727" i="11"/>
  <c r="O2727" i="11"/>
  <c r="T2726" i="11"/>
  <c r="S2726" i="11"/>
  <c r="U2726" i="11" s="1"/>
  <c r="P2726" i="11"/>
  <c r="O2726" i="11"/>
  <c r="T2725" i="11"/>
  <c r="S2725" i="11"/>
  <c r="U2725" i="11" s="1"/>
  <c r="P2725" i="11"/>
  <c r="O2725" i="11"/>
  <c r="T2724" i="11"/>
  <c r="S2724" i="11"/>
  <c r="U2724" i="11" s="1"/>
  <c r="P2724" i="11"/>
  <c r="O2724" i="11"/>
  <c r="T2723" i="11"/>
  <c r="S2723" i="11"/>
  <c r="U2723" i="11" s="1"/>
  <c r="P2723" i="11"/>
  <c r="O2723" i="11"/>
  <c r="T2722" i="11"/>
  <c r="S2722" i="11"/>
  <c r="U2722" i="11" s="1"/>
  <c r="P2722" i="11"/>
  <c r="O2722" i="11"/>
  <c r="T2721" i="11"/>
  <c r="S2721" i="11"/>
  <c r="U2721" i="11" s="1"/>
  <c r="P2721" i="11"/>
  <c r="O2721" i="11"/>
  <c r="T2720" i="11"/>
  <c r="S2720" i="11"/>
  <c r="U2720" i="11" s="1"/>
  <c r="P2720" i="11"/>
  <c r="O2720" i="11"/>
  <c r="T2719" i="11"/>
  <c r="S2719" i="11"/>
  <c r="U2719" i="11" s="1"/>
  <c r="P2719" i="11"/>
  <c r="O2719" i="11"/>
  <c r="T2718" i="11"/>
  <c r="S2718" i="11"/>
  <c r="U2718" i="11" s="1"/>
  <c r="P2718" i="11"/>
  <c r="O2718" i="11"/>
  <c r="T2717" i="11"/>
  <c r="S2717" i="11"/>
  <c r="U2717" i="11" s="1"/>
  <c r="P2717" i="11"/>
  <c r="O2717" i="11"/>
  <c r="T2716" i="11"/>
  <c r="S2716" i="11"/>
  <c r="U2716" i="11" s="1"/>
  <c r="P2716" i="11"/>
  <c r="O2716" i="11"/>
  <c r="T2715" i="11"/>
  <c r="S2715" i="11"/>
  <c r="U2715" i="11" s="1"/>
  <c r="P2715" i="11"/>
  <c r="O2715" i="11"/>
  <c r="T2714" i="11"/>
  <c r="S2714" i="11"/>
  <c r="U2714" i="11" s="1"/>
  <c r="P2714" i="11"/>
  <c r="O2714" i="11"/>
  <c r="T2713" i="11"/>
  <c r="S2713" i="11"/>
  <c r="U2713" i="11" s="1"/>
  <c r="P2713" i="11"/>
  <c r="O2713" i="11"/>
  <c r="T2712" i="11"/>
  <c r="S2712" i="11"/>
  <c r="U2712" i="11" s="1"/>
  <c r="P2712" i="11"/>
  <c r="O2712" i="11"/>
  <c r="T2711" i="11"/>
  <c r="S2711" i="11"/>
  <c r="U2711" i="11" s="1"/>
  <c r="P2711" i="11"/>
  <c r="O2711" i="11"/>
  <c r="T2710" i="11"/>
  <c r="S2710" i="11"/>
  <c r="U2710" i="11" s="1"/>
  <c r="P2710" i="11"/>
  <c r="O2710" i="11"/>
  <c r="T2709" i="11"/>
  <c r="S2709" i="11"/>
  <c r="U2709" i="11" s="1"/>
  <c r="P2709" i="11"/>
  <c r="O2709" i="11"/>
  <c r="T2708" i="11"/>
  <c r="S2708" i="11"/>
  <c r="U2708" i="11" s="1"/>
  <c r="P2708" i="11"/>
  <c r="O2708" i="11"/>
  <c r="T2707" i="11"/>
  <c r="S2707" i="11"/>
  <c r="U2707" i="11" s="1"/>
  <c r="P2707" i="11"/>
  <c r="O2707" i="11"/>
  <c r="T2706" i="11"/>
  <c r="S2706" i="11"/>
  <c r="U2706" i="11" s="1"/>
  <c r="P2706" i="11"/>
  <c r="O2706" i="11"/>
  <c r="T2705" i="11"/>
  <c r="S2705" i="11"/>
  <c r="U2705" i="11" s="1"/>
  <c r="P2705" i="11"/>
  <c r="O2705" i="11"/>
  <c r="T2704" i="11"/>
  <c r="S2704" i="11"/>
  <c r="U2704" i="11" s="1"/>
  <c r="P2704" i="11"/>
  <c r="O2704" i="11"/>
  <c r="T2703" i="11"/>
  <c r="S2703" i="11"/>
  <c r="U2703" i="11" s="1"/>
  <c r="P2703" i="11"/>
  <c r="O2703" i="11"/>
  <c r="T2702" i="11"/>
  <c r="S2702" i="11"/>
  <c r="U2702" i="11" s="1"/>
  <c r="P2702" i="11"/>
  <c r="O2702" i="11"/>
  <c r="T2701" i="11"/>
  <c r="S2701" i="11"/>
  <c r="U2701" i="11" s="1"/>
  <c r="P2701" i="11"/>
  <c r="O2701" i="11"/>
  <c r="T2700" i="11"/>
  <c r="S2700" i="11"/>
  <c r="U2700" i="11" s="1"/>
  <c r="P2700" i="11"/>
  <c r="O2700" i="11"/>
  <c r="T2699" i="11"/>
  <c r="S2699" i="11"/>
  <c r="U2699" i="11" s="1"/>
  <c r="P2699" i="11"/>
  <c r="O2699" i="11"/>
  <c r="T2698" i="11"/>
  <c r="S2698" i="11"/>
  <c r="U2698" i="11" s="1"/>
  <c r="P2698" i="11"/>
  <c r="O2698" i="11"/>
  <c r="T2697" i="11"/>
  <c r="S2697" i="11"/>
  <c r="U2697" i="11" s="1"/>
  <c r="P2697" i="11"/>
  <c r="O2697" i="11"/>
  <c r="T2696" i="11"/>
  <c r="S2696" i="11"/>
  <c r="U2696" i="11" s="1"/>
  <c r="P2696" i="11"/>
  <c r="O2696" i="11"/>
  <c r="T2695" i="11"/>
  <c r="S2695" i="11"/>
  <c r="U2695" i="11" s="1"/>
  <c r="P2695" i="11"/>
  <c r="O2695" i="11"/>
  <c r="T2694" i="11"/>
  <c r="S2694" i="11"/>
  <c r="U2694" i="11" s="1"/>
  <c r="P2694" i="11"/>
  <c r="O2694" i="11"/>
  <c r="T2693" i="11"/>
  <c r="S2693" i="11"/>
  <c r="U2693" i="11" s="1"/>
  <c r="P2693" i="11"/>
  <c r="O2693" i="11"/>
  <c r="T2692" i="11"/>
  <c r="S2692" i="11"/>
  <c r="U2692" i="11" s="1"/>
  <c r="P2692" i="11"/>
  <c r="O2692" i="11"/>
  <c r="T2691" i="11"/>
  <c r="S2691" i="11"/>
  <c r="U2691" i="11" s="1"/>
  <c r="P2691" i="11"/>
  <c r="O2691" i="11"/>
  <c r="T2690" i="11"/>
  <c r="S2690" i="11"/>
  <c r="U2690" i="11" s="1"/>
  <c r="P2690" i="11"/>
  <c r="O2690" i="11"/>
  <c r="T2689" i="11"/>
  <c r="S2689" i="11"/>
  <c r="U2689" i="11" s="1"/>
  <c r="P2689" i="11"/>
  <c r="O2689" i="11"/>
  <c r="T2688" i="11"/>
  <c r="S2688" i="11"/>
  <c r="U2688" i="11" s="1"/>
  <c r="P2688" i="11"/>
  <c r="O2688" i="11"/>
  <c r="T2687" i="11"/>
  <c r="S2687" i="11"/>
  <c r="U2687" i="11" s="1"/>
  <c r="P2687" i="11"/>
  <c r="O2687" i="11"/>
  <c r="T2686" i="11"/>
  <c r="S2686" i="11"/>
  <c r="U2686" i="11" s="1"/>
  <c r="P2686" i="11"/>
  <c r="O2686" i="11"/>
  <c r="T2685" i="11"/>
  <c r="S2685" i="11"/>
  <c r="U2685" i="11" s="1"/>
  <c r="P2685" i="11"/>
  <c r="O2685" i="11"/>
  <c r="T2684" i="11"/>
  <c r="S2684" i="11"/>
  <c r="U2684" i="11" s="1"/>
  <c r="P2684" i="11"/>
  <c r="O2684" i="11"/>
  <c r="T2683" i="11"/>
  <c r="S2683" i="11"/>
  <c r="U2683" i="11" s="1"/>
  <c r="P2683" i="11"/>
  <c r="O2683" i="11"/>
  <c r="T2682" i="11"/>
  <c r="S2682" i="11"/>
  <c r="U2682" i="11" s="1"/>
  <c r="P2682" i="11"/>
  <c r="O2682" i="11"/>
  <c r="T2681" i="11"/>
  <c r="S2681" i="11"/>
  <c r="U2681" i="11" s="1"/>
  <c r="P2681" i="11"/>
  <c r="O2681" i="11"/>
  <c r="T2680" i="11"/>
  <c r="S2680" i="11"/>
  <c r="U2680" i="11" s="1"/>
  <c r="P2680" i="11"/>
  <c r="O2680" i="11"/>
  <c r="T2679" i="11"/>
  <c r="S2679" i="11"/>
  <c r="U2679" i="11" s="1"/>
  <c r="P2679" i="11"/>
  <c r="O2679" i="11"/>
  <c r="T2678" i="11"/>
  <c r="S2678" i="11"/>
  <c r="U2678" i="11" s="1"/>
  <c r="P2678" i="11"/>
  <c r="O2678" i="11"/>
  <c r="T2677" i="11"/>
  <c r="S2677" i="11"/>
  <c r="U2677" i="11" s="1"/>
  <c r="P2677" i="11"/>
  <c r="O2677" i="11"/>
  <c r="T2676" i="11"/>
  <c r="S2676" i="11"/>
  <c r="U2676" i="11" s="1"/>
  <c r="P2676" i="11"/>
  <c r="O2676" i="11"/>
  <c r="T2675" i="11"/>
  <c r="S2675" i="11"/>
  <c r="U2675" i="11" s="1"/>
  <c r="P2675" i="11"/>
  <c r="O2675" i="11"/>
  <c r="T2674" i="11"/>
  <c r="S2674" i="11"/>
  <c r="U2674" i="11" s="1"/>
  <c r="P2674" i="11"/>
  <c r="O2674" i="11"/>
  <c r="T2673" i="11"/>
  <c r="S2673" i="11"/>
  <c r="U2673" i="11" s="1"/>
  <c r="P2673" i="11"/>
  <c r="O2673" i="11"/>
  <c r="T2672" i="11"/>
  <c r="S2672" i="11"/>
  <c r="U2672" i="11" s="1"/>
  <c r="P2672" i="11"/>
  <c r="O2672" i="11"/>
  <c r="T2671" i="11"/>
  <c r="S2671" i="11"/>
  <c r="U2671" i="11" s="1"/>
  <c r="P2671" i="11"/>
  <c r="O2671" i="11"/>
  <c r="T2670" i="11"/>
  <c r="S2670" i="11"/>
  <c r="U2670" i="11" s="1"/>
  <c r="P2670" i="11"/>
  <c r="O2670" i="11"/>
  <c r="T2669" i="11"/>
  <c r="S2669" i="11"/>
  <c r="U2669" i="11" s="1"/>
  <c r="P2669" i="11"/>
  <c r="O2669" i="11"/>
  <c r="T2668" i="11"/>
  <c r="S2668" i="11"/>
  <c r="U2668" i="11" s="1"/>
  <c r="P2668" i="11"/>
  <c r="O2668" i="11"/>
  <c r="T2667" i="11"/>
  <c r="S2667" i="11"/>
  <c r="U2667" i="11" s="1"/>
  <c r="P2667" i="11"/>
  <c r="O2667" i="11"/>
  <c r="T2666" i="11"/>
  <c r="S2666" i="11"/>
  <c r="U2666" i="11" s="1"/>
  <c r="P2666" i="11"/>
  <c r="O2666" i="11"/>
  <c r="T2665" i="11"/>
  <c r="S2665" i="11"/>
  <c r="U2665" i="11" s="1"/>
  <c r="P2665" i="11"/>
  <c r="O2665" i="11"/>
  <c r="T2664" i="11"/>
  <c r="S2664" i="11"/>
  <c r="U2664" i="11" s="1"/>
  <c r="P2664" i="11"/>
  <c r="O2664" i="11"/>
  <c r="T2663" i="11"/>
  <c r="S2663" i="11"/>
  <c r="U2663" i="11" s="1"/>
  <c r="P2663" i="11"/>
  <c r="O2663" i="11"/>
  <c r="T1567" i="11"/>
  <c r="S1567" i="11"/>
  <c r="P1567" i="11"/>
  <c r="O1567" i="11"/>
  <c r="T2377" i="11"/>
  <c r="S2377" i="11"/>
  <c r="P2377" i="11"/>
  <c r="O2377" i="11"/>
  <c r="T2576" i="11"/>
  <c r="S2576" i="11"/>
  <c r="P2576" i="11"/>
  <c r="O2576" i="11"/>
  <c r="T2357" i="11"/>
  <c r="S2357" i="11"/>
  <c r="U2659" i="11" s="1"/>
  <c r="P2357" i="11"/>
  <c r="O2357" i="11"/>
  <c r="T2955" i="11"/>
  <c r="S2955" i="11"/>
  <c r="P2955" i="11"/>
  <c r="O2955" i="11"/>
  <c r="T1339" i="11"/>
  <c r="S1339" i="11"/>
  <c r="P1339" i="11"/>
  <c r="O1339" i="11"/>
  <c r="T2652" i="11"/>
  <c r="S2652" i="11"/>
  <c r="P2652" i="11"/>
  <c r="O2652" i="11"/>
  <c r="T2395" i="11"/>
  <c r="S2395" i="11"/>
  <c r="P2395" i="11"/>
  <c r="O2395" i="11"/>
  <c r="T2651" i="11"/>
  <c r="S2651" i="11"/>
  <c r="P2651" i="11"/>
  <c r="O2651" i="11"/>
  <c r="T3128" i="11"/>
  <c r="S3128" i="11"/>
  <c r="U2653" i="11" s="1"/>
  <c r="P3128" i="11"/>
  <c r="O3128" i="11"/>
  <c r="T2400" i="11"/>
  <c r="S2400" i="11"/>
  <c r="U2652" i="11" s="1"/>
  <c r="P2400" i="11"/>
  <c r="O2400" i="11"/>
  <c r="T2658" i="11"/>
  <c r="S2658" i="11"/>
  <c r="P2658" i="11"/>
  <c r="O2658" i="11"/>
  <c r="T1326" i="11"/>
  <c r="S1326" i="11"/>
  <c r="P1326" i="11"/>
  <c r="O1326" i="11"/>
  <c r="T615" i="11"/>
  <c r="S615" i="11"/>
  <c r="P615" i="11"/>
  <c r="O615" i="11"/>
  <c r="T3877" i="11"/>
  <c r="S3877" i="11"/>
  <c r="P3877" i="11"/>
  <c r="O3877" i="11"/>
  <c r="T1566" i="11"/>
  <c r="S1566" i="11"/>
  <c r="P1566" i="11"/>
  <c r="O1566" i="11"/>
  <c r="T2650" i="11"/>
  <c r="S2650" i="11"/>
  <c r="P2650" i="11"/>
  <c r="O2650" i="11"/>
  <c r="T3883" i="11"/>
  <c r="S3883" i="11"/>
  <c r="P3883" i="11"/>
  <c r="O3883" i="11"/>
  <c r="T2644" i="11"/>
  <c r="S2644" i="11"/>
  <c r="U2644" i="11" s="1"/>
  <c r="P2644" i="11"/>
  <c r="O2644" i="11"/>
  <c r="T2643" i="11"/>
  <c r="S2643" i="11"/>
  <c r="U2643" i="11" s="1"/>
  <c r="P2643" i="11"/>
  <c r="O2643" i="11"/>
  <c r="T2642" i="11"/>
  <c r="S2642" i="11"/>
  <c r="U2642" i="11" s="1"/>
  <c r="P2642" i="11"/>
  <c r="O2642" i="11"/>
  <c r="T2641" i="11"/>
  <c r="S2641" i="11"/>
  <c r="U2641" i="11" s="1"/>
  <c r="P2641" i="11"/>
  <c r="O2641" i="11"/>
  <c r="T2640" i="11"/>
  <c r="S2640" i="11"/>
  <c r="U2640" i="11" s="1"/>
  <c r="P2640" i="11"/>
  <c r="O2640" i="11"/>
  <c r="T2639" i="11"/>
  <c r="S2639" i="11"/>
  <c r="U2639" i="11" s="1"/>
  <c r="P2639" i="11"/>
  <c r="O2639" i="11"/>
  <c r="T2638" i="11"/>
  <c r="S2638" i="11"/>
  <c r="U2638" i="11" s="1"/>
  <c r="P2638" i="11"/>
  <c r="O2638" i="11"/>
  <c r="T2637" i="11"/>
  <c r="S2637" i="11"/>
  <c r="U2637" i="11" s="1"/>
  <c r="P2637" i="11"/>
  <c r="O2637" i="11"/>
  <c r="T2636" i="11"/>
  <c r="S2636" i="11"/>
  <c r="U2636" i="11" s="1"/>
  <c r="P2636" i="11"/>
  <c r="O2636" i="11"/>
  <c r="T2635" i="11"/>
  <c r="S2635" i="11"/>
  <c r="U2635" i="11" s="1"/>
  <c r="P2635" i="11"/>
  <c r="O2635" i="11"/>
  <c r="T2634" i="11"/>
  <c r="S2634" i="11"/>
  <c r="U2634" i="11" s="1"/>
  <c r="P2634" i="11"/>
  <c r="O2634" i="11"/>
  <c r="T2633" i="11"/>
  <c r="S2633" i="11"/>
  <c r="U2633" i="11" s="1"/>
  <c r="P2633" i="11"/>
  <c r="O2633" i="11"/>
  <c r="T2632" i="11"/>
  <c r="S2632" i="11"/>
  <c r="U2632" i="11" s="1"/>
  <c r="P2632" i="11"/>
  <c r="O2632" i="11"/>
  <c r="T2631" i="11"/>
  <c r="S2631" i="11"/>
  <c r="U2631" i="11" s="1"/>
  <c r="P2631" i="11"/>
  <c r="O2631" i="11"/>
  <c r="T2630" i="11"/>
  <c r="S2630" i="11"/>
  <c r="U2630" i="11" s="1"/>
  <c r="P2630" i="11"/>
  <c r="O2630" i="11"/>
  <c r="T2629" i="11"/>
  <c r="S2629" i="11"/>
  <c r="U2629" i="11" s="1"/>
  <c r="P2629" i="11"/>
  <c r="O2629" i="11"/>
  <c r="T2628" i="11"/>
  <c r="S2628" i="11"/>
  <c r="U2628" i="11" s="1"/>
  <c r="P2628" i="11"/>
  <c r="O2628" i="11"/>
  <c r="T2627" i="11"/>
  <c r="S2627" i="11"/>
  <c r="U2627" i="11" s="1"/>
  <c r="P2627" i="11"/>
  <c r="O2627" i="11"/>
  <c r="T2626" i="11"/>
  <c r="S2626" i="11"/>
  <c r="U2626" i="11" s="1"/>
  <c r="P2626" i="11"/>
  <c r="O2626" i="11"/>
  <c r="T2625" i="11"/>
  <c r="S2625" i="11"/>
  <c r="U2625" i="11" s="1"/>
  <c r="P2625" i="11"/>
  <c r="O2625" i="11"/>
  <c r="T2624" i="11"/>
  <c r="S2624" i="11"/>
  <c r="U2624" i="11" s="1"/>
  <c r="P2624" i="11"/>
  <c r="O2624" i="11"/>
  <c r="T2623" i="11"/>
  <c r="S2623" i="11"/>
  <c r="U2623" i="11" s="1"/>
  <c r="P2623" i="11"/>
  <c r="O2623" i="11"/>
  <c r="T2622" i="11"/>
  <c r="S2622" i="11"/>
  <c r="U2622" i="11" s="1"/>
  <c r="P2622" i="11"/>
  <c r="O2622" i="11"/>
  <c r="T2621" i="11"/>
  <c r="S2621" i="11"/>
  <c r="U2621" i="11" s="1"/>
  <c r="P2621" i="11"/>
  <c r="O2621" i="11"/>
  <c r="T2620" i="11"/>
  <c r="S2620" i="11"/>
  <c r="U2620" i="11" s="1"/>
  <c r="P2620" i="11"/>
  <c r="O2620" i="11"/>
  <c r="T2619" i="11"/>
  <c r="S2619" i="11"/>
  <c r="U2619" i="11" s="1"/>
  <c r="P2619" i="11"/>
  <c r="O2619" i="11"/>
  <c r="T2618" i="11"/>
  <c r="S2618" i="11"/>
  <c r="U2618" i="11" s="1"/>
  <c r="P2618" i="11"/>
  <c r="O2618" i="11"/>
  <c r="T2617" i="11"/>
  <c r="S2617" i="11"/>
  <c r="U2617" i="11" s="1"/>
  <c r="P2617" i="11"/>
  <c r="O2617" i="11"/>
  <c r="T2616" i="11"/>
  <c r="S2616" i="11"/>
  <c r="U2616" i="11" s="1"/>
  <c r="P2616" i="11"/>
  <c r="O2616" i="11"/>
  <c r="T2615" i="11"/>
  <c r="S2615" i="11"/>
  <c r="U2615" i="11" s="1"/>
  <c r="P2615" i="11"/>
  <c r="O2615" i="11"/>
  <c r="T2614" i="11"/>
  <c r="S2614" i="11"/>
  <c r="U2614" i="11" s="1"/>
  <c r="P2614" i="11"/>
  <c r="O2614" i="11"/>
  <c r="T2613" i="11"/>
  <c r="S2613" i="11"/>
  <c r="U2613" i="11" s="1"/>
  <c r="P2613" i="11"/>
  <c r="O2613" i="11"/>
  <c r="T2612" i="11"/>
  <c r="S2612" i="11"/>
  <c r="U2612" i="11" s="1"/>
  <c r="P2612" i="11"/>
  <c r="O2612" i="11"/>
  <c r="T2611" i="11"/>
  <c r="S2611" i="11"/>
  <c r="U2611" i="11" s="1"/>
  <c r="P2611" i="11"/>
  <c r="O2611" i="11"/>
  <c r="T2610" i="11"/>
  <c r="S2610" i="11"/>
  <c r="U2610" i="11" s="1"/>
  <c r="P2610" i="11"/>
  <c r="O2610" i="11"/>
  <c r="T2609" i="11"/>
  <c r="S2609" i="11"/>
  <c r="U2609" i="11" s="1"/>
  <c r="P2609" i="11"/>
  <c r="O2609" i="11"/>
  <c r="T2608" i="11"/>
  <c r="S2608" i="11"/>
  <c r="U2608" i="11" s="1"/>
  <c r="P2608" i="11"/>
  <c r="O2608" i="11"/>
  <c r="T2607" i="11"/>
  <c r="S2607" i="11"/>
  <c r="U2607" i="11" s="1"/>
  <c r="P2607" i="11"/>
  <c r="O2607" i="11"/>
  <c r="T2606" i="11"/>
  <c r="S2606" i="11"/>
  <c r="U2606" i="11" s="1"/>
  <c r="P2606" i="11"/>
  <c r="O2606" i="11"/>
  <c r="T2605" i="11"/>
  <c r="S2605" i="11"/>
  <c r="U2605" i="11" s="1"/>
  <c r="P2605" i="11"/>
  <c r="O2605" i="11"/>
  <c r="T2604" i="11"/>
  <c r="S2604" i="11"/>
  <c r="U2604" i="11" s="1"/>
  <c r="P2604" i="11"/>
  <c r="O2604" i="11"/>
  <c r="T2603" i="11"/>
  <c r="S2603" i="11"/>
  <c r="U2603" i="11" s="1"/>
  <c r="P2603" i="11"/>
  <c r="O2603" i="11"/>
  <c r="T2602" i="11"/>
  <c r="S2602" i="11"/>
  <c r="U2602" i="11" s="1"/>
  <c r="P2602" i="11"/>
  <c r="O2602" i="11"/>
  <c r="T2601" i="11"/>
  <c r="S2601" i="11"/>
  <c r="U2601" i="11" s="1"/>
  <c r="P2601" i="11"/>
  <c r="O2601" i="11"/>
  <c r="T2600" i="11"/>
  <c r="S2600" i="11"/>
  <c r="U2600" i="11" s="1"/>
  <c r="P2600" i="11"/>
  <c r="O2600" i="11"/>
  <c r="T2599" i="11"/>
  <c r="S2599" i="11"/>
  <c r="U2599" i="11" s="1"/>
  <c r="P2599" i="11"/>
  <c r="O2599" i="11"/>
  <c r="T2598" i="11"/>
  <c r="S2598" i="11"/>
  <c r="U2598" i="11" s="1"/>
  <c r="P2598" i="11"/>
  <c r="O2598" i="11"/>
  <c r="T2597" i="11"/>
  <c r="S2597" i="11"/>
  <c r="U2597" i="11" s="1"/>
  <c r="P2597" i="11"/>
  <c r="O2597" i="11"/>
  <c r="T2596" i="11"/>
  <c r="S2596" i="11"/>
  <c r="U2596" i="11" s="1"/>
  <c r="P2596" i="11"/>
  <c r="O2596" i="11"/>
  <c r="T2595" i="11"/>
  <c r="S2595" i="11"/>
  <c r="U2595" i="11" s="1"/>
  <c r="P2595" i="11"/>
  <c r="O2595" i="11"/>
  <c r="T2594" i="11"/>
  <c r="S2594" i="11"/>
  <c r="U2594" i="11" s="1"/>
  <c r="P2594" i="11"/>
  <c r="O2594" i="11"/>
  <c r="T2593" i="11"/>
  <c r="S2593" i="11"/>
  <c r="U2593" i="11" s="1"/>
  <c r="P2593" i="11"/>
  <c r="O2593" i="11"/>
  <c r="T2592" i="11"/>
  <c r="S2592" i="11"/>
  <c r="U2592" i="11" s="1"/>
  <c r="P2592" i="11"/>
  <c r="O2592" i="11"/>
  <c r="T2591" i="11"/>
  <c r="S2591" i="11"/>
  <c r="U2591" i="11" s="1"/>
  <c r="P2591" i="11"/>
  <c r="O2591" i="11"/>
  <c r="T2590" i="11"/>
  <c r="S2590" i="11"/>
  <c r="U2590" i="11" s="1"/>
  <c r="P2590" i="11"/>
  <c r="O2590" i="11"/>
  <c r="T2589" i="11"/>
  <c r="S2589" i="11"/>
  <c r="U2589" i="11" s="1"/>
  <c r="P2589" i="11"/>
  <c r="O2589" i="11"/>
  <c r="T2588" i="11"/>
  <c r="S2588" i="11"/>
  <c r="U2588" i="11" s="1"/>
  <c r="P2588" i="11"/>
  <c r="O2588" i="11"/>
  <c r="T2587" i="11"/>
  <c r="S2587" i="11"/>
  <c r="U2587" i="11" s="1"/>
  <c r="P2587" i="11"/>
  <c r="O2587" i="11"/>
  <c r="T2586" i="11"/>
  <c r="S2586" i="11"/>
  <c r="U2586" i="11" s="1"/>
  <c r="P2586" i="11"/>
  <c r="O2586" i="11"/>
  <c r="T2585" i="11"/>
  <c r="S2585" i="11"/>
  <c r="U2585" i="11" s="1"/>
  <c r="P2585" i="11"/>
  <c r="O2585" i="11"/>
  <c r="T2584" i="11"/>
  <c r="S2584" i="11"/>
  <c r="U2584" i="11" s="1"/>
  <c r="P2584" i="11"/>
  <c r="O2584" i="11"/>
  <c r="T2583" i="11"/>
  <c r="S2583" i="11"/>
  <c r="U2583" i="11" s="1"/>
  <c r="P2583" i="11"/>
  <c r="O2583" i="11"/>
  <c r="T1228" i="11"/>
  <c r="S1228" i="11"/>
  <c r="P1228" i="11"/>
  <c r="O1228" i="11"/>
  <c r="T3123" i="11"/>
  <c r="S3123" i="11"/>
  <c r="P3123" i="11"/>
  <c r="O3123" i="11"/>
  <c r="T1053" i="11"/>
  <c r="S1053" i="11"/>
  <c r="P1053" i="11"/>
  <c r="O1053" i="11"/>
  <c r="T1338" i="11"/>
  <c r="S1338" i="11"/>
  <c r="P1338" i="11"/>
  <c r="O1338" i="11"/>
  <c r="T1315" i="11"/>
  <c r="S1315" i="11"/>
  <c r="P1315" i="11"/>
  <c r="O1315" i="11"/>
  <c r="T2573" i="11"/>
  <c r="S2573" i="11"/>
  <c r="P2573" i="11"/>
  <c r="O2573" i="11"/>
  <c r="T1314" i="11"/>
  <c r="S1314" i="11"/>
  <c r="U2576" i="11" s="1"/>
  <c r="P1314" i="11"/>
  <c r="O1314" i="11"/>
  <c r="T1226" i="11"/>
  <c r="S1226" i="11"/>
  <c r="P1226" i="11"/>
  <c r="O1226" i="11"/>
  <c r="T2356" i="11"/>
  <c r="S2356" i="11"/>
  <c r="P2356" i="11"/>
  <c r="O2356" i="11"/>
  <c r="T2649" i="11"/>
  <c r="S2649" i="11"/>
  <c r="U2573" i="11" s="1"/>
  <c r="P2649" i="11"/>
  <c r="O2649" i="11"/>
  <c r="T1057" i="11"/>
  <c r="S1057" i="11"/>
  <c r="P1057" i="11"/>
  <c r="O1057" i="11"/>
  <c r="T1054" i="11"/>
  <c r="S1054" i="11"/>
  <c r="P1054" i="11"/>
  <c r="O1054" i="11"/>
  <c r="T1313" i="11"/>
  <c r="S1313" i="11"/>
  <c r="P1313" i="11"/>
  <c r="O1313" i="11"/>
  <c r="T2375" i="11"/>
  <c r="S2375" i="11"/>
  <c r="P2375" i="11"/>
  <c r="O2375" i="11"/>
  <c r="T2365" i="11"/>
  <c r="S2365" i="11"/>
  <c r="P2365" i="11"/>
  <c r="O2365" i="11"/>
  <c r="T1312" i="11"/>
  <c r="S1312" i="11"/>
  <c r="P1312" i="11"/>
  <c r="O1312" i="11"/>
  <c r="T2373" i="11"/>
  <c r="S2373" i="11"/>
  <c r="P2373" i="11"/>
  <c r="O2373" i="11"/>
  <c r="T1565" i="11"/>
  <c r="S1565" i="11"/>
  <c r="P1565" i="11"/>
  <c r="O1565" i="11"/>
  <c r="T1311" i="11"/>
  <c r="S1311" i="11"/>
  <c r="P1311" i="11"/>
  <c r="O1311" i="11"/>
  <c r="T2648" i="11"/>
  <c r="S2648" i="11"/>
  <c r="P2648" i="11"/>
  <c r="O2648" i="11"/>
  <c r="T2562" i="11"/>
  <c r="S2562" i="11"/>
  <c r="U2562" i="11" s="1"/>
  <c r="P2562" i="11"/>
  <c r="O2562" i="11"/>
  <c r="T2561" i="11"/>
  <c r="S2561" i="11"/>
  <c r="U2561" i="11" s="1"/>
  <c r="P2561" i="11"/>
  <c r="O2561" i="11"/>
  <c r="T2560" i="11"/>
  <c r="S2560" i="11"/>
  <c r="U2560" i="11" s="1"/>
  <c r="P2560" i="11"/>
  <c r="O2560" i="11"/>
  <c r="T2559" i="11"/>
  <c r="S2559" i="11"/>
  <c r="U2559" i="11" s="1"/>
  <c r="P2559" i="11"/>
  <c r="O2559" i="11"/>
  <c r="T2558" i="11"/>
  <c r="S2558" i="11"/>
  <c r="U2558" i="11" s="1"/>
  <c r="P2558" i="11"/>
  <c r="O2558" i="11"/>
  <c r="T2557" i="11"/>
  <c r="S2557" i="11"/>
  <c r="U2557" i="11" s="1"/>
  <c r="P2557" i="11"/>
  <c r="O2557" i="11"/>
  <c r="T2556" i="11"/>
  <c r="S2556" i="11"/>
  <c r="U2556" i="11" s="1"/>
  <c r="P2556" i="11"/>
  <c r="O2556" i="11"/>
  <c r="T2555" i="11"/>
  <c r="S2555" i="11"/>
  <c r="U2555" i="11" s="1"/>
  <c r="P2555" i="11"/>
  <c r="O2555" i="11"/>
  <c r="T2554" i="11"/>
  <c r="S2554" i="11"/>
  <c r="U2554" i="11" s="1"/>
  <c r="P2554" i="11"/>
  <c r="O2554" i="11"/>
  <c r="T2553" i="11"/>
  <c r="S2553" i="11"/>
  <c r="U2553" i="11" s="1"/>
  <c r="P2553" i="11"/>
  <c r="O2553" i="11"/>
  <c r="T2552" i="11"/>
  <c r="S2552" i="11"/>
  <c r="U2552" i="11" s="1"/>
  <c r="P2552" i="11"/>
  <c r="O2552" i="11"/>
  <c r="T2551" i="11"/>
  <c r="S2551" i="11"/>
  <c r="U2551" i="11" s="1"/>
  <c r="P2551" i="11"/>
  <c r="O2551" i="11"/>
  <c r="T2550" i="11"/>
  <c r="S2550" i="11"/>
  <c r="U2550" i="11" s="1"/>
  <c r="P2550" i="11"/>
  <c r="O2550" i="11"/>
  <c r="T2549" i="11"/>
  <c r="S2549" i="11"/>
  <c r="U2549" i="11" s="1"/>
  <c r="P2549" i="11"/>
  <c r="O2549" i="11"/>
  <c r="T2548" i="11"/>
  <c r="S2548" i="11"/>
  <c r="U2548" i="11" s="1"/>
  <c r="P2548" i="11"/>
  <c r="O2548" i="11"/>
  <c r="T2547" i="11"/>
  <c r="S2547" i="11"/>
  <c r="U2547" i="11" s="1"/>
  <c r="P2547" i="11"/>
  <c r="O2547" i="11"/>
  <c r="T2546" i="11"/>
  <c r="S2546" i="11"/>
  <c r="U2546" i="11" s="1"/>
  <c r="P2546" i="11"/>
  <c r="O2546" i="11"/>
  <c r="T2545" i="11"/>
  <c r="S2545" i="11"/>
  <c r="U2545" i="11" s="1"/>
  <c r="P2545" i="11"/>
  <c r="O2545" i="11"/>
  <c r="T2544" i="11"/>
  <c r="S2544" i="11"/>
  <c r="U2544" i="11" s="1"/>
  <c r="P2544" i="11"/>
  <c r="O2544" i="11"/>
  <c r="T2543" i="11"/>
  <c r="S2543" i="11"/>
  <c r="U2543" i="11" s="1"/>
  <c r="P2543" i="11"/>
  <c r="O2543" i="11"/>
  <c r="T2542" i="11"/>
  <c r="S2542" i="11"/>
  <c r="U2542" i="11" s="1"/>
  <c r="P2542" i="11"/>
  <c r="O2542" i="11"/>
  <c r="T2541" i="11"/>
  <c r="S2541" i="11"/>
  <c r="U2541" i="11" s="1"/>
  <c r="P2541" i="11"/>
  <c r="O2541" i="11"/>
  <c r="T2540" i="11"/>
  <c r="S2540" i="11"/>
  <c r="U2540" i="11" s="1"/>
  <c r="P2540" i="11"/>
  <c r="O2540" i="11"/>
  <c r="T2539" i="11"/>
  <c r="S2539" i="11"/>
  <c r="U2539" i="11" s="1"/>
  <c r="P2539" i="11"/>
  <c r="O2539" i="11"/>
  <c r="T2538" i="11"/>
  <c r="S2538" i="11"/>
  <c r="U2538" i="11" s="1"/>
  <c r="P2538" i="11"/>
  <c r="O2538" i="11"/>
  <c r="T2537" i="11"/>
  <c r="S2537" i="11"/>
  <c r="U2537" i="11" s="1"/>
  <c r="P2537" i="11"/>
  <c r="O2537" i="11"/>
  <c r="T2536" i="11"/>
  <c r="S2536" i="11"/>
  <c r="U2536" i="11" s="1"/>
  <c r="P2536" i="11"/>
  <c r="O2536" i="11"/>
  <c r="T2535" i="11"/>
  <c r="S2535" i="11"/>
  <c r="U2535" i="11" s="1"/>
  <c r="P2535" i="11"/>
  <c r="O2535" i="11"/>
  <c r="T2534" i="11"/>
  <c r="S2534" i="11"/>
  <c r="U2534" i="11" s="1"/>
  <c r="P2534" i="11"/>
  <c r="O2534" i="11"/>
  <c r="T2533" i="11"/>
  <c r="S2533" i="11"/>
  <c r="U2533" i="11" s="1"/>
  <c r="P2533" i="11"/>
  <c r="O2533" i="11"/>
  <c r="T2532" i="11"/>
  <c r="S2532" i="11"/>
  <c r="U2532" i="11" s="1"/>
  <c r="P2532" i="11"/>
  <c r="O2532" i="11"/>
  <c r="T2531" i="11"/>
  <c r="S2531" i="11"/>
  <c r="U2531" i="11" s="1"/>
  <c r="P2531" i="11"/>
  <c r="O2531" i="11"/>
  <c r="T2530" i="11"/>
  <c r="S2530" i="11"/>
  <c r="U2530" i="11" s="1"/>
  <c r="P2530" i="11"/>
  <c r="O2530" i="11"/>
  <c r="T2529" i="11"/>
  <c r="S2529" i="11"/>
  <c r="U2529" i="11" s="1"/>
  <c r="P2529" i="11"/>
  <c r="O2529" i="11"/>
  <c r="T2528" i="11"/>
  <c r="S2528" i="11"/>
  <c r="U2528" i="11" s="1"/>
  <c r="P2528" i="11"/>
  <c r="O2528" i="11"/>
  <c r="T2527" i="11"/>
  <c r="S2527" i="11"/>
  <c r="U2527" i="11" s="1"/>
  <c r="P2527" i="11"/>
  <c r="O2527" i="11"/>
  <c r="T2526" i="11"/>
  <c r="S2526" i="11"/>
  <c r="U2526" i="11" s="1"/>
  <c r="P2526" i="11"/>
  <c r="O2526" i="11"/>
  <c r="T2525" i="11"/>
  <c r="S2525" i="11"/>
  <c r="U2525" i="11" s="1"/>
  <c r="P2525" i="11"/>
  <c r="O2525" i="11"/>
  <c r="T2524" i="11"/>
  <c r="S2524" i="11"/>
  <c r="U2524" i="11" s="1"/>
  <c r="P2524" i="11"/>
  <c r="O2524" i="11"/>
  <c r="T2523" i="11"/>
  <c r="S2523" i="11"/>
  <c r="U2523" i="11" s="1"/>
  <c r="P2523" i="11"/>
  <c r="O2523" i="11"/>
  <c r="T2522" i="11"/>
  <c r="S2522" i="11"/>
  <c r="U2522" i="11" s="1"/>
  <c r="P2522" i="11"/>
  <c r="O2522" i="11"/>
  <c r="T2521" i="11"/>
  <c r="S2521" i="11"/>
  <c r="U2521" i="11" s="1"/>
  <c r="P2521" i="11"/>
  <c r="O2521" i="11"/>
  <c r="T2520" i="11"/>
  <c r="S2520" i="11"/>
  <c r="U2520" i="11" s="1"/>
  <c r="P2520" i="11"/>
  <c r="O2520" i="11"/>
  <c r="T2519" i="11"/>
  <c r="S2519" i="11"/>
  <c r="U2519" i="11" s="1"/>
  <c r="P2519" i="11"/>
  <c r="O2519" i="11"/>
  <c r="T2518" i="11"/>
  <c r="S2518" i="11"/>
  <c r="U2518" i="11" s="1"/>
  <c r="P2518" i="11"/>
  <c r="O2518" i="11"/>
  <c r="T2517" i="11"/>
  <c r="S2517" i="11"/>
  <c r="U2517" i="11" s="1"/>
  <c r="P2517" i="11"/>
  <c r="O2517" i="11"/>
  <c r="T2516" i="11"/>
  <c r="S2516" i="11"/>
  <c r="U2516" i="11" s="1"/>
  <c r="P2516" i="11"/>
  <c r="O2516" i="11"/>
  <c r="T2515" i="11"/>
  <c r="S2515" i="11"/>
  <c r="U2515" i="11" s="1"/>
  <c r="P2515" i="11"/>
  <c r="O2515" i="11"/>
  <c r="T2514" i="11"/>
  <c r="S2514" i="11"/>
  <c r="U2514" i="11" s="1"/>
  <c r="P2514" i="11"/>
  <c r="O2514" i="11"/>
  <c r="T2513" i="11"/>
  <c r="S2513" i="11"/>
  <c r="U2513" i="11" s="1"/>
  <c r="P2513" i="11"/>
  <c r="O2513" i="11"/>
  <c r="T2512" i="11"/>
  <c r="S2512" i="11"/>
  <c r="U2512" i="11" s="1"/>
  <c r="P2512" i="11"/>
  <c r="O2512" i="11"/>
  <c r="T2511" i="11"/>
  <c r="S2511" i="11"/>
  <c r="U2511" i="11" s="1"/>
  <c r="P2511" i="11"/>
  <c r="O2511" i="11"/>
  <c r="T2510" i="11"/>
  <c r="S2510" i="11"/>
  <c r="U2510" i="11" s="1"/>
  <c r="P2510" i="11"/>
  <c r="O2510" i="11"/>
  <c r="T2509" i="11"/>
  <c r="S2509" i="11"/>
  <c r="U2509" i="11" s="1"/>
  <c r="P2509" i="11"/>
  <c r="O2509" i="11"/>
  <c r="T2508" i="11"/>
  <c r="S2508" i="11"/>
  <c r="U2508" i="11" s="1"/>
  <c r="P2508" i="11"/>
  <c r="O2508" i="11"/>
  <c r="T2507" i="11"/>
  <c r="S2507" i="11"/>
  <c r="U2507" i="11" s="1"/>
  <c r="P2507" i="11"/>
  <c r="O2507" i="11"/>
  <c r="T2506" i="11"/>
  <c r="S2506" i="11"/>
  <c r="U2506" i="11" s="1"/>
  <c r="P2506" i="11"/>
  <c r="O2506" i="11"/>
  <c r="T2505" i="11"/>
  <c r="S2505" i="11"/>
  <c r="U2505" i="11" s="1"/>
  <c r="P2505" i="11"/>
  <c r="O2505" i="11"/>
  <c r="T2504" i="11"/>
  <c r="S2504" i="11"/>
  <c r="U2504" i="11" s="1"/>
  <c r="P2504" i="11"/>
  <c r="O2504" i="11"/>
  <c r="T2503" i="11"/>
  <c r="S2503" i="11"/>
  <c r="U2503" i="11" s="1"/>
  <c r="P2503" i="11"/>
  <c r="O2503" i="11"/>
  <c r="T2502" i="11"/>
  <c r="S2502" i="11"/>
  <c r="U2502" i="11" s="1"/>
  <c r="P2502" i="11"/>
  <c r="O2502" i="11"/>
  <c r="T2501" i="11"/>
  <c r="S2501" i="11"/>
  <c r="U2501" i="11" s="1"/>
  <c r="P2501" i="11"/>
  <c r="O2501" i="11"/>
  <c r="T2500" i="11"/>
  <c r="S2500" i="11"/>
  <c r="U2500" i="11" s="1"/>
  <c r="P2500" i="11"/>
  <c r="O2500" i="11"/>
  <c r="T2499" i="11"/>
  <c r="S2499" i="11"/>
  <c r="U2499" i="11" s="1"/>
  <c r="P2499" i="11"/>
  <c r="O2499" i="11"/>
  <c r="T2498" i="11"/>
  <c r="S2498" i="11"/>
  <c r="U2498" i="11" s="1"/>
  <c r="P2498" i="11"/>
  <c r="O2498" i="11"/>
  <c r="T2497" i="11"/>
  <c r="S2497" i="11"/>
  <c r="U2497" i="11" s="1"/>
  <c r="P2497" i="11"/>
  <c r="O2497" i="11"/>
  <c r="T2496" i="11"/>
  <c r="S2496" i="11"/>
  <c r="U2496" i="11" s="1"/>
  <c r="P2496" i="11"/>
  <c r="O2496" i="11"/>
  <c r="T2495" i="11"/>
  <c r="S2495" i="11"/>
  <c r="U2495" i="11" s="1"/>
  <c r="P2495" i="11"/>
  <c r="O2495" i="11"/>
  <c r="T2494" i="11"/>
  <c r="S2494" i="11"/>
  <c r="U2494" i="11" s="1"/>
  <c r="P2494" i="11"/>
  <c r="O2494" i="11"/>
  <c r="T2493" i="11"/>
  <c r="S2493" i="11"/>
  <c r="U2493" i="11" s="1"/>
  <c r="P2493" i="11"/>
  <c r="O2493" i="11"/>
  <c r="T2492" i="11"/>
  <c r="S2492" i="11"/>
  <c r="U2492" i="11" s="1"/>
  <c r="P2492" i="11"/>
  <c r="O2492" i="11"/>
  <c r="T2491" i="11"/>
  <c r="S2491" i="11"/>
  <c r="U2491" i="11" s="1"/>
  <c r="P2491" i="11"/>
  <c r="O2491" i="11"/>
  <c r="T2490" i="11"/>
  <c r="S2490" i="11"/>
  <c r="U2490" i="11" s="1"/>
  <c r="P2490" i="11"/>
  <c r="O2490" i="11"/>
  <c r="T2489" i="11"/>
  <c r="S2489" i="11"/>
  <c r="U2489" i="11" s="1"/>
  <c r="P2489" i="11"/>
  <c r="O2489" i="11"/>
  <c r="T2488" i="11"/>
  <c r="S2488" i="11"/>
  <c r="U2488" i="11" s="1"/>
  <c r="P2488" i="11"/>
  <c r="O2488" i="11"/>
  <c r="T2487" i="11"/>
  <c r="S2487" i="11"/>
  <c r="U2487" i="11" s="1"/>
  <c r="P2487" i="11"/>
  <c r="O2487" i="11"/>
  <c r="T2486" i="11"/>
  <c r="S2486" i="11"/>
  <c r="U2486" i="11" s="1"/>
  <c r="P2486" i="11"/>
  <c r="O2486" i="11"/>
  <c r="T2485" i="11"/>
  <c r="S2485" i="11"/>
  <c r="U2485" i="11" s="1"/>
  <c r="P2485" i="11"/>
  <c r="O2485" i="11"/>
  <c r="T2484" i="11"/>
  <c r="S2484" i="11"/>
  <c r="U2484" i="11" s="1"/>
  <c r="P2484" i="11"/>
  <c r="O2484" i="11"/>
  <c r="T2483" i="11"/>
  <c r="S2483" i="11"/>
  <c r="U2483" i="11" s="1"/>
  <c r="P2483" i="11"/>
  <c r="O2483" i="11"/>
  <c r="T2482" i="11"/>
  <c r="S2482" i="11"/>
  <c r="U2482" i="11" s="1"/>
  <c r="P2482" i="11"/>
  <c r="O2482" i="11"/>
  <c r="T2481" i="11"/>
  <c r="S2481" i="11"/>
  <c r="U2481" i="11" s="1"/>
  <c r="P2481" i="11"/>
  <c r="O2481" i="11"/>
  <c r="T2480" i="11"/>
  <c r="S2480" i="11"/>
  <c r="U2480" i="11" s="1"/>
  <c r="P2480" i="11"/>
  <c r="O2480" i="11"/>
  <c r="T2479" i="11"/>
  <c r="S2479" i="11"/>
  <c r="U2479" i="11" s="1"/>
  <c r="P2479" i="11"/>
  <c r="O2479" i="11"/>
  <c r="T2478" i="11"/>
  <c r="S2478" i="11"/>
  <c r="U2478" i="11" s="1"/>
  <c r="P2478" i="11"/>
  <c r="O2478" i="11"/>
  <c r="T2477" i="11"/>
  <c r="S2477" i="11"/>
  <c r="U2477" i="11" s="1"/>
  <c r="P2477" i="11"/>
  <c r="O2477" i="11"/>
  <c r="T2476" i="11"/>
  <c r="S2476" i="11"/>
  <c r="U2476" i="11" s="1"/>
  <c r="P2476" i="11"/>
  <c r="O2476" i="11"/>
  <c r="T2475" i="11"/>
  <c r="S2475" i="11"/>
  <c r="U2475" i="11" s="1"/>
  <c r="P2475" i="11"/>
  <c r="O2475" i="11"/>
  <c r="T2474" i="11"/>
  <c r="S2474" i="11"/>
  <c r="U2474" i="11" s="1"/>
  <c r="P2474" i="11"/>
  <c r="O2474" i="11"/>
  <c r="T2473" i="11"/>
  <c r="S2473" i="11"/>
  <c r="U2473" i="11" s="1"/>
  <c r="P2473" i="11"/>
  <c r="O2473" i="11"/>
  <c r="T2472" i="11"/>
  <c r="S2472" i="11"/>
  <c r="U2472" i="11" s="1"/>
  <c r="P2472" i="11"/>
  <c r="O2472" i="11"/>
  <c r="T2471" i="11"/>
  <c r="S2471" i="11"/>
  <c r="U2471" i="11" s="1"/>
  <c r="P2471" i="11"/>
  <c r="O2471" i="11"/>
  <c r="T2470" i="11"/>
  <c r="S2470" i="11"/>
  <c r="U2470" i="11" s="1"/>
  <c r="P2470" i="11"/>
  <c r="O2470" i="11"/>
  <c r="T2469" i="11"/>
  <c r="S2469" i="11"/>
  <c r="U2469" i="11" s="1"/>
  <c r="P2469" i="11"/>
  <c r="O2469" i="11"/>
  <c r="T2468" i="11"/>
  <c r="S2468" i="11"/>
  <c r="U2468" i="11" s="1"/>
  <c r="P2468" i="11"/>
  <c r="O2468" i="11"/>
  <c r="T2467" i="11"/>
  <c r="S2467" i="11"/>
  <c r="U2467" i="11" s="1"/>
  <c r="P2467" i="11"/>
  <c r="O2467" i="11"/>
  <c r="T2466" i="11"/>
  <c r="S2466" i="11"/>
  <c r="U2466" i="11" s="1"/>
  <c r="P2466" i="11"/>
  <c r="O2466" i="11"/>
  <c r="T2465" i="11"/>
  <c r="S2465" i="11"/>
  <c r="U2465" i="11" s="1"/>
  <c r="P2465" i="11"/>
  <c r="O2465" i="11"/>
  <c r="T2464" i="11"/>
  <c r="S2464" i="11"/>
  <c r="U2464" i="11" s="1"/>
  <c r="P2464" i="11"/>
  <c r="O2464" i="11"/>
  <c r="T2463" i="11"/>
  <c r="S2463" i="11"/>
  <c r="U2463" i="11" s="1"/>
  <c r="P2463" i="11"/>
  <c r="O2463" i="11"/>
  <c r="T2462" i="11"/>
  <c r="S2462" i="11"/>
  <c r="U2462" i="11" s="1"/>
  <c r="P2462" i="11"/>
  <c r="O2462" i="11"/>
  <c r="T2461" i="11"/>
  <c r="S2461" i="11"/>
  <c r="U2461" i="11" s="1"/>
  <c r="P2461" i="11"/>
  <c r="O2461" i="11"/>
  <c r="T2460" i="11"/>
  <c r="S2460" i="11"/>
  <c r="U2460" i="11" s="1"/>
  <c r="P2460" i="11"/>
  <c r="O2460" i="11"/>
  <c r="T2459" i="11"/>
  <c r="S2459" i="11"/>
  <c r="U2459" i="11" s="1"/>
  <c r="P2459" i="11"/>
  <c r="O2459" i="11"/>
  <c r="T2458" i="11"/>
  <c r="S2458" i="11"/>
  <c r="U2458" i="11" s="1"/>
  <c r="P2458" i="11"/>
  <c r="O2458" i="11"/>
  <c r="T2457" i="11"/>
  <c r="S2457" i="11"/>
  <c r="U2457" i="11" s="1"/>
  <c r="P2457" i="11"/>
  <c r="O2457" i="11"/>
  <c r="T2456" i="11"/>
  <c r="S2456" i="11"/>
  <c r="U2456" i="11" s="1"/>
  <c r="P2456" i="11"/>
  <c r="O2456" i="11"/>
  <c r="T2455" i="11"/>
  <c r="S2455" i="11"/>
  <c r="U2455" i="11" s="1"/>
  <c r="P2455" i="11"/>
  <c r="O2455" i="11"/>
  <c r="T2454" i="11"/>
  <c r="S2454" i="11"/>
  <c r="U2454" i="11" s="1"/>
  <c r="P2454" i="11"/>
  <c r="O2454" i="11"/>
  <c r="T2453" i="11"/>
  <c r="S2453" i="11"/>
  <c r="U2453" i="11" s="1"/>
  <c r="P2453" i="11"/>
  <c r="O2453" i="11"/>
  <c r="T2452" i="11"/>
  <c r="S2452" i="11"/>
  <c r="U2452" i="11" s="1"/>
  <c r="P2452" i="11"/>
  <c r="O2452" i="11"/>
  <c r="T2451" i="11"/>
  <c r="S2451" i="11"/>
  <c r="U2451" i="11" s="1"/>
  <c r="P2451" i="11"/>
  <c r="O2451" i="11"/>
  <c r="T2450" i="11"/>
  <c r="S2450" i="11"/>
  <c r="U2450" i="11" s="1"/>
  <c r="P2450" i="11"/>
  <c r="O2450" i="11"/>
  <c r="T2449" i="11"/>
  <c r="S2449" i="11"/>
  <c r="U2449" i="11" s="1"/>
  <c r="P2449" i="11"/>
  <c r="O2449" i="11"/>
  <c r="T2448" i="11"/>
  <c r="S2448" i="11"/>
  <c r="U2448" i="11" s="1"/>
  <c r="P2448" i="11"/>
  <c r="O2448" i="11"/>
  <c r="T2447" i="11"/>
  <c r="S2447" i="11"/>
  <c r="U2447" i="11" s="1"/>
  <c r="P2447" i="11"/>
  <c r="O2447" i="11"/>
  <c r="T2446" i="11"/>
  <c r="S2446" i="11"/>
  <c r="U2446" i="11" s="1"/>
  <c r="P2446" i="11"/>
  <c r="O2446" i="11"/>
  <c r="T2445" i="11"/>
  <c r="S2445" i="11"/>
  <c r="U2445" i="11" s="1"/>
  <c r="P2445" i="11"/>
  <c r="O2445" i="11"/>
  <c r="T2444" i="11"/>
  <c r="S2444" i="11"/>
  <c r="U2444" i="11" s="1"/>
  <c r="P2444" i="11"/>
  <c r="O2444" i="11"/>
  <c r="T2443" i="11"/>
  <c r="S2443" i="11"/>
  <c r="U2443" i="11" s="1"/>
  <c r="P2443" i="11"/>
  <c r="O2443" i="11"/>
  <c r="T2442" i="11"/>
  <c r="S2442" i="11"/>
  <c r="U2442" i="11" s="1"/>
  <c r="P2442" i="11"/>
  <c r="O2442" i="11"/>
  <c r="T2441" i="11"/>
  <c r="S2441" i="11"/>
  <c r="U2441" i="11" s="1"/>
  <c r="P2441" i="11"/>
  <c r="O2441" i="11"/>
  <c r="T2440" i="11"/>
  <c r="S2440" i="11"/>
  <c r="U2440" i="11" s="1"/>
  <c r="P2440" i="11"/>
  <c r="O2440" i="11"/>
  <c r="T2439" i="11"/>
  <c r="S2439" i="11"/>
  <c r="U2439" i="11" s="1"/>
  <c r="P2439" i="11"/>
  <c r="O2439" i="11"/>
  <c r="T2438" i="11"/>
  <c r="S2438" i="11"/>
  <c r="U2438" i="11" s="1"/>
  <c r="P2438" i="11"/>
  <c r="O2438" i="11"/>
  <c r="T2437" i="11"/>
  <c r="S2437" i="11"/>
  <c r="U2437" i="11" s="1"/>
  <c r="P2437" i="11"/>
  <c r="O2437" i="11"/>
  <c r="T2436" i="11"/>
  <c r="S2436" i="11"/>
  <c r="U2436" i="11" s="1"/>
  <c r="P2436" i="11"/>
  <c r="O2436" i="11"/>
  <c r="T2435" i="11"/>
  <c r="S2435" i="11"/>
  <c r="U2435" i="11" s="1"/>
  <c r="P2435" i="11"/>
  <c r="O2435" i="11"/>
  <c r="T2434" i="11"/>
  <c r="S2434" i="11"/>
  <c r="U2434" i="11" s="1"/>
  <c r="P2434" i="11"/>
  <c r="O2434" i="11"/>
  <c r="T2433" i="11"/>
  <c r="S2433" i="11"/>
  <c r="U2433" i="11" s="1"/>
  <c r="P2433" i="11"/>
  <c r="O2433" i="11"/>
  <c r="T2432" i="11"/>
  <c r="S2432" i="11"/>
  <c r="U2432" i="11" s="1"/>
  <c r="P2432" i="11"/>
  <c r="O2432" i="11"/>
  <c r="T2431" i="11"/>
  <c r="S2431" i="11"/>
  <c r="U2431" i="11" s="1"/>
  <c r="P2431" i="11"/>
  <c r="O2431" i="11"/>
  <c r="T2430" i="11"/>
  <c r="S2430" i="11"/>
  <c r="U2430" i="11" s="1"/>
  <c r="P2430" i="11"/>
  <c r="O2430" i="11"/>
  <c r="T2429" i="11"/>
  <c r="S2429" i="11"/>
  <c r="U2429" i="11" s="1"/>
  <c r="P2429" i="11"/>
  <c r="O2429" i="11"/>
  <c r="T2428" i="11"/>
  <c r="S2428" i="11"/>
  <c r="U2428" i="11" s="1"/>
  <c r="P2428" i="11"/>
  <c r="O2428" i="11"/>
  <c r="T2427" i="11"/>
  <c r="S2427" i="11"/>
  <c r="U2427" i="11" s="1"/>
  <c r="P2427" i="11"/>
  <c r="O2427" i="11"/>
  <c r="T2426" i="11"/>
  <c r="S2426" i="11"/>
  <c r="U2426" i="11" s="1"/>
  <c r="P2426" i="11"/>
  <c r="O2426" i="11"/>
  <c r="T2425" i="11"/>
  <c r="S2425" i="11"/>
  <c r="U2425" i="11" s="1"/>
  <c r="P2425" i="11"/>
  <c r="O2425" i="11"/>
  <c r="T2424" i="11"/>
  <c r="S2424" i="11"/>
  <c r="U2424" i="11" s="1"/>
  <c r="P2424" i="11"/>
  <c r="O2424" i="11"/>
  <c r="T2423" i="11"/>
  <c r="S2423" i="11"/>
  <c r="U2423" i="11" s="1"/>
  <c r="P2423" i="11"/>
  <c r="O2423" i="11"/>
  <c r="T2422" i="11"/>
  <c r="S2422" i="11"/>
  <c r="U2422" i="11" s="1"/>
  <c r="P2422" i="11"/>
  <c r="O2422" i="11"/>
  <c r="T2421" i="11"/>
  <c r="S2421" i="11"/>
  <c r="U2421" i="11" s="1"/>
  <c r="P2421" i="11"/>
  <c r="O2421" i="11"/>
  <c r="T2420" i="11"/>
  <c r="S2420" i="11"/>
  <c r="U2420" i="11" s="1"/>
  <c r="P2420" i="11"/>
  <c r="O2420" i="11"/>
  <c r="T2419" i="11"/>
  <c r="S2419" i="11"/>
  <c r="U2419" i="11" s="1"/>
  <c r="P2419" i="11"/>
  <c r="O2419" i="11"/>
  <c r="T2418" i="11"/>
  <c r="S2418" i="11"/>
  <c r="U2418" i="11" s="1"/>
  <c r="P2418" i="11"/>
  <c r="O2418" i="11"/>
  <c r="T2417" i="11"/>
  <c r="S2417" i="11"/>
  <c r="U2417" i="11" s="1"/>
  <c r="P2417" i="11"/>
  <c r="O2417" i="11"/>
  <c r="T2416" i="11"/>
  <c r="S2416" i="11"/>
  <c r="U2416" i="11" s="1"/>
  <c r="P2416" i="11"/>
  <c r="O2416" i="11"/>
  <c r="T2415" i="11"/>
  <c r="S2415" i="11"/>
  <c r="U2415" i="11" s="1"/>
  <c r="P2415" i="11"/>
  <c r="O2415" i="11"/>
  <c r="T2414" i="11"/>
  <c r="S2414" i="11"/>
  <c r="U2414" i="11" s="1"/>
  <c r="P2414" i="11"/>
  <c r="O2414" i="11"/>
  <c r="T2413" i="11"/>
  <c r="S2413" i="11"/>
  <c r="U2413" i="11" s="1"/>
  <c r="P2413" i="11"/>
  <c r="O2413" i="11"/>
  <c r="T2412" i="11"/>
  <c r="S2412" i="11"/>
  <c r="U2412" i="11" s="1"/>
  <c r="P2412" i="11"/>
  <c r="O2412" i="11"/>
  <c r="T2411" i="11"/>
  <c r="S2411" i="11"/>
  <c r="U2411" i="11" s="1"/>
  <c r="P2411" i="11"/>
  <c r="O2411" i="11"/>
  <c r="T2410" i="11"/>
  <c r="S2410" i="11"/>
  <c r="U2410" i="11" s="1"/>
  <c r="P2410" i="11"/>
  <c r="O2410" i="11"/>
  <c r="T2409" i="11"/>
  <c r="S2409" i="11"/>
  <c r="U2409" i="11" s="1"/>
  <c r="P2409" i="11"/>
  <c r="O2409" i="11"/>
  <c r="T2408" i="11"/>
  <c r="S2408" i="11"/>
  <c r="U2408" i="11" s="1"/>
  <c r="P2408" i="11"/>
  <c r="O2408" i="11"/>
  <c r="T2407" i="11"/>
  <c r="S2407" i="11"/>
  <c r="U2407" i="11" s="1"/>
  <c r="P2407" i="11"/>
  <c r="O2407" i="11"/>
  <c r="T2406" i="11"/>
  <c r="S2406" i="11"/>
  <c r="U2406" i="11" s="1"/>
  <c r="P2406" i="11"/>
  <c r="O2406" i="11"/>
  <c r="T2405" i="11"/>
  <c r="S2405" i="11"/>
  <c r="U2405" i="11" s="1"/>
  <c r="P2405" i="11"/>
  <c r="O2405" i="11"/>
  <c r="T2404" i="11"/>
  <c r="S2404" i="11"/>
  <c r="U2404" i="11" s="1"/>
  <c r="P2404" i="11"/>
  <c r="O2404" i="11"/>
  <c r="T2403" i="11"/>
  <c r="S2403" i="11"/>
  <c r="U2403" i="11" s="1"/>
  <c r="P2403" i="11"/>
  <c r="O2403" i="11"/>
  <c r="T2393" i="11"/>
  <c r="S2393" i="11"/>
  <c r="P2393" i="11"/>
  <c r="O2393" i="11"/>
  <c r="T1328" i="11"/>
  <c r="S1328" i="11"/>
  <c r="P1328" i="11"/>
  <c r="O1328" i="11"/>
  <c r="T635" i="11"/>
  <c r="S635" i="11"/>
  <c r="U2400" i="11" s="1"/>
  <c r="P635" i="11"/>
  <c r="O635" i="11"/>
  <c r="T2657" i="11"/>
  <c r="S2657" i="11"/>
  <c r="P2657" i="11"/>
  <c r="O2657" i="11"/>
  <c r="T1042" i="11"/>
  <c r="S1042" i="11"/>
  <c r="P1042" i="11"/>
  <c r="O1042" i="11"/>
  <c r="T2360" i="11"/>
  <c r="S2360" i="11"/>
  <c r="P2360" i="11"/>
  <c r="O2360" i="11"/>
  <c r="T1021" i="11"/>
  <c r="S1021" i="11"/>
  <c r="P1021" i="11"/>
  <c r="O1021" i="11"/>
  <c r="T2647" i="11"/>
  <c r="S2647" i="11"/>
  <c r="U2395" i="11" s="1"/>
  <c r="P2647" i="11"/>
  <c r="O2647" i="11"/>
  <c r="T636" i="11"/>
  <c r="S636" i="11"/>
  <c r="P636" i="11"/>
  <c r="O636" i="11"/>
  <c r="T1564" i="11"/>
  <c r="S1564" i="11"/>
  <c r="P1564" i="11"/>
  <c r="O1564" i="11"/>
  <c r="T3878" i="11"/>
  <c r="S3878" i="11"/>
  <c r="P3878" i="11"/>
  <c r="O3878" i="11"/>
  <c r="T1345" i="11"/>
  <c r="S1345" i="11"/>
  <c r="P1345" i="11"/>
  <c r="O1345" i="11"/>
  <c r="T2367" i="11"/>
  <c r="S2367" i="11"/>
  <c r="P2367" i="11"/>
  <c r="O2367" i="11"/>
  <c r="T2954" i="11"/>
  <c r="S2954" i="11"/>
  <c r="P2954" i="11"/>
  <c r="O2954" i="11"/>
  <c r="T2355" i="11"/>
  <c r="S2355" i="11"/>
  <c r="P2355" i="11"/>
  <c r="O2355" i="11"/>
  <c r="T2401" i="11"/>
  <c r="S2401" i="11"/>
  <c r="P2401" i="11"/>
  <c r="O2401" i="11"/>
  <c r="T147" i="11"/>
  <c r="S147" i="11"/>
  <c r="P147" i="11"/>
  <c r="O147" i="11"/>
  <c r="T1310" i="11"/>
  <c r="S1310" i="11"/>
  <c r="P1310" i="11"/>
  <c r="O1310" i="11"/>
  <c r="T626" i="11"/>
  <c r="S626" i="11"/>
  <c r="P626" i="11"/>
  <c r="O626" i="11"/>
  <c r="T2574" i="11"/>
  <c r="S2574" i="11"/>
  <c r="P2574" i="11"/>
  <c r="O2574" i="11"/>
  <c r="T1337" i="11"/>
  <c r="S1337" i="11"/>
  <c r="P1337" i="11"/>
  <c r="O1337" i="11"/>
  <c r="T2354" i="11"/>
  <c r="S2354" i="11"/>
  <c r="P2354" i="11"/>
  <c r="O2354" i="11"/>
  <c r="T2655" i="11"/>
  <c r="S2655" i="11"/>
  <c r="P2655" i="11"/>
  <c r="O2655" i="11"/>
  <c r="T614" i="11"/>
  <c r="S614" i="11"/>
  <c r="P614" i="11"/>
  <c r="O614" i="11"/>
  <c r="T625" i="11"/>
  <c r="S625" i="11"/>
  <c r="P625" i="11"/>
  <c r="O625" i="11"/>
  <c r="T1309" i="11"/>
  <c r="S1309" i="11"/>
  <c r="U2377" i="11" s="1"/>
  <c r="P1309" i="11"/>
  <c r="O1309" i="11"/>
  <c r="T1569" i="11"/>
  <c r="S1569" i="11"/>
  <c r="P1569" i="11"/>
  <c r="O1569" i="11"/>
  <c r="T3880" i="11"/>
  <c r="S3880" i="11"/>
  <c r="U2375" i="11" s="1"/>
  <c r="P3880" i="11"/>
  <c r="O3880" i="11"/>
  <c r="T1046" i="11"/>
  <c r="S1046" i="11"/>
  <c r="P1046" i="11"/>
  <c r="O1046" i="11"/>
  <c r="T606" i="11"/>
  <c r="S606" i="11"/>
  <c r="P606" i="11"/>
  <c r="O606" i="11"/>
  <c r="T2344" i="11"/>
  <c r="S2344" i="11"/>
  <c r="P2344" i="11"/>
  <c r="O2344" i="11"/>
  <c r="T2343" i="11"/>
  <c r="S2343" i="11"/>
  <c r="P2343" i="11"/>
  <c r="O2343" i="11"/>
  <c r="T2372" i="11"/>
  <c r="S2372" i="11"/>
  <c r="P2372" i="11"/>
  <c r="O2372" i="11"/>
  <c r="T2392" i="11"/>
  <c r="S2392" i="11"/>
  <c r="P2392" i="11"/>
  <c r="O2392" i="11"/>
  <c r="T1582" i="11"/>
  <c r="S1582" i="11"/>
  <c r="P1582" i="11"/>
  <c r="O1582" i="11"/>
  <c r="T146" i="11"/>
  <c r="S146" i="11"/>
  <c r="P146" i="11"/>
  <c r="O146" i="11"/>
  <c r="T123" i="11"/>
  <c r="S123" i="11"/>
  <c r="P123" i="11"/>
  <c r="O123" i="11"/>
  <c r="T2956" i="11"/>
  <c r="S2956" i="11"/>
  <c r="P2956" i="11"/>
  <c r="O2956" i="11"/>
  <c r="T129" i="11"/>
  <c r="S129" i="11"/>
  <c r="P129" i="11"/>
  <c r="O129" i="11"/>
  <c r="T126" i="11"/>
  <c r="S126" i="11"/>
  <c r="P126" i="11"/>
  <c r="O126" i="11"/>
  <c r="T1020" i="11"/>
  <c r="S1020" i="11"/>
  <c r="P1020" i="11"/>
  <c r="O1020" i="11"/>
  <c r="T1059" i="11"/>
  <c r="S1059" i="11"/>
  <c r="P1059" i="11"/>
  <c r="O1059" i="11"/>
  <c r="T154" i="11"/>
  <c r="S154" i="11"/>
  <c r="P154" i="11"/>
  <c r="O154" i="11"/>
  <c r="T2347" i="11"/>
  <c r="S2347" i="11"/>
  <c r="P2347" i="11"/>
  <c r="O2347" i="11"/>
  <c r="T1308" i="11"/>
  <c r="S1308" i="11"/>
  <c r="P1308" i="11"/>
  <c r="O1308" i="11"/>
  <c r="T1065" i="11"/>
  <c r="S1065" i="11"/>
  <c r="U2357" i="11" s="1"/>
  <c r="P1065" i="11"/>
  <c r="O1065" i="11"/>
  <c r="T2364" i="11"/>
  <c r="S2364" i="11"/>
  <c r="U2356" i="11" s="1"/>
  <c r="P2364" i="11"/>
  <c r="O2364" i="11"/>
  <c r="T145" i="11"/>
  <c r="S145" i="11"/>
  <c r="P145" i="11"/>
  <c r="O145" i="11"/>
  <c r="T605" i="11"/>
  <c r="S605" i="11"/>
  <c r="P605" i="11"/>
  <c r="O605" i="11"/>
  <c r="T1454" i="11"/>
  <c r="S1454" i="11"/>
  <c r="P1454" i="11"/>
  <c r="O1454" i="11"/>
  <c r="T2391" i="11"/>
  <c r="S2391" i="11"/>
  <c r="P2391" i="11"/>
  <c r="O2391" i="11"/>
  <c r="T3874" i="11"/>
  <c r="S3874" i="11"/>
  <c r="P3874" i="11"/>
  <c r="O3874" i="11"/>
  <c r="T2564" i="11"/>
  <c r="S2564" i="11"/>
  <c r="P2564" i="11"/>
  <c r="O2564" i="11"/>
  <c r="T144" i="11"/>
  <c r="S144" i="11"/>
  <c r="P144" i="11"/>
  <c r="O144" i="11"/>
  <c r="T2399" i="11"/>
  <c r="S2399" i="11"/>
  <c r="P2399" i="11"/>
  <c r="O2399" i="11"/>
  <c r="T624" i="11"/>
  <c r="S624" i="11"/>
  <c r="U2347" i="11" s="1"/>
  <c r="P624" i="11"/>
  <c r="O624" i="11"/>
  <c r="T143" i="11"/>
  <c r="S143" i="11"/>
  <c r="P143" i="11"/>
  <c r="O143" i="11"/>
  <c r="T1307" i="11"/>
  <c r="S1307" i="11"/>
  <c r="P1307" i="11"/>
  <c r="O1307" i="11"/>
  <c r="T1045" i="11"/>
  <c r="S1045" i="11"/>
  <c r="U2344" i="11" s="1"/>
  <c r="P1045" i="11"/>
  <c r="O1045" i="11"/>
  <c r="T1019" i="11"/>
  <c r="S1019" i="11"/>
  <c r="U2343" i="11" s="1"/>
  <c r="P1019" i="11"/>
  <c r="O1019" i="11"/>
  <c r="T2342" i="11"/>
  <c r="S2342" i="11"/>
  <c r="U2342" i="11" s="1"/>
  <c r="P2342" i="11"/>
  <c r="O2342" i="11"/>
  <c r="T2341" i="11"/>
  <c r="S2341" i="11"/>
  <c r="U2341" i="11" s="1"/>
  <c r="P2341" i="11"/>
  <c r="O2341" i="11"/>
  <c r="T2340" i="11"/>
  <c r="S2340" i="11"/>
  <c r="U2340" i="11" s="1"/>
  <c r="P2340" i="11"/>
  <c r="O2340" i="11"/>
  <c r="T2339" i="11"/>
  <c r="S2339" i="11"/>
  <c r="U2339" i="11" s="1"/>
  <c r="P2339" i="11"/>
  <c r="O2339" i="11"/>
  <c r="T2338" i="11"/>
  <c r="S2338" i="11"/>
  <c r="U2338" i="11" s="1"/>
  <c r="P2338" i="11"/>
  <c r="O2338" i="11"/>
  <c r="T2337" i="11"/>
  <c r="S2337" i="11"/>
  <c r="U2337" i="11" s="1"/>
  <c r="P2337" i="11"/>
  <c r="O2337" i="11"/>
  <c r="T2336" i="11"/>
  <c r="S2336" i="11"/>
  <c r="U2336" i="11" s="1"/>
  <c r="P2336" i="11"/>
  <c r="O2336" i="11"/>
  <c r="T2335" i="11"/>
  <c r="S2335" i="11"/>
  <c r="U2335" i="11" s="1"/>
  <c r="P2335" i="11"/>
  <c r="O2335" i="11"/>
  <c r="T2334" i="11"/>
  <c r="S2334" i="11"/>
  <c r="U2334" i="11" s="1"/>
  <c r="P2334" i="11"/>
  <c r="O2334" i="11"/>
  <c r="T2333" i="11"/>
  <c r="S2333" i="11"/>
  <c r="U2333" i="11" s="1"/>
  <c r="P2333" i="11"/>
  <c r="O2333" i="11"/>
  <c r="T2332" i="11"/>
  <c r="S2332" i="11"/>
  <c r="U2332" i="11" s="1"/>
  <c r="P2332" i="11"/>
  <c r="O2332" i="11"/>
  <c r="T2331" i="11"/>
  <c r="S2331" i="11"/>
  <c r="U2331" i="11" s="1"/>
  <c r="P2331" i="11"/>
  <c r="O2331" i="11"/>
  <c r="T2330" i="11"/>
  <c r="S2330" i="11"/>
  <c r="U2330" i="11" s="1"/>
  <c r="P2330" i="11"/>
  <c r="O2330" i="11"/>
  <c r="T2329" i="11"/>
  <c r="S2329" i="11"/>
  <c r="U2329" i="11" s="1"/>
  <c r="P2329" i="11"/>
  <c r="O2329" i="11"/>
  <c r="T2328" i="11"/>
  <c r="S2328" i="11"/>
  <c r="U2328" i="11" s="1"/>
  <c r="P2328" i="11"/>
  <c r="O2328" i="11"/>
  <c r="T2327" i="11"/>
  <c r="S2327" i="11"/>
  <c r="U2327" i="11" s="1"/>
  <c r="P2327" i="11"/>
  <c r="O2327" i="11"/>
  <c r="T2326" i="11"/>
  <c r="S2326" i="11"/>
  <c r="U2326" i="11" s="1"/>
  <c r="P2326" i="11"/>
  <c r="O2326" i="11"/>
  <c r="T2325" i="11"/>
  <c r="S2325" i="11"/>
  <c r="U2325" i="11" s="1"/>
  <c r="P2325" i="11"/>
  <c r="O2325" i="11"/>
  <c r="T2324" i="11"/>
  <c r="S2324" i="11"/>
  <c r="U2324" i="11" s="1"/>
  <c r="P2324" i="11"/>
  <c r="O2324" i="11"/>
  <c r="T2323" i="11"/>
  <c r="S2323" i="11"/>
  <c r="U2323" i="11" s="1"/>
  <c r="P2323" i="11"/>
  <c r="O2323" i="11"/>
  <c r="T2322" i="11"/>
  <c r="S2322" i="11"/>
  <c r="U2322" i="11" s="1"/>
  <c r="P2322" i="11"/>
  <c r="O2322" i="11"/>
  <c r="T2321" i="11"/>
  <c r="S2321" i="11"/>
  <c r="U2321" i="11" s="1"/>
  <c r="P2321" i="11"/>
  <c r="O2321" i="11"/>
  <c r="T2320" i="11"/>
  <c r="S2320" i="11"/>
  <c r="U2320" i="11" s="1"/>
  <c r="P2320" i="11"/>
  <c r="O2320" i="11"/>
  <c r="T2319" i="11"/>
  <c r="S2319" i="11"/>
  <c r="U2319" i="11" s="1"/>
  <c r="P2319" i="11"/>
  <c r="O2319" i="11"/>
  <c r="T2318" i="11"/>
  <c r="S2318" i="11"/>
  <c r="U2318" i="11" s="1"/>
  <c r="P2318" i="11"/>
  <c r="O2318" i="11"/>
  <c r="T2317" i="11"/>
  <c r="S2317" i="11"/>
  <c r="U2317" i="11" s="1"/>
  <c r="P2317" i="11"/>
  <c r="O2317" i="11"/>
  <c r="T2316" i="11"/>
  <c r="S2316" i="11"/>
  <c r="U2316" i="11" s="1"/>
  <c r="P2316" i="11"/>
  <c r="O2316" i="11"/>
  <c r="T2315" i="11"/>
  <c r="S2315" i="11"/>
  <c r="U2315" i="11" s="1"/>
  <c r="P2315" i="11"/>
  <c r="O2315" i="11"/>
  <c r="T2314" i="11"/>
  <c r="S2314" i="11"/>
  <c r="U2314" i="11" s="1"/>
  <c r="P2314" i="11"/>
  <c r="O2314" i="11"/>
  <c r="T2313" i="11"/>
  <c r="S2313" i="11"/>
  <c r="U2313" i="11" s="1"/>
  <c r="P2313" i="11"/>
  <c r="O2313" i="11"/>
  <c r="T2312" i="11"/>
  <c r="S2312" i="11"/>
  <c r="U2312" i="11" s="1"/>
  <c r="P2312" i="11"/>
  <c r="O2312" i="11"/>
  <c r="T2311" i="11"/>
  <c r="S2311" i="11"/>
  <c r="U2311" i="11" s="1"/>
  <c r="P2311" i="11"/>
  <c r="O2311" i="11"/>
  <c r="T2310" i="11"/>
  <c r="S2310" i="11"/>
  <c r="U2310" i="11" s="1"/>
  <c r="P2310" i="11"/>
  <c r="O2310" i="11"/>
  <c r="T2309" i="11"/>
  <c r="S2309" i="11"/>
  <c r="U2309" i="11" s="1"/>
  <c r="P2309" i="11"/>
  <c r="O2309" i="11"/>
  <c r="T2308" i="11"/>
  <c r="S2308" i="11"/>
  <c r="U2308" i="11" s="1"/>
  <c r="P2308" i="11"/>
  <c r="O2308" i="11"/>
  <c r="T2307" i="11"/>
  <c r="S2307" i="11"/>
  <c r="U2307" i="11" s="1"/>
  <c r="P2307" i="11"/>
  <c r="O2307" i="11"/>
  <c r="T2306" i="11"/>
  <c r="S2306" i="11"/>
  <c r="U2306" i="11" s="1"/>
  <c r="P2306" i="11"/>
  <c r="O2306" i="11"/>
  <c r="T2305" i="11"/>
  <c r="S2305" i="11"/>
  <c r="U2305" i="11" s="1"/>
  <c r="P2305" i="11"/>
  <c r="O2305" i="11"/>
  <c r="T2304" i="11"/>
  <c r="S2304" i="11"/>
  <c r="U2304" i="11" s="1"/>
  <c r="P2304" i="11"/>
  <c r="O2304" i="11"/>
  <c r="T2303" i="11"/>
  <c r="S2303" i="11"/>
  <c r="U2303" i="11" s="1"/>
  <c r="P2303" i="11"/>
  <c r="O2303" i="11"/>
  <c r="T2302" i="11"/>
  <c r="S2302" i="11"/>
  <c r="U2302" i="11" s="1"/>
  <c r="P2302" i="11"/>
  <c r="O2302" i="11"/>
  <c r="T2301" i="11"/>
  <c r="S2301" i="11"/>
  <c r="U2301" i="11" s="1"/>
  <c r="P2301" i="11"/>
  <c r="O2301" i="11"/>
  <c r="T2300" i="11"/>
  <c r="S2300" i="11"/>
  <c r="U2300" i="11" s="1"/>
  <c r="P2300" i="11"/>
  <c r="O2300" i="11"/>
  <c r="T2299" i="11"/>
  <c r="S2299" i="11"/>
  <c r="U2299" i="11" s="1"/>
  <c r="P2299" i="11"/>
  <c r="O2299" i="11"/>
  <c r="T2298" i="11"/>
  <c r="S2298" i="11"/>
  <c r="U2298" i="11" s="1"/>
  <c r="P2298" i="11"/>
  <c r="O2298" i="11"/>
  <c r="T2297" i="11"/>
  <c r="S2297" i="11"/>
  <c r="U2297" i="11" s="1"/>
  <c r="P2297" i="11"/>
  <c r="O2297" i="11"/>
  <c r="T2296" i="11"/>
  <c r="S2296" i="11"/>
  <c r="U2296" i="11" s="1"/>
  <c r="P2296" i="11"/>
  <c r="O2296" i="11"/>
  <c r="T2295" i="11"/>
  <c r="S2295" i="11"/>
  <c r="U2295" i="11" s="1"/>
  <c r="P2295" i="11"/>
  <c r="O2295" i="11"/>
  <c r="T2294" i="11"/>
  <c r="S2294" i="11"/>
  <c r="U2294" i="11" s="1"/>
  <c r="P2294" i="11"/>
  <c r="O2294" i="11"/>
  <c r="T2293" i="11"/>
  <c r="S2293" i="11"/>
  <c r="U2293" i="11" s="1"/>
  <c r="P2293" i="11"/>
  <c r="O2293" i="11"/>
  <c r="T2292" i="11"/>
  <c r="S2292" i="11"/>
  <c r="U2292" i="11" s="1"/>
  <c r="P2292" i="11"/>
  <c r="O2292" i="11"/>
  <c r="T2291" i="11"/>
  <c r="S2291" i="11"/>
  <c r="U2291" i="11" s="1"/>
  <c r="P2291" i="11"/>
  <c r="O2291" i="11"/>
  <c r="T2290" i="11"/>
  <c r="S2290" i="11"/>
  <c r="U2290" i="11" s="1"/>
  <c r="P2290" i="11"/>
  <c r="O2290" i="11"/>
  <c r="T2289" i="11"/>
  <c r="S2289" i="11"/>
  <c r="U2289" i="11" s="1"/>
  <c r="P2289" i="11"/>
  <c r="O2289" i="11"/>
  <c r="T2288" i="11"/>
  <c r="S2288" i="11"/>
  <c r="U2288" i="11" s="1"/>
  <c r="P2288" i="11"/>
  <c r="O2288" i="11"/>
  <c r="T2287" i="11"/>
  <c r="S2287" i="11"/>
  <c r="U2287" i="11" s="1"/>
  <c r="P2287" i="11"/>
  <c r="O2287" i="11"/>
  <c r="T2286" i="11"/>
  <c r="S2286" i="11"/>
  <c r="U2286" i="11" s="1"/>
  <c r="P2286" i="11"/>
  <c r="O2286" i="11"/>
  <c r="T2285" i="11"/>
  <c r="S2285" i="11"/>
  <c r="U2285" i="11" s="1"/>
  <c r="P2285" i="11"/>
  <c r="O2285" i="11"/>
  <c r="T2284" i="11"/>
  <c r="S2284" i="11"/>
  <c r="U2284" i="11" s="1"/>
  <c r="P2284" i="11"/>
  <c r="O2284" i="11"/>
  <c r="T2283" i="11"/>
  <c r="S2283" i="11"/>
  <c r="U2283" i="11" s="1"/>
  <c r="P2283" i="11"/>
  <c r="O2283" i="11"/>
  <c r="T2282" i="11"/>
  <c r="S2282" i="11"/>
  <c r="U2282" i="11" s="1"/>
  <c r="P2282" i="11"/>
  <c r="O2282" i="11"/>
  <c r="T2281" i="11"/>
  <c r="S2281" i="11"/>
  <c r="U2281" i="11" s="1"/>
  <c r="P2281" i="11"/>
  <c r="O2281" i="11"/>
  <c r="T2280" i="11"/>
  <c r="S2280" i="11"/>
  <c r="U2280" i="11" s="1"/>
  <c r="P2280" i="11"/>
  <c r="O2280" i="11"/>
  <c r="T2279" i="11"/>
  <c r="S2279" i="11"/>
  <c r="U2279" i="11" s="1"/>
  <c r="P2279" i="11"/>
  <c r="O2279" i="11"/>
  <c r="T2278" i="11"/>
  <c r="S2278" i="11"/>
  <c r="U2278" i="11" s="1"/>
  <c r="P2278" i="11"/>
  <c r="O2278" i="11"/>
  <c r="T2277" i="11"/>
  <c r="S2277" i="11"/>
  <c r="U2277" i="11" s="1"/>
  <c r="P2277" i="11"/>
  <c r="O2277" i="11"/>
  <c r="T2276" i="11"/>
  <c r="S2276" i="11"/>
  <c r="U2276" i="11" s="1"/>
  <c r="P2276" i="11"/>
  <c r="O2276" i="11"/>
  <c r="T2275" i="11"/>
  <c r="S2275" i="11"/>
  <c r="U2275" i="11" s="1"/>
  <c r="P2275" i="11"/>
  <c r="O2275" i="11"/>
  <c r="T2274" i="11"/>
  <c r="S2274" i="11"/>
  <c r="U2274" i="11" s="1"/>
  <c r="P2274" i="11"/>
  <c r="O2274" i="11"/>
  <c r="T2273" i="11"/>
  <c r="S2273" i="11"/>
  <c r="U2273" i="11" s="1"/>
  <c r="P2273" i="11"/>
  <c r="O2273" i="11"/>
  <c r="T2272" i="11"/>
  <c r="S2272" i="11"/>
  <c r="U2272" i="11" s="1"/>
  <c r="P2272" i="11"/>
  <c r="O2272" i="11"/>
  <c r="T2271" i="11"/>
  <c r="S2271" i="11"/>
  <c r="U2271" i="11" s="1"/>
  <c r="P2271" i="11"/>
  <c r="O2271" i="11"/>
  <c r="T2270" i="11"/>
  <c r="S2270" i="11"/>
  <c r="U2270" i="11" s="1"/>
  <c r="P2270" i="11"/>
  <c r="O2270" i="11"/>
  <c r="T2269" i="11"/>
  <c r="S2269" i="11"/>
  <c r="U2269" i="11" s="1"/>
  <c r="P2269" i="11"/>
  <c r="O2269" i="11"/>
  <c r="T2268" i="11"/>
  <c r="S2268" i="11"/>
  <c r="U2268" i="11" s="1"/>
  <c r="P2268" i="11"/>
  <c r="O2268" i="11"/>
  <c r="T2267" i="11"/>
  <c r="S2267" i="11"/>
  <c r="U2267" i="11" s="1"/>
  <c r="P2267" i="11"/>
  <c r="O2267" i="11"/>
  <c r="T2266" i="11"/>
  <c r="S2266" i="11"/>
  <c r="U2266" i="11" s="1"/>
  <c r="P2266" i="11"/>
  <c r="O2266" i="11"/>
  <c r="T2265" i="11"/>
  <c r="S2265" i="11"/>
  <c r="U2265" i="11" s="1"/>
  <c r="P2265" i="11"/>
  <c r="O2265" i="11"/>
  <c r="T2264" i="11"/>
  <c r="S2264" i="11"/>
  <c r="U2264" i="11" s="1"/>
  <c r="P2264" i="11"/>
  <c r="O2264" i="11"/>
  <c r="T2263" i="11"/>
  <c r="S2263" i="11"/>
  <c r="U2263" i="11" s="1"/>
  <c r="P2263" i="11"/>
  <c r="O2263" i="11"/>
  <c r="T2262" i="11"/>
  <c r="S2262" i="11"/>
  <c r="U2262" i="11" s="1"/>
  <c r="P2262" i="11"/>
  <c r="O2262" i="11"/>
  <c r="T2261" i="11"/>
  <c r="S2261" i="11"/>
  <c r="U2261" i="11" s="1"/>
  <c r="P2261" i="11"/>
  <c r="O2261" i="11"/>
  <c r="T2260" i="11"/>
  <c r="S2260" i="11"/>
  <c r="U2260" i="11" s="1"/>
  <c r="P2260" i="11"/>
  <c r="O2260" i="11"/>
  <c r="T2259" i="11"/>
  <c r="S2259" i="11"/>
  <c r="U2259" i="11" s="1"/>
  <c r="P2259" i="11"/>
  <c r="O2259" i="11"/>
  <c r="T2258" i="11"/>
  <c r="S2258" i="11"/>
  <c r="U2258" i="11" s="1"/>
  <c r="P2258" i="11"/>
  <c r="O2258" i="11"/>
  <c r="T2257" i="11"/>
  <c r="S2257" i="11"/>
  <c r="U2257" i="11" s="1"/>
  <c r="P2257" i="11"/>
  <c r="O2257" i="11"/>
  <c r="T2256" i="11"/>
  <c r="S2256" i="11"/>
  <c r="U2256" i="11" s="1"/>
  <c r="P2256" i="11"/>
  <c r="O2256" i="11"/>
  <c r="T2255" i="11"/>
  <c r="S2255" i="11"/>
  <c r="U2255" i="11" s="1"/>
  <c r="P2255" i="11"/>
  <c r="O2255" i="11"/>
  <c r="T2254" i="11"/>
  <c r="S2254" i="11"/>
  <c r="U2254" i="11" s="1"/>
  <c r="P2254" i="11"/>
  <c r="O2254" i="11"/>
  <c r="T2253" i="11"/>
  <c r="S2253" i="11"/>
  <c r="U2253" i="11" s="1"/>
  <c r="P2253" i="11"/>
  <c r="O2253" i="11"/>
  <c r="T2252" i="11"/>
  <c r="S2252" i="11"/>
  <c r="U2252" i="11" s="1"/>
  <c r="P2252" i="11"/>
  <c r="O2252" i="11"/>
  <c r="T2251" i="11"/>
  <c r="S2251" i="11"/>
  <c r="U2251" i="11" s="1"/>
  <c r="P2251" i="11"/>
  <c r="O2251" i="11"/>
  <c r="T2250" i="11"/>
  <c r="S2250" i="11"/>
  <c r="U2250" i="11" s="1"/>
  <c r="P2250" i="11"/>
  <c r="O2250" i="11"/>
  <c r="T2249" i="11"/>
  <c r="S2249" i="11"/>
  <c r="U2249" i="11" s="1"/>
  <c r="P2249" i="11"/>
  <c r="O2249" i="11"/>
  <c r="T2248" i="11"/>
  <c r="S2248" i="11"/>
  <c r="U2248" i="11" s="1"/>
  <c r="P2248" i="11"/>
  <c r="O2248" i="11"/>
  <c r="T2247" i="11"/>
  <c r="S2247" i="11"/>
  <c r="U2247" i="11" s="1"/>
  <c r="P2247" i="11"/>
  <c r="O2247" i="11"/>
  <c r="T2246" i="11"/>
  <c r="S2246" i="11"/>
  <c r="U2246" i="11" s="1"/>
  <c r="P2246" i="11"/>
  <c r="O2246" i="11"/>
  <c r="T2245" i="11"/>
  <c r="S2245" i="11"/>
  <c r="U2245" i="11" s="1"/>
  <c r="P2245" i="11"/>
  <c r="O2245" i="11"/>
  <c r="T2244" i="11"/>
  <c r="S2244" i="11"/>
  <c r="U2244" i="11" s="1"/>
  <c r="P2244" i="11"/>
  <c r="O2244" i="11"/>
  <c r="T2243" i="11"/>
  <c r="S2243" i="11"/>
  <c r="U2243" i="11" s="1"/>
  <c r="P2243" i="11"/>
  <c r="O2243" i="11"/>
  <c r="T2242" i="11"/>
  <c r="S2242" i="11"/>
  <c r="U2242" i="11" s="1"/>
  <c r="P2242" i="11"/>
  <c r="O2242" i="11"/>
  <c r="T2241" i="11"/>
  <c r="S2241" i="11"/>
  <c r="U2241" i="11" s="1"/>
  <c r="P2241" i="11"/>
  <c r="O2241" i="11"/>
  <c r="T2240" i="11"/>
  <c r="S2240" i="11"/>
  <c r="U2240" i="11" s="1"/>
  <c r="P2240" i="11"/>
  <c r="O2240" i="11"/>
  <c r="T2239" i="11"/>
  <c r="S2239" i="11"/>
  <c r="U2239" i="11" s="1"/>
  <c r="P2239" i="11"/>
  <c r="O2239" i="11"/>
  <c r="T2238" i="11"/>
  <c r="S2238" i="11"/>
  <c r="U2238" i="11" s="1"/>
  <c r="P2238" i="11"/>
  <c r="O2238" i="11"/>
  <c r="T2237" i="11"/>
  <c r="S2237" i="11"/>
  <c r="U2237" i="11" s="1"/>
  <c r="P2237" i="11"/>
  <c r="O2237" i="11"/>
  <c r="T2236" i="11"/>
  <c r="S2236" i="11"/>
  <c r="U2236" i="11" s="1"/>
  <c r="P2236" i="11"/>
  <c r="O2236" i="11"/>
  <c r="T2235" i="11"/>
  <c r="S2235" i="11"/>
  <c r="U2235" i="11" s="1"/>
  <c r="P2235" i="11"/>
  <c r="O2235" i="11"/>
  <c r="T2234" i="11"/>
  <c r="S2234" i="11"/>
  <c r="U2234" i="11" s="1"/>
  <c r="P2234" i="11"/>
  <c r="O2234" i="11"/>
  <c r="T2233" i="11"/>
  <c r="S2233" i="11"/>
  <c r="U2233" i="11" s="1"/>
  <c r="P2233" i="11"/>
  <c r="O2233" i="11"/>
  <c r="T2232" i="11"/>
  <c r="S2232" i="11"/>
  <c r="U2232" i="11" s="1"/>
  <c r="P2232" i="11"/>
  <c r="O2232" i="11"/>
  <c r="T2231" i="11"/>
  <c r="S2231" i="11"/>
  <c r="U2231" i="11" s="1"/>
  <c r="P2231" i="11"/>
  <c r="O2231" i="11"/>
  <c r="T2230" i="11"/>
  <c r="S2230" i="11"/>
  <c r="U2230" i="11" s="1"/>
  <c r="P2230" i="11"/>
  <c r="O2230" i="11"/>
  <c r="T2229" i="11"/>
  <c r="S2229" i="11"/>
  <c r="U2229" i="11" s="1"/>
  <c r="P2229" i="11"/>
  <c r="O2229" i="11"/>
  <c r="T2228" i="11"/>
  <c r="S2228" i="11"/>
  <c r="U2228" i="11" s="1"/>
  <c r="P2228" i="11"/>
  <c r="O2228" i="11"/>
  <c r="T2227" i="11"/>
  <c r="S2227" i="11"/>
  <c r="U2227" i="11" s="1"/>
  <c r="P2227" i="11"/>
  <c r="O2227" i="11"/>
  <c r="T2226" i="11"/>
  <c r="S2226" i="11"/>
  <c r="U2226" i="11" s="1"/>
  <c r="P2226" i="11"/>
  <c r="O2226" i="11"/>
  <c r="T2225" i="11"/>
  <c r="S2225" i="11"/>
  <c r="U2225" i="11" s="1"/>
  <c r="P2225" i="11"/>
  <c r="O2225" i="11"/>
  <c r="T2224" i="11"/>
  <c r="S2224" i="11"/>
  <c r="U2224" i="11" s="1"/>
  <c r="P2224" i="11"/>
  <c r="O2224" i="11"/>
  <c r="T2223" i="11"/>
  <c r="S2223" i="11"/>
  <c r="U2223" i="11" s="1"/>
  <c r="P2223" i="11"/>
  <c r="O2223" i="11"/>
  <c r="T2222" i="11"/>
  <c r="S2222" i="11"/>
  <c r="U2222" i="11" s="1"/>
  <c r="P2222" i="11"/>
  <c r="O2222" i="11"/>
  <c r="T2221" i="11"/>
  <c r="S2221" i="11"/>
  <c r="U2221" i="11" s="1"/>
  <c r="P2221" i="11"/>
  <c r="O2221" i="11"/>
  <c r="T2220" i="11"/>
  <c r="S2220" i="11"/>
  <c r="U2220" i="11" s="1"/>
  <c r="P2220" i="11"/>
  <c r="O2220" i="11"/>
  <c r="T2219" i="11"/>
  <c r="S2219" i="11"/>
  <c r="U2219" i="11" s="1"/>
  <c r="P2219" i="11"/>
  <c r="O2219" i="11"/>
  <c r="T2218" i="11"/>
  <c r="S2218" i="11"/>
  <c r="U2218" i="11" s="1"/>
  <c r="P2218" i="11"/>
  <c r="O2218" i="11"/>
  <c r="T2217" i="11"/>
  <c r="S2217" i="11"/>
  <c r="U2217" i="11" s="1"/>
  <c r="P2217" i="11"/>
  <c r="O2217" i="11"/>
  <c r="T2216" i="11"/>
  <c r="S2216" i="11"/>
  <c r="U2216" i="11" s="1"/>
  <c r="P2216" i="11"/>
  <c r="O2216" i="11"/>
  <c r="T2215" i="11"/>
  <c r="S2215" i="11"/>
  <c r="U2215" i="11" s="1"/>
  <c r="P2215" i="11"/>
  <c r="O2215" i="11"/>
  <c r="T2214" i="11"/>
  <c r="S2214" i="11"/>
  <c r="U2214" i="11" s="1"/>
  <c r="P2214" i="11"/>
  <c r="O2214" i="11"/>
  <c r="T2213" i="11"/>
  <c r="S2213" i="11"/>
  <c r="U2213" i="11" s="1"/>
  <c r="P2213" i="11"/>
  <c r="O2213" i="11"/>
  <c r="T2212" i="11"/>
  <c r="S2212" i="11"/>
  <c r="U2212" i="11" s="1"/>
  <c r="P2212" i="11"/>
  <c r="O2212" i="11"/>
  <c r="T2211" i="11"/>
  <c r="S2211" i="11"/>
  <c r="U2211" i="11" s="1"/>
  <c r="P2211" i="11"/>
  <c r="O2211" i="11"/>
  <c r="T2210" i="11"/>
  <c r="S2210" i="11"/>
  <c r="U2210" i="11" s="1"/>
  <c r="P2210" i="11"/>
  <c r="O2210" i="11"/>
  <c r="T2209" i="11"/>
  <c r="S2209" i="11"/>
  <c r="U2209" i="11" s="1"/>
  <c r="P2209" i="11"/>
  <c r="O2209" i="11"/>
  <c r="T2208" i="11"/>
  <c r="S2208" i="11"/>
  <c r="U2208" i="11" s="1"/>
  <c r="P2208" i="11"/>
  <c r="O2208" i="11"/>
  <c r="T2207" i="11"/>
  <c r="S2207" i="11"/>
  <c r="U2207" i="11" s="1"/>
  <c r="P2207" i="11"/>
  <c r="O2207" i="11"/>
  <c r="T2206" i="11"/>
  <c r="S2206" i="11"/>
  <c r="U2206" i="11" s="1"/>
  <c r="P2206" i="11"/>
  <c r="O2206" i="11"/>
  <c r="T2205" i="11"/>
  <c r="S2205" i="11"/>
  <c r="U2205" i="11" s="1"/>
  <c r="P2205" i="11"/>
  <c r="O2205" i="11"/>
  <c r="T2204" i="11"/>
  <c r="S2204" i="11"/>
  <c r="U2204" i="11" s="1"/>
  <c r="P2204" i="11"/>
  <c r="O2204" i="11"/>
  <c r="T2203" i="11"/>
  <c r="S2203" i="11"/>
  <c r="U2203" i="11" s="1"/>
  <c r="P2203" i="11"/>
  <c r="O2203" i="11"/>
  <c r="T2202" i="11"/>
  <c r="S2202" i="11"/>
  <c r="U2202" i="11" s="1"/>
  <c r="P2202" i="11"/>
  <c r="O2202" i="11"/>
  <c r="T2201" i="11"/>
  <c r="S2201" i="11"/>
  <c r="U2201" i="11" s="1"/>
  <c r="P2201" i="11"/>
  <c r="O2201" i="11"/>
  <c r="T2200" i="11"/>
  <c r="S2200" i="11"/>
  <c r="U2200" i="11" s="1"/>
  <c r="P2200" i="11"/>
  <c r="O2200" i="11"/>
  <c r="T2199" i="11"/>
  <c r="S2199" i="11"/>
  <c r="U2199" i="11" s="1"/>
  <c r="P2199" i="11"/>
  <c r="O2199" i="11"/>
  <c r="T2198" i="11"/>
  <c r="S2198" i="11"/>
  <c r="U2198" i="11" s="1"/>
  <c r="P2198" i="11"/>
  <c r="O2198" i="11"/>
  <c r="T2197" i="11"/>
  <c r="S2197" i="11"/>
  <c r="U2197" i="11" s="1"/>
  <c r="P2197" i="11"/>
  <c r="O2197" i="11"/>
  <c r="T2196" i="11"/>
  <c r="S2196" i="11"/>
  <c r="U2196" i="11" s="1"/>
  <c r="P2196" i="11"/>
  <c r="O2196" i="11"/>
  <c r="T2195" i="11"/>
  <c r="S2195" i="11"/>
  <c r="U2195" i="11" s="1"/>
  <c r="P2195" i="11"/>
  <c r="O2195" i="11"/>
  <c r="T2194" i="11"/>
  <c r="S2194" i="11"/>
  <c r="U2194" i="11" s="1"/>
  <c r="P2194" i="11"/>
  <c r="O2194" i="11"/>
  <c r="T2193" i="11"/>
  <c r="S2193" i="11"/>
  <c r="U2193" i="11" s="1"/>
  <c r="P2193" i="11"/>
  <c r="O2193" i="11"/>
  <c r="T2192" i="11"/>
  <c r="S2192" i="11"/>
  <c r="U2192" i="11" s="1"/>
  <c r="P2192" i="11"/>
  <c r="O2192" i="11"/>
  <c r="T2191" i="11"/>
  <c r="S2191" i="11"/>
  <c r="U2191" i="11" s="1"/>
  <c r="P2191" i="11"/>
  <c r="O2191" i="11"/>
  <c r="T2190" i="11"/>
  <c r="S2190" i="11"/>
  <c r="U2190" i="11" s="1"/>
  <c r="P2190" i="11"/>
  <c r="O2190" i="11"/>
  <c r="T2189" i="11"/>
  <c r="S2189" i="11"/>
  <c r="U2189" i="11" s="1"/>
  <c r="P2189" i="11"/>
  <c r="O2189" i="11"/>
  <c r="T2188" i="11"/>
  <c r="S2188" i="11"/>
  <c r="U2188" i="11" s="1"/>
  <c r="P2188" i="11"/>
  <c r="O2188" i="11"/>
  <c r="T2187" i="11"/>
  <c r="S2187" i="11"/>
  <c r="U2187" i="11" s="1"/>
  <c r="P2187" i="11"/>
  <c r="O2187" i="11"/>
  <c r="T2186" i="11"/>
  <c r="S2186" i="11"/>
  <c r="U2186" i="11" s="1"/>
  <c r="P2186" i="11"/>
  <c r="O2186" i="11"/>
  <c r="T2185" i="11"/>
  <c r="S2185" i="11"/>
  <c r="U2185" i="11" s="1"/>
  <c r="P2185" i="11"/>
  <c r="O2185" i="11"/>
  <c r="T2184" i="11"/>
  <c r="S2184" i="11"/>
  <c r="U2184" i="11" s="1"/>
  <c r="P2184" i="11"/>
  <c r="O2184" i="11"/>
  <c r="T2183" i="11"/>
  <c r="S2183" i="11"/>
  <c r="U2183" i="11" s="1"/>
  <c r="P2183" i="11"/>
  <c r="O2183" i="11"/>
  <c r="T2182" i="11"/>
  <c r="S2182" i="11"/>
  <c r="U2182" i="11" s="1"/>
  <c r="P2182" i="11"/>
  <c r="O2182" i="11"/>
  <c r="T2181" i="11"/>
  <c r="S2181" i="11"/>
  <c r="U2181" i="11" s="1"/>
  <c r="P2181" i="11"/>
  <c r="O2181" i="11"/>
  <c r="T2180" i="11"/>
  <c r="S2180" i="11"/>
  <c r="U2180" i="11" s="1"/>
  <c r="P2180" i="11"/>
  <c r="O2180" i="11"/>
  <c r="T2179" i="11"/>
  <c r="S2179" i="11"/>
  <c r="U2179" i="11" s="1"/>
  <c r="P2179" i="11"/>
  <c r="O2179" i="11"/>
  <c r="T2178" i="11"/>
  <c r="S2178" i="11"/>
  <c r="U2178" i="11" s="1"/>
  <c r="P2178" i="11"/>
  <c r="O2178" i="11"/>
  <c r="T2177" i="11"/>
  <c r="S2177" i="11"/>
  <c r="U2177" i="11" s="1"/>
  <c r="P2177" i="11"/>
  <c r="O2177" i="11"/>
  <c r="T2176" i="11"/>
  <c r="S2176" i="11"/>
  <c r="U2176" i="11" s="1"/>
  <c r="P2176" i="11"/>
  <c r="O2176" i="11"/>
  <c r="T2175" i="11"/>
  <c r="S2175" i="11"/>
  <c r="U2175" i="11" s="1"/>
  <c r="P2175" i="11"/>
  <c r="O2175" i="11"/>
  <c r="T2174" i="11"/>
  <c r="S2174" i="11"/>
  <c r="U2174" i="11" s="1"/>
  <c r="P2174" i="11"/>
  <c r="O2174" i="11"/>
  <c r="T2173" i="11"/>
  <c r="S2173" i="11"/>
  <c r="U2173" i="11" s="1"/>
  <c r="P2173" i="11"/>
  <c r="O2173" i="11"/>
  <c r="T2172" i="11"/>
  <c r="S2172" i="11"/>
  <c r="U2172" i="11" s="1"/>
  <c r="P2172" i="11"/>
  <c r="O2172" i="11"/>
  <c r="T2171" i="11"/>
  <c r="S2171" i="11"/>
  <c r="U2171" i="11" s="1"/>
  <c r="P2171" i="11"/>
  <c r="O2171" i="11"/>
  <c r="T2170" i="11"/>
  <c r="S2170" i="11"/>
  <c r="U2170" i="11" s="1"/>
  <c r="P2170" i="11"/>
  <c r="O2170" i="11"/>
  <c r="T2169" i="11"/>
  <c r="S2169" i="11"/>
  <c r="U2169" i="11" s="1"/>
  <c r="P2169" i="11"/>
  <c r="O2169" i="11"/>
  <c r="T2168" i="11"/>
  <c r="S2168" i="11"/>
  <c r="U2168" i="11" s="1"/>
  <c r="P2168" i="11"/>
  <c r="O2168" i="11"/>
  <c r="T2167" i="11"/>
  <c r="S2167" i="11"/>
  <c r="U2167" i="11" s="1"/>
  <c r="P2167" i="11"/>
  <c r="O2167" i="11"/>
  <c r="T2166" i="11"/>
  <c r="S2166" i="11"/>
  <c r="U2166" i="11" s="1"/>
  <c r="P2166" i="11"/>
  <c r="O2166" i="11"/>
  <c r="T2165" i="11"/>
  <c r="S2165" i="11"/>
  <c r="U2165" i="11" s="1"/>
  <c r="P2165" i="11"/>
  <c r="O2165" i="11"/>
  <c r="T2164" i="11"/>
  <c r="S2164" i="11"/>
  <c r="U2164" i="11" s="1"/>
  <c r="P2164" i="11"/>
  <c r="O2164" i="11"/>
  <c r="T2163" i="11"/>
  <c r="S2163" i="11"/>
  <c r="U2163" i="11" s="1"/>
  <c r="P2163" i="11"/>
  <c r="O2163" i="11"/>
  <c r="T2162" i="11"/>
  <c r="S2162" i="11"/>
  <c r="U2162" i="11" s="1"/>
  <c r="P2162" i="11"/>
  <c r="O2162" i="11"/>
  <c r="T2161" i="11"/>
  <c r="S2161" i="11"/>
  <c r="U2161" i="11" s="1"/>
  <c r="P2161" i="11"/>
  <c r="O2161" i="11"/>
  <c r="T2160" i="11"/>
  <c r="S2160" i="11"/>
  <c r="U2160" i="11" s="1"/>
  <c r="P2160" i="11"/>
  <c r="O2160" i="11"/>
  <c r="T2159" i="11"/>
  <c r="S2159" i="11"/>
  <c r="U2159" i="11" s="1"/>
  <c r="P2159" i="11"/>
  <c r="O2159" i="11"/>
  <c r="T2158" i="11"/>
  <c r="S2158" i="11"/>
  <c r="U2158" i="11" s="1"/>
  <c r="P2158" i="11"/>
  <c r="O2158" i="11"/>
  <c r="T2157" i="11"/>
  <c r="S2157" i="11"/>
  <c r="U2157" i="11" s="1"/>
  <c r="P2157" i="11"/>
  <c r="O2157" i="11"/>
  <c r="T2156" i="11"/>
  <c r="S2156" i="11"/>
  <c r="U2156" i="11" s="1"/>
  <c r="P2156" i="11"/>
  <c r="O2156" i="11"/>
  <c r="T2155" i="11"/>
  <c r="S2155" i="11"/>
  <c r="U2155" i="11" s="1"/>
  <c r="P2155" i="11"/>
  <c r="O2155" i="11"/>
  <c r="T2154" i="11"/>
  <c r="S2154" i="11"/>
  <c r="U2154" i="11" s="1"/>
  <c r="P2154" i="11"/>
  <c r="O2154" i="11"/>
  <c r="T2153" i="11"/>
  <c r="S2153" i="11"/>
  <c r="U2153" i="11" s="1"/>
  <c r="P2153" i="11"/>
  <c r="O2153" i="11"/>
  <c r="T2152" i="11"/>
  <c r="S2152" i="11"/>
  <c r="U2152" i="11" s="1"/>
  <c r="P2152" i="11"/>
  <c r="O2152" i="11"/>
  <c r="T2151" i="11"/>
  <c r="S2151" i="11"/>
  <c r="U2151" i="11" s="1"/>
  <c r="P2151" i="11"/>
  <c r="O2151" i="11"/>
  <c r="T2150" i="11"/>
  <c r="S2150" i="11"/>
  <c r="U2150" i="11" s="1"/>
  <c r="P2150" i="11"/>
  <c r="O2150" i="11"/>
  <c r="T2149" i="11"/>
  <c r="S2149" i="11"/>
  <c r="U2149" i="11" s="1"/>
  <c r="P2149" i="11"/>
  <c r="O2149" i="11"/>
  <c r="T2148" i="11"/>
  <c r="S2148" i="11"/>
  <c r="U2148" i="11" s="1"/>
  <c r="P2148" i="11"/>
  <c r="O2148" i="11"/>
  <c r="T2147" i="11"/>
  <c r="S2147" i="11"/>
  <c r="U2147" i="11" s="1"/>
  <c r="P2147" i="11"/>
  <c r="O2147" i="11"/>
  <c r="T2146" i="11"/>
  <c r="S2146" i="11"/>
  <c r="U2146" i="11" s="1"/>
  <c r="P2146" i="11"/>
  <c r="O2146" i="11"/>
  <c r="T2145" i="11"/>
  <c r="S2145" i="11"/>
  <c r="U2145" i="11" s="1"/>
  <c r="P2145" i="11"/>
  <c r="O2145" i="11"/>
  <c r="T2144" i="11"/>
  <c r="S2144" i="11"/>
  <c r="U2144" i="11" s="1"/>
  <c r="P2144" i="11"/>
  <c r="O2144" i="11"/>
  <c r="T2143" i="11"/>
  <c r="S2143" i="11"/>
  <c r="U2143" i="11" s="1"/>
  <c r="P2143" i="11"/>
  <c r="O2143" i="11"/>
  <c r="T2142" i="11"/>
  <c r="S2142" i="11"/>
  <c r="U2142" i="11" s="1"/>
  <c r="P2142" i="11"/>
  <c r="O2142" i="11"/>
  <c r="T2141" i="11"/>
  <c r="S2141" i="11"/>
  <c r="U2141" i="11" s="1"/>
  <c r="P2141" i="11"/>
  <c r="O2141" i="11"/>
  <c r="T2140" i="11"/>
  <c r="S2140" i="11"/>
  <c r="U2140" i="11" s="1"/>
  <c r="P2140" i="11"/>
  <c r="O2140" i="11"/>
  <c r="T2139" i="11"/>
  <c r="S2139" i="11"/>
  <c r="U2139" i="11" s="1"/>
  <c r="P2139" i="11"/>
  <c r="O2139" i="11"/>
  <c r="T2138" i="11"/>
  <c r="S2138" i="11"/>
  <c r="U2138" i="11" s="1"/>
  <c r="P2138" i="11"/>
  <c r="O2138" i="11"/>
  <c r="T2137" i="11"/>
  <c r="S2137" i="11"/>
  <c r="U2137" i="11" s="1"/>
  <c r="P2137" i="11"/>
  <c r="O2137" i="11"/>
  <c r="T2136" i="11"/>
  <c r="S2136" i="11"/>
  <c r="U2136" i="11" s="1"/>
  <c r="P2136" i="11"/>
  <c r="O2136" i="11"/>
  <c r="T2135" i="11"/>
  <c r="S2135" i="11"/>
  <c r="U2135" i="11" s="1"/>
  <c r="P2135" i="11"/>
  <c r="O2135" i="11"/>
  <c r="T2134" i="11"/>
  <c r="S2134" i="11"/>
  <c r="U2134" i="11" s="1"/>
  <c r="P2134" i="11"/>
  <c r="O2134" i="11"/>
  <c r="T2133" i="11"/>
  <c r="S2133" i="11"/>
  <c r="U2133" i="11" s="1"/>
  <c r="P2133" i="11"/>
  <c r="O2133" i="11"/>
  <c r="T2132" i="11"/>
  <c r="S2132" i="11"/>
  <c r="U2132" i="11" s="1"/>
  <c r="P2132" i="11"/>
  <c r="O2132" i="11"/>
  <c r="T2131" i="11"/>
  <c r="S2131" i="11"/>
  <c r="U2131" i="11" s="1"/>
  <c r="P2131" i="11"/>
  <c r="O2131" i="11"/>
  <c r="T2130" i="11"/>
  <c r="S2130" i="11"/>
  <c r="U2130" i="11" s="1"/>
  <c r="P2130" i="11"/>
  <c r="O2130" i="11"/>
  <c r="T2129" i="11"/>
  <c r="S2129" i="11"/>
  <c r="U2129" i="11" s="1"/>
  <c r="P2129" i="11"/>
  <c r="O2129" i="11"/>
  <c r="T2128" i="11"/>
  <c r="S2128" i="11"/>
  <c r="U2128" i="11" s="1"/>
  <c r="P2128" i="11"/>
  <c r="O2128" i="11"/>
  <c r="T2127" i="11"/>
  <c r="S2127" i="11"/>
  <c r="U2127" i="11" s="1"/>
  <c r="P2127" i="11"/>
  <c r="O2127" i="11"/>
  <c r="T2126" i="11"/>
  <c r="S2126" i="11"/>
  <c r="U2126" i="11" s="1"/>
  <c r="P2126" i="11"/>
  <c r="O2126" i="11"/>
  <c r="T2125" i="11"/>
  <c r="S2125" i="11"/>
  <c r="U2125" i="11" s="1"/>
  <c r="P2125" i="11"/>
  <c r="O2125" i="11"/>
  <c r="T2124" i="11"/>
  <c r="S2124" i="11"/>
  <c r="U2124" i="11" s="1"/>
  <c r="P2124" i="11"/>
  <c r="O2124" i="11"/>
  <c r="T2123" i="11"/>
  <c r="S2123" i="11"/>
  <c r="U2123" i="11" s="1"/>
  <c r="P2123" i="11"/>
  <c r="O2123" i="11"/>
  <c r="T2122" i="11"/>
  <c r="S2122" i="11"/>
  <c r="U2122" i="11" s="1"/>
  <c r="P2122" i="11"/>
  <c r="O2122" i="11"/>
  <c r="T2121" i="11"/>
  <c r="S2121" i="11"/>
  <c r="U2121" i="11" s="1"/>
  <c r="P2121" i="11"/>
  <c r="O2121" i="11"/>
  <c r="T2120" i="11"/>
  <c r="S2120" i="11"/>
  <c r="U2120" i="11" s="1"/>
  <c r="P2120" i="11"/>
  <c r="O2120" i="11"/>
  <c r="T2119" i="11"/>
  <c r="S2119" i="11"/>
  <c r="U2119" i="11" s="1"/>
  <c r="P2119" i="11"/>
  <c r="O2119" i="11"/>
  <c r="T2118" i="11"/>
  <c r="S2118" i="11"/>
  <c r="U2118" i="11" s="1"/>
  <c r="P2118" i="11"/>
  <c r="O2118" i="11"/>
  <c r="T2117" i="11"/>
  <c r="S2117" i="11"/>
  <c r="U2117" i="11" s="1"/>
  <c r="P2117" i="11"/>
  <c r="O2117" i="11"/>
  <c r="T2116" i="11"/>
  <c r="S2116" i="11"/>
  <c r="U2116" i="11" s="1"/>
  <c r="P2116" i="11"/>
  <c r="O2116" i="11"/>
  <c r="T2115" i="11"/>
  <c r="S2115" i="11"/>
  <c r="U2115" i="11" s="1"/>
  <c r="P2115" i="11"/>
  <c r="O2115" i="11"/>
  <c r="T2114" i="11"/>
  <c r="S2114" i="11"/>
  <c r="U2114" i="11" s="1"/>
  <c r="P2114" i="11"/>
  <c r="O2114" i="11"/>
  <c r="T2113" i="11"/>
  <c r="S2113" i="11"/>
  <c r="U2113" i="11" s="1"/>
  <c r="P2113" i="11"/>
  <c r="O2113" i="11"/>
  <c r="T2112" i="11"/>
  <c r="S2112" i="11"/>
  <c r="U2112" i="11" s="1"/>
  <c r="P2112" i="11"/>
  <c r="O2112" i="11"/>
  <c r="T2111" i="11"/>
  <c r="S2111" i="11"/>
  <c r="U2111" i="11" s="1"/>
  <c r="P2111" i="11"/>
  <c r="O2111" i="11"/>
  <c r="T2110" i="11"/>
  <c r="S2110" i="11"/>
  <c r="U2110" i="11" s="1"/>
  <c r="P2110" i="11"/>
  <c r="O2110" i="11"/>
  <c r="T2109" i="11"/>
  <c r="S2109" i="11"/>
  <c r="U2109" i="11" s="1"/>
  <c r="P2109" i="11"/>
  <c r="O2109" i="11"/>
  <c r="T2108" i="11"/>
  <c r="S2108" i="11"/>
  <c r="U2108" i="11" s="1"/>
  <c r="P2108" i="11"/>
  <c r="O2108" i="11"/>
  <c r="T2107" i="11"/>
  <c r="S2107" i="11"/>
  <c r="U2107" i="11" s="1"/>
  <c r="P2107" i="11"/>
  <c r="O2107" i="11"/>
  <c r="T2106" i="11"/>
  <c r="S2106" i="11"/>
  <c r="U2106" i="11" s="1"/>
  <c r="P2106" i="11"/>
  <c r="O2106" i="11"/>
  <c r="T2105" i="11"/>
  <c r="S2105" i="11"/>
  <c r="U2105" i="11" s="1"/>
  <c r="P2105" i="11"/>
  <c r="O2105" i="11"/>
  <c r="T2104" i="11"/>
  <c r="S2104" i="11"/>
  <c r="U2104" i="11" s="1"/>
  <c r="P2104" i="11"/>
  <c r="O2104" i="11"/>
  <c r="T2103" i="11"/>
  <c r="S2103" i="11"/>
  <c r="U2103" i="11" s="1"/>
  <c r="P2103" i="11"/>
  <c r="O2103" i="11"/>
  <c r="T2102" i="11"/>
  <c r="S2102" i="11"/>
  <c r="U2102" i="11" s="1"/>
  <c r="P2102" i="11"/>
  <c r="O2102" i="11"/>
  <c r="T2101" i="11"/>
  <c r="S2101" i="11"/>
  <c r="U2101" i="11" s="1"/>
  <c r="P2101" i="11"/>
  <c r="O2101" i="11"/>
  <c r="T2100" i="11"/>
  <c r="S2100" i="11"/>
  <c r="U2100" i="11" s="1"/>
  <c r="P2100" i="11"/>
  <c r="O2100" i="11"/>
  <c r="T2099" i="11"/>
  <c r="S2099" i="11"/>
  <c r="U2099" i="11" s="1"/>
  <c r="P2099" i="11"/>
  <c r="O2099" i="11"/>
  <c r="T2098" i="11"/>
  <c r="S2098" i="11"/>
  <c r="U2098" i="11" s="1"/>
  <c r="P2098" i="11"/>
  <c r="O2098" i="11"/>
  <c r="T2097" i="11"/>
  <c r="S2097" i="11"/>
  <c r="U2097" i="11" s="1"/>
  <c r="P2097" i="11"/>
  <c r="O2097" i="11"/>
  <c r="T2096" i="11"/>
  <c r="S2096" i="11"/>
  <c r="U2096" i="11" s="1"/>
  <c r="P2096" i="11"/>
  <c r="O2096" i="11"/>
  <c r="T2095" i="11"/>
  <c r="S2095" i="11"/>
  <c r="U2095" i="11" s="1"/>
  <c r="P2095" i="11"/>
  <c r="O2095" i="11"/>
  <c r="T2094" i="11"/>
  <c r="S2094" i="11"/>
  <c r="U2094" i="11" s="1"/>
  <c r="P2094" i="11"/>
  <c r="O2094" i="11"/>
  <c r="T2093" i="11"/>
  <c r="S2093" i="11"/>
  <c r="U2093" i="11" s="1"/>
  <c r="P2093" i="11"/>
  <c r="O2093" i="11"/>
  <c r="T2092" i="11"/>
  <c r="S2092" i="11"/>
  <c r="U2092" i="11" s="1"/>
  <c r="P2092" i="11"/>
  <c r="O2092" i="11"/>
  <c r="T2091" i="11"/>
  <c r="S2091" i="11"/>
  <c r="U2091" i="11" s="1"/>
  <c r="P2091" i="11"/>
  <c r="O2091" i="11"/>
  <c r="T2090" i="11"/>
  <c r="S2090" i="11"/>
  <c r="U2090" i="11" s="1"/>
  <c r="P2090" i="11"/>
  <c r="O2090" i="11"/>
  <c r="T2089" i="11"/>
  <c r="S2089" i="11"/>
  <c r="U2089" i="11" s="1"/>
  <c r="P2089" i="11"/>
  <c r="O2089" i="11"/>
  <c r="T2088" i="11"/>
  <c r="S2088" i="11"/>
  <c r="U2088" i="11" s="1"/>
  <c r="P2088" i="11"/>
  <c r="O2088" i="11"/>
  <c r="T2087" i="11"/>
  <c r="S2087" i="11"/>
  <c r="U2087" i="11" s="1"/>
  <c r="P2087" i="11"/>
  <c r="O2087" i="11"/>
  <c r="T2086" i="11"/>
  <c r="S2086" i="11"/>
  <c r="U2086" i="11" s="1"/>
  <c r="P2086" i="11"/>
  <c r="O2086" i="11"/>
  <c r="T2085" i="11"/>
  <c r="S2085" i="11"/>
  <c r="U2085" i="11" s="1"/>
  <c r="P2085" i="11"/>
  <c r="O2085" i="11"/>
  <c r="T2084" i="11"/>
  <c r="S2084" i="11"/>
  <c r="U2084" i="11" s="1"/>
  <c r="P2084" i="11"/>
  <c r="O2084" i="11"/>
  <c r="T2083" i="11"/>
  <c r="S2083" i="11"/>
  <c r="U2083" i="11" s="1"/>
  <c r="P2083" i="11"/>
  <c r="O2083" i="11"/>
  <c r="T2082" i="11"/>
  <c r="S2082" i="11"/>
  <c r="U2082" i="11" s="1"/>
  <c r="P2082" i="11"/>
  <c r="O2082" i="11"/>
  <c r="T2081" i="11"/>
  <c r="S2081" i="11"/>
  <c r="U2081" i="11" s="1"/>
  <c r="P2081" i="11"/>
  <c r="O2081" i="11"/>
  <c r="T2080" i="11"/>
  <c r="S2080" i="11"/>
  <c r="U2080" i="11" s="1"/>
  <c r="P2080" i="11"/>
  <c r="O2080" i="11"/>
  <c r="T2079" i="11"/>
  <c r="S2079" i="11"/>
  <c r="U2079" i="11" s="1"/>
  <c r="P2079" i="11"/>
  <c r="O2079" i="11"/>
  <c r="T2078" i="11"/>
  <c r="S2078" i="11"/>
  <c r="U2078" i="11" s="1"/>
  <c r="P2078" i="11"/>
  <c r="O2078" i="11"/>
  <c r="T2077" i="11"/>
  <c r="S2077" i="11"/>
  <c r="U2077" i="11" s="1"/>
  <c r="P2077" i="11"/>
  <c r="O2077" i="11"/>
  <c r="T2076" i="11"/>
  <c r="S2076" i="11"/>
  <c r="U2076" i="11" s="1"/>
  <c r="P2076" i="11"/>
  <c r="O2076" i="11"/>
  <c r="T2075" i="11"/>
  <c r="S2075" i="11"/>
  <c r="U2075" i="11" s="1"/>
  <c r="P2075" i="11"/>
  <c r="O2075" i="11"/>
  <c r="T2074" i="11"/>
  <c r="S2074" i="11"/>
  <c r="U2074" i="11" s="1"/>
  <c r="P2074" i="11"/>
  <c r="O2074" i="11"/>
  <c r="T2073" i="11"/>
  <c r="S2073" i="11"/>
  <c r="U2073" i="11" s="1"/>
  <c r="P2073" i="11"/>
  <c r="O2073" i="11"/>
  <c r="T2072" i="11"/>
  <c r="S2072" i="11"/>
  <c r="U2072" i="11" s="1"/>
  <c r="P2072" i="11"/>
  <c r="O2072" i="11"/>
  <c r="T2071" i="11"/>
  <c r="S2071" i="11"/>
  <c r="U2071" i="11" s="1"/>
  <c r="P2071" i="11"/>
  <c r="O2071" i="11"/>
  <c r="T2070" i="11"/>
  <c r="S2070" i="11"/>
  <c r="U2070" i="11" s="1"/>
  <c r="P2070" i="11"/>
  <c r="O2070" i="11"/>
  <c r="T2069" i="11"/>
  <c r="S2069" i="11"/>
  <c r="U2069" i="11" s="1"/>
  <c r="P2069" i="11"/>
  <c r="O2069" i="11"/>
  <c r="T2068" i="11"/>
  <c r="S2068" i="11"/>
  <c r="U2068" i="11" s="1"/>
  <c r="P2068" i="11"/>
  <c r="O2068" i="11"/>
  <c r="T2067" i="11"/>
  <c r="S2067" i="11"/>
  <c r="U2067" i="11" s="1"/>
  <c r="P2067" i="11"/>
  <c r="O2067" i="11"/>
  <c r="T2066" i="11"/>
  <c r="S2066" i="11"/>
  <c r="U2066" i="11" s="1"/>
  <c r="P2066" i="11"/>
  <c r="O2066" i="11"/>
  <c r="T2065" i="11"/>
  <c r="S2065" i="11"/>
  <c r="U2065" i="11" s="1"/>
  <c r="P2065" i="11"/>
  <c r="O2065" i="11"/>
  <c r="T2064" i="11"/>
  <c r="S2064" i="11"/>
  <c r="U2064" i="11" s="1"/>
  <c r="P2064" i="11"/>
  <c r="O2064" i="11"/>
  <c r="T2063" i="11"/>
  <c r="S2063" i="11"/>
  <c r="U2063" i="11" s="1"/>
  <c r="P2063" i="11"/>
  <c r="O2063" i="11"/>
  <c r="T2062" i="11"/>
  <c r="S2062" i="11"/>
  <c r="U2062" i="11" s="1"/>
  <c r="P2062" i="11"/>
  <c r="O2062" i="11"/>
  <c r="T2061" i="11"/>
  <c r="S2061" i="11"/>
  <c r="U2061" i="11" s="1"/>
  <c r="P2061" i="11"/>
  <c r="O2061" i="11"/>
  <c r="T2060" i="11"/>
  <c r="S2060" i="11"/>
  <c r="U2060" i="11" s="1"/>
  <c r="P2060" i="11"/>
  <c r="O2060" i="11"/>
  <c r="T2059" i="11"/>
  <c r="S2059" i="11"/>
  <c r="U2059" i="11" s="1"/>
  <c r="P2059" i="11"/>
  <c r="O2059" i="11"/>
  <c r="T2058" i="11"/>
  <c r="S2058" i="11"/>
  <c r="U2058" i="11" s="1"/>
  <c r="P2058" i="11"/>
  <c r="O2058" i="11"/>
  <c r="T2057" i="11"/>
  <c r="S2057" i="11"/>
  <c r="U2057" i="11" s="1"/>
  <c r="P2057" i="11"/>
  <c r="O2057" i="11"/>
  <c r="T2056" i="11"/>
  <c r="S2056" i="11"/>
  <c r="U2056" i="11" s="1"/>
  <c r="P2056" i="11"/>
  <c r="O2056" i="11"/>
  <c r="T2055" i="11"/>
  <c r="S2055" i="11"/>
  <c r="U2055" i="11" s="1"/>
  <c r="P2055" i="11"/>
  <c r="O2055" i="11"/>
  <c r="T2054" i="11"/>
  <c r="S2054" i="11"/>
  <c r="U2054" i="11" s="1"/>
  <c r="P2054" i="11"/>
  <c r="O2054" i="11"/>
  <c r="T2053" i="11"/>
  <c r="S2053" i="11"/>
  <c r="U2053" i="11" s="1"/>
  <c r="P2053" i="11"/>
  <c r="O2053" i="11"/>
  <c r="T2052" i="11"/>
  <c r="S2052" i="11"/>
  <c r="U2052" i="11" s="1"/>
  <c r="P2052" i="11"/>
  <c r="O2052" i="11"/>
  <c r="T2051" i="11"/>
  <c r="S2051" i="11"/>
  <c r="U2051" i="11" s="1"/>
  <c r="P2051" i="11"/>
  <c r="O2051" i="11"/>
  <c r="T2050" i="11"/>
  <c r="S2050" i="11"/>
  <c r="U2050" i="11" s="1"/>
  <c r="P2050" i="11"/>
  <c r="O2050" i="11"/>
  <c r="T2049" i="11"/>
  <c r="S2049" i="11"/>
  <c r="U2049" i="11" s="1"/>
  <c r="P2049" i="11"/>
  <c r="O2049" i="11"/>
  <c r="T2048" i="11"/>
  <c r="S2048" i="11"/>
  <c r="U2048" i="11" s="1"/>
  <c r="P2048" i="11"/>
  <c r="O2048" i="11"/>
  <c r="T2047" i="11"/>
  <c r="S2047" i="11"/>
  <c r="U2047" i="11" s="1"/>
  <c r="P2047" i="11"/>
  <c r="O2047" i="11"/>
  <c r="T2046" i="11"/>
  <c r="S2046" i="11"/>
  <c r="U2046" i="11" s="1"/>
  <c r="P2046" i="11"/>
  <c r="O2046" i="11"/>
  <c r="T2045" i="11"/>
  <c r="S2045" i="11"/>
  <c r="U2045" i="11" s="1"/>
  <c r="P2045" i="11"/>
  <c r="O2045" i="11"/>
  <c r="T2044" i="11"/>
  <c r="S2044" i="11"/>
  <c r="U2044" i="11" s="1"/>
  <c r="P2044" i="11"/>
  <c r="O2044" i="11"/>
  <c r="T2043" i="11"/>
  <c r="S2043" i="11"/>
  <c r="U2043" i="11" s="1"/>
  <c r="P2043" i="11"/>
  <c r="O2043" i="11"/>
  <c r="T2042" i="11"/>
  <c r="S2042" i="11"/>
  <c r="U2042" i="11" s="1"/>
  <c r="P2042" i="11"/>
  <c r="O2042" i="11"/>
  <c r="T2041" i="11"/>
  <c r="S2041" i="11"/>
  <c r="U2041" i="11" s="1"/>
  <c r="P2041" i="11"/>
  <c r="O2041" i="11"/>
  <c r="T2040" i="11"/>
  <c r="S2040" i="11"/>
  <c r="U2040" i="11" s="1"/>
  <c r="P2040" i="11"/>
  <c r="O2040" i="11"/>
  <c r="T2039" i="11"/>
  <c r="S2039" i="11"/>
  <c r="U2039" i="11" s="1"/>
  <c r="P2039" i="11"/>
  <c r="O2039" i="11"/>
  <c r="T2038" i="11"/>
  <c r="S2038" i="11"/>
  <c r="U2038" i="11" s="1"/>
  <c r="P2038" i="11"/>
  <c r="O2038" i="11"/>
  <c r="T2037" i="11"/>
  <c r="S2037" i="11"/>
  <c r="U2037" i="11" s="1"/>
  <c r="P2037" i="11"/>
  <c r="O2037" i="11"/>
  <c r="T2036" i="11"/>
  <c r="S2036" i="11"/>
  <c r="U2036" i="11" s="1"/>
  <c r="P2036" i="11"/>
  <c r="O2036" i="11"/>
  <c r="T2035" i="11"/>
  <c r="S2035" i="11"/>
  <c r="U2035" i="11" s="1"/>
  <c r="P2035" i="11"/>
  <c r="O2035" i="11"/>
  <c r="T2034" i="11"/>
  <c r="S2034" i="11"/>
  <c r="U2034" i="11" s="1"/>
  <c r="P2034" i="11"/>
  <c r="O2034" i="11"/>
  <c r="T2033" i="11"/>
  <c r="S2033" i="11"/>
  <c r="U2033" i="11" s="1"/>
  <c r="P2033" i="11"/>
  <c r="O2033" i="11"/>
  <c r="T2032" i="11"/>
  <c r="S2032" i="11"/>
  <c r="U2032" i="11" s="1"/>
  <c r="P2032" i="11"/>
  <c r="O2032" i="11"/>
  <c r="T2031" i="11"/>
  <c r="S2031" i="11"/>
  <c r="U2031" i="11" s="1"/>
  <c r="P2031" i="11"/>
  <c r="O2031" i="11"/>
  <c r="T2030" i="11"/>
  <c r="S2030" i="11"/>
  <c r="U2030" i="11" s="1"/>
  <c r="P2030" i="11"/>
  <c r="O2030" i="11"/>
  <c r="T2029" i="11"/>
  <c r="S2029" i="11"/>
  <c r="U2029" i="11" s="1"/>
  <c r="P2029" i="11"/>
  <c r="O2029" i="11"/>
  <c r="T2028" i="11"/>
  <c r="S2028" i="11"/>
  <c r="U2028" i="11" s="1"/>
  <c r="P2028" i="11"/>
  <c r="O2028" i="11"/>
  <c r="T2027" i="11"/>
  <c r="S2027" i="11"/>
  <c r="U2027" i="11" s="1"/>
  <c r="P2027" i="11"/>
  <c r="O2027" i="11"/>
  <c r="T2026" i="11"/>
  <c r="S2026" i="11"/>
  <c r="U2026" i="11" s="1"/>
  <c r="P2026" i="11"/>
  <c r="O2026" i="11"/>
  <c r="T2025" i="11"/>
  <c r="S2025" i="11"/>
  <c r="U2025" i="11" s="1"/>
  <c r="P2025" i="11"/>
  <c r="O2025" i="11"/>
  <c r="T2024" i="11"/>
  <c r="S2024" i="11"/>
  <c r="U2024" i="11" s="1"/>
  <c r="P2024" i="11"/>
  <c r="O2024" i="11"/>
  <c r="T2023" i="11"/>
  <c r="S2023" i="11"/>
  <c r="U2023" i="11" s="1"/>
  <c r="P2023" i="11"/>
  <c r="O2023" i="11"/>
  <c r="T2022" i="11"/>
  <c r="S2022" i="11"/>
  <c r="U2022" i="11" s="1"/>
  <c r="P2022" i="11"/>
  <c r="O2022" i="11"/>
  <c r="T2021" i="11"/>
  <c r="S2021" i="11"/>
  <c r="U2021" i="11" s="1"/>
  <c r="P2021" i="11"/>
  <c r="O2021" i="11"/>
  <c r="T2020" i="11"/>
  <c r="S2020" i="11"/>
  <c r="U2020" i="11" s="1"/>
  <c r="P2020" i="11"/>
  <c r="O2020" i="11"/>
  <c r="T2019" i="11"/>
  <c r="S2019" i="11"/>
  <c r="U2019" i="11" s="1"/>
  <c r="P2019" i="11"/>
  <c r="O2019" i="11"/>
  <c r="T2018" i="11"/>
  <c r="S2018" i="11"/>
  <c r="U2018" i="11" s="1"/>
  <c r="P2018" i="11"/>
  <c r="O2018" i="11"/>
  <c r="T2017" i="11"/>
  <c r="S2017" i="11"/>
  <c r="U2017" i="11" s="1"/>
  <c r="P2017" i="11"/>
  <c r="O2017" i="11"/>
  <c r="T2016" i="11"/>
  <c r="S2016" i="11"/>
  <c r="U2016" i="11" s="1"/>
  <c r="P2016" i="11"/>
  <c r="O2016" i="11"/>
  <c r="T2015" i="11"/>
  <c r="S2015" i="11"/>
  <c r="U2015" i="11" s="1"/>
  <c r="P2015" i="11"/>
  <c r="O2015" i="11"/>
  <c r="T2014" i="11"/>
  <c r="S2014" i="11"/>
  <c r="U2014" i="11" s="1"/>
  <c r="P2014" i="11"/>
  <c r="O2014" i="11"/>
  <c r="T2013" i="11"/>
  <c r="S2013" i="11"/>
  <c r="U2013" i="11" s="1"/>
  <c r="P2013" i="11"/>
  <c r="O2013" i="11"/>
  <c r="T2012" i="11"/>
  <c r="S2012" i="11"/>
  <c r="U2012" i="11" s="1"/>
  <c r="P2012" i="11"/>
  <c r="O2012" i="11"/>
  <c r="T2011" i="11"/>
  <c r="S2011" i="11"/>
  <c r="U2011" i="11" s="1"/>
  <c r="P2011" i="11"/>
  <c r="O2011" i="11"/>
  <c r="T2010" i="11"/>
  <c r="S2010" i="11"/>
  <c r="U2010" i="11" s="1"/>
  <c r="P2010" i="11"/>
  <c r="O2010" i="11"/>
  <c r="T2009" i="11"/>
  <c r="S2009" i="11"/>
  <c r="U2009" i="11" s="1"/>
  <c r="P2009" i="11"/>
  <c r="O2009" i="11"/>
  <c r="T2008" i="11"/>
  <c r="S2008" i="11"/>
  <c r="U2008" i="11" s="1"/>
  <c r="P2008" i="11"/>
  <c r="O2008" i="11"/>
  <c r="T2007" i="11"/>
  <c r="S2007" i="11"/>
  <c r="U2007" i="11" s="1"/>
  <c r="P2007" i="11"/>
  <c r="O2007" i="11"/>
  <c r="T2006" i="11"/>
  <c r="S2006" i="11"/>
  <c r="U2006" i="11" s="1"/>
  <c r="P2006" i="11"/>
  <c r="O2006" i="11"/>
  <c r="T2005" i="11"/>
  <c r="S2005" i="11"/>
  <c r="U2005" i="11" s="1"/>
  <c r="P2005" i="11"/>
  <c r="O2005" i="11"/>
  <c r="T2004" i="11"/>
  <c r="S2004" i="11"/>
  <c r="U2004" i="11" s="1"/>
  <c r="P2004" i="11"/>
  <c r="O2004" i="11"/>
  <c r="T2003" i="11"/>
  <c r="S2003" i="11"/>
  <c r="U2003" i="11" s="1"/>
  <c r="P2003" i="11"/>
  <c r="O2003" i="11"/>
  <c r="T2002" i="11"/>
  <c r="S2002" i="11"/>
  <c r="U2002" i="11" s="1"/>
  <c r="P2002" i="11"/>
  <c r="O2002" i="11"/>
  <c r="T2001" i="11"/>
  <c r="S2001" i="11"/>
  <c r="U2001" i="11" s="1"/>
  <c r="P2001" i="11"/>
  <c r="O2001" i="11"/>
  <c r="T2000" i="11"/>
  <c r="S2000" i="11"/>
  <c r="U2000" i="11" s="1"/>
  <c r="P2000" i="11"/>
  <c r="O2000" i="11"/>
  <c r="T1999" i="11"/>
  <c r="S1999" i="11"/>
  <c r="U1999" i="11" s="1"/>
  <c r="P1999" i="11"/>
  <c r="O1999" i="11"/>
  <c r="T1998" i="11"/>
  <c r="S1998" i="11"/>
  <c r="U1998" i="11" s="1"/>
  <c r="P1998" i="11"/>
  <c r="O1998" i="11"/>
  <c r="T1997" i="11"/>
  <c r="S1997" i="11"/>
  <c r="U1997" i="11" s="1"/>
  <c r="P1997" i="11"/>
  <c r="O1997" i="11"/>
  <c r="T1996" i="11"/>
  <c r="S1996" i="11"/>
  <c r="U1996" i="11" s="1"/>
  <c r="P1996" i="11"/>
  <c r="O1996" i="11"/>
  <c r="T1995" i="11"/>
  <c r="S1995" i="11"/>
  <c r="U1995" i="11" s="1"/>
  <c r="P1995" i="11"/>
  <c r="O1995" i="11"/>
  <c r="T1994" i="11"/>
  <c r="S1994" i="11"/>
  <c r="U1994" i="11" s="1"/>
  <c r="P1994" i="11"/>
  <c r="O1994" i="11"/>
  <c r="T1993" i="11"/>
  <c r="S1993" i="11"/>
  <c r="U1993" i="11" s="1"/>
  <c r="P1993" i="11"/>
  <c r="O1993" i="11"/>
  <c r="T1992" i="11"/>
  <c r="S1992" i="11"/>
  <c r="U1992" i="11" s="1"/>
  <c r="P1992" i="11"/>
  <c r="O1992" i="11"/>
  <c r="T1991" i="11"/>
  <c r="S1991" i="11"/>
  <c r="U1991" i="11" s="1"/>
  <c r="P1991" i="11"/>
  <c r="O1991" i="11"/>
  <c r="T1990" i="11"/>
  <c r="S1990" i="11"/>
  <c r="U1990" i="11" s="1"/>
  <c r="P1990" i="11"/>
  <c r="O1990" i="11"/>
  <c r="T1989" i="11"/>
  <c r="S1989" i="11"/>
  <c r="U1989" i="11" s="1"/>
  <c r="P1989" i="11"/>
  <c r="O1989" i="11"/>
  <c r="T1988" i="11"/>
  <c r="S1988" i="11"/>
  <c r="U1988" i="11" s="1"/>
  <c r="P1988" i="11"/>
  <c r="O1988" i="11"/>
  <c r="T1987" i="11"/>
  <c r="S1987" i="11"/>
  <c r="U1987" i="11" s="1"/>
  <c r="P1987" i="11"/>
  <c r="O1987" i="11"/>
  <c r="T1986" i="11"/>
  <c r="S1986" i="11"/>
  <c r="U1986" i="11" s="1"/>
  <c r="P1986" i="11"/>
  <c r="O1986" i="11"/>
  <c r="T1985" i="11"/>
  <c r="S1985" i="11"/>
  <c r="U1985" i="11" s="1"/>
  <c r="P1985" i="11"/>
  <c r="O1985" i="11"/>
  <c r="T1984" i="11"/>
  <c r="S1984" i="11"/>
  <c r="U1984" i="11" s="1"/>
  <c r="P1984" i="11"/>
  <c r="O1984" i="11"/>
  <c r="T1983" i="11"/>
  <c r="S1983" i="11"/>
  <c r="U1983" i="11" s="1"/>
  <c r="P1983" i="11"/>
  <c r="O1983" i="11"/>
  <c r="T1982" i="11"/>
  <c r="S1982" i="11"/>
  <c r="U1982" i="11" s="1"/>
  <c r="P1982" i="11"/>
  <c r="O1982" i="11"/>
  <c r="T1981" i="11"/>
  <c r="S1981" i="11"/>
  <c r="U1981" i="11" s="1"/>
  <c r="P1981" i="11"/>
  <c r="O1981" i="11"/>
  <c r="T1980" i="11"/>
  <c r="S1980" i="11"/>
  <c r="U1980" i="11" s="1"/>
  <c r="P1980" i="11"/>
  <c r="O1980" i="11"/>
  <c r="T1979" i="11"/>
  <c r="S1979" i="11"/>
  <c r="U1979" i="11" s="1"/>
  <c r="P1979" i="11"/>
  <c r="O1979" i="11"/>
  <c r="T1978" i="11"/>
  <c r="S1978" i="11"/>
  <c r="U1978" i="11" s="1"/>
  <c r="P1978" i="11"/>
  <c r="O1978" i="11"/>
  <c r="T1977" i="11"/>
  <c r="S1977" i="11"/>
  <c r="U1977" i="11" s="1"/>
  <c r="P1977" i="11"/>
  <c r="O1977" i="11"/>
  <c r="T1976" i="11"/>
  <c r="S1976" i="11"/>
  <c r="U1976" i="11" s="1"/>
  <c r="P1976" i="11"/>
  <c r="O1976" i="11"/>
  <c r="T1975" i="11"/>
  <c r="S1975" i="11"/>
  <c r="U1975" i="11" s="1"/>
  <c r="P1975" i="11"/>
  <c r="O1975" i="11"/>
  <c r="T1974" i="11"/>
  <c r="S1974" i="11"/>
  <c r="U1974" i="11" s="1"/>
  <c r="P1974" i="11"/>
  <c r="O1974" i="11"/>
  <c r="T1973" i="11"/>
  <c r="S1973" i="11"/>
  <c r="U1973" i="11" s="1"/>
  <c r="P1973" i="11"/>
  <c r="O1973" i="11"/>
  <c r="T1972" i="11"/>
  <c r="S1972" i="11"/>
  <c r="U1972" i="11" s="1"/>
  <c r="P1972" i="11"/>
  <c r="O1972" i="11"/>
  <c r="T1971" i="11"/>
  <c r="S1971" i="11"/>
  <c r="U1971" i="11" s="1"/>
  <c r="P1971" i="11"/>
  <c r="O1971" i="11"/>
  <c r="T1970" i="11"/>
  <c r="S1970" i="11"/>
  <c r="U1970" i="11" s="1"/>
  <c r="P1970" i="11"/>
  <c r="O1970" i="11"/>
  <c r="T1969" i="11"/>
  <c r="S1969" i="11"/>
  <c r="U1969" i="11" s="1"/>
  <c r="P1969" i="11"/>
  <c r="O1969" i="11"/>
  <c r="T1968" i="11"/>
  <c r="S1968" i="11"/>
  <c r="U1968" i="11" s="1"/>
  <c r="P1968" i="11"/>
  <c r="O1968" i="11"/>
  <c r="T1967" i="11"/>
  <c r="S1967" i="11"/>
  <c r="U1967" i="11" s="1"/>
  <c r="P1967" i="11"/>
  <c r="O1967" i="11"/>
  <c r="T1966" i="11"/>
  <c r="S1966" i="11"/>
  <c r="U1966" i="11" s="1"/>
  <c r="P1966" i="11"/>
  <c r="O1966" i="11"/>
  <c r="T1965" i="11"/>
  <c r="S1965" i="11"/>
  <c r="U1965" i="11" s="1"/>
  <c r="P1965" i="11"/>
  <c r="O1965" i="11"/>
  <c r="T1964" i="11"/>
  <c r="S1964" i="11"/>
  <c r="U1964" i="11" s="1"/>
  <c r="P1964" i="11"/>
  <c r="O1964" i="11"/>
  <c r="T1963" i="11"/>
  <c r="S1963" i="11"/>
  <c r="U1963" i="11" s="1"/>
  <c r="P1963" i="11"/>
  <c r="O1963" i="11"/>
  <c r="T1962" i="11"/>
  <c r="S1962" i="11"/>
  <c r="U1962" i="11" s="1"/>
  <c r="P1962" i="11"/>
  <c r="O1962" i="11"/>
  <c r="T1961" i="11"/>
  <c r="S1961" i="11"/>
  <c r="U1961" i="11" s="1"/>
  <c r="P1961" i="11"/>
  <c r="O1961" i="11"/>
  <c r="T1960" i="11"/>
  <c r="S1960" i="11"/>
  <c r="U1960" i="11" s="1"/>
  <c r="P1960" i="11"/>
  <c r="O1960" i="11"/>
  <c r="T1959" i="11"/>
  <c r="S1959" i="11"/>
  <c r="U1959" i="11" s="1"/>
  <c r="P1959" i="11"/>
  <c r="O1959" i="11"/>
  <c r="T1958" i="11"/>
  <c r="S1958" i="11"/>
  <c r="U1958" i="11" s="1"/>
  <c r="P1958" i="11"/>
  <c r="O1958" i="11"/>
  <c r="T1957" i="11"/>
  <c r="S1957" i="11"/>
  <c r="U1957" i="11" s="1"/>
  <c r="P1957" i="11"/>
  <c r="O1957" i="11"/>
  <c r="T1956" i="11"/>
  <c r="S1956" i="11"/>
  <c r="U1956" i="11" s="1"/>
  <c r="P1956" i="11"/>
  <c r="O1956" i="11"/>
  <c r="T1955" i="11"/>
  <c r="S1955" i="11"/>
  <c r="U1955" i="11" s="1"/>
  <c r="P1955" i="11"/>
  <c r="O1955" i="11"/>
  <c r="T1954" i="11"/>
  <c r="S1954" i="11"/>
  <c r="U1954" i="11" s="1"/>
  <c r="P1954" i="11"/>
  <c r="O1954" i="11"/>
  <c r="T1953" i="11"/>
  <c r="S1953" i="11"/>
  <c r="U1953" i="11" s="1"/>
  <c r="P1953" i="11"/>
  <c r="O1953" i="11"/>
  <c r="T1952" i="11"/>
  <c r="S1952" i="11"/>
  <c r="U1952" i="11" s="1"/>
  <c r="P1952" i="11"/>
  <c r="O1952" i="11"/>
  <c r="T1951" i="11"/>
  <c r="S1951" i="11"/>
  <c r="U1951" i="11" s="1"/>
  <c r="P1951" i="11"/>
  <c r="O1951" i="11"/>
  <c r="T1950" i="11"/>
  <c r="S1950" i="11"/>
  <c r="U1950" i="11" s="1"/>
  <c r="P1950" i="11"/>
  <c r="O1950" i="11"/>
  <c r="T1949" i="11"/>
  <c r="S1949" i="11"/>
  <c r="U1949" i="11" s="1"/>
  <c r="P1949" i="11"/>
  <c r="O1949" i="11"/>
  <c r="T1948" i="11"/>
  <c r="S1948" i="11"/>
  <c r="U1948" i="11" s="1"/>
  <c r="P1948" i="11"/>
  <c r="O1948" i="11"/>
  <c r="T1947" i="11"/>
  <c r="S1947" i="11"/>
  <c r="U1947" i="11" s="1"/>
  <c r="P1947" i="11"/>
  <c r="O1947" i="11"/>
  <c r="T1946" i="11"/>
  <c r="S1946" i="11"/>
  <c r="U1946" i="11" s="1"/>
  <c r="P1946" i="11"/>
  <c r="O1946" i="11"/>
  <c r="T1945" i="11"/>
  <c r="S1945" i="11"/>
  <c r="U1945" i="11" s="1"/>
  <c r="P1945" i="11"/>
  <c r="O1945" i="11"/>
  <c r="T1944" i="11"/>
  <c r="S1944" i="11"/>
  <c r="U1944" i="11" s="1"/>
  <c r="P1944" i="11"/>
  <c r="O1944" i="11"/>
  <c r="T1943" i="11"/>
  <c r="S1943" i="11"/>
  <c r="U1943" i="11" s="1"/>
  <c r="P1943" i="11"/>
  <c r="O1943" i="11"/>
  <c r="T1942" i="11"/>
  <c r="S1942" i="11"/>
  <c r="U1942" i="11" s="1"/>
  <c r="P1942" i="11"/>
  <c r="O1942" i="11"/>
  <c r="T1941" i="11"/>
  <c r="S1941" i="11"/>
  <c r="U1941" i="11" s="1"/>
  <c r="P1941" i="11"/>
  <c r="O1941" i="11"/>
  <c r="T1940" i="11"/>
  <c r="S1940" i="11"/>
  <c r="U1940" i="11" s="1"/>
  <c r="P1940" i="11"/>
  <c r="O1940" i="11"/>
  <c r="T1939" i="11"/>
  <c r="S1939" i="11"/>
  <c r="U1939" i="11" s="1"/>
  <c r="P1939" i="11"/>
  <c r="O1939" i="11"/>
  <c r="T1938" i="11"/>
  <c r="S1938" i="11"/>
  <c r="U1938" i="11" s="1"/>
  <c r="P1938" i="11"/>
  <c r="O1938" i="11"/>
  <c r="T1937" i="11"/>
  <c r="S1937" i="11"/>
  <c r="U1937" i="11" s="1"/>
  <c r="P1937" i="11"/>
  <c r="O1937" i="11"/>
  <c r="T1936" i="11"/>
  <c r="S1936" i="11"/>
  <c r="U1936" i="11" s="1"/>
  <c r="P1936" i="11"/>
  <c r="O1936" i="11"/>
  <c r="T1935" i="11"/>
  <c r="S1935" i="11"/>
  <c r="U1935" i="11" s="1"/>
  <c r="P1935" i="11"/>
  <c r="O1935" i="11"/>
  <c r="T1934" i="11"/>
  <c r="S1934" i="11"/>
  <c r="U1934" i="11" s="1"/>
  <c r="P1934" i="11"/>
  <c r="O1934" i="11"/>
  <c r="T1933" i="11"/>
  <c r="S1933" i="11"/>
  <c r="U1933" i="11" s="1"/>
  <c r="P1933" i="11"/>
  <c r="O1933" i="11"/>
  <c r="T1932" i="11"/>
  <c r="S1932" i="11"/>
  <c r="U1932" i="11" s="1"/>
  <c r="P1932" i="11"/>
  <c r="O1932" i="11"/>
  <c r="T1931" i="11"/>
  <c r="S1931" i="11"/>
  <c r="U1931" i="11" s="1"/>
  <c r="P1931" i="11"/>
  <c r="O1931" i="11"/>
  <c r="T1930" i="11"/>
  <c r="S1930" i="11"/>
  <c r="U1930" i="11" s="1"/>
  <c r="P1930" i="11"/>
  <c r="O1930" i="11"/>
  <c r="T1929" i="11"/>
  <c r="S1929" i="11"/>
  <c r="U1929" i="11" s="1"/>
  <c r="P1929" i="11"/>
  <c r="O1929" i="11"/>
  <c r="T1928" i="11"/>
  <c r="S1928" i="11"/>
  <c r="U1928" i="11" s="1"/>
  <c r="P1928" i="11"/>
  <c r="O1928" i="11"/>
  <c r="T1927" i="11"/>
  <c r="S1927" i="11"/>
  <c r="U1927" i="11" s="1"/>
  <c r="P1927" i="11"/>
  <c r="O1927" i="11"/>
  <c r="T1926" i="11"/>
  <c r="S1926" i="11"/>
  <c r="U1926" i="11" s="1"/>
  <c r="P1926" i="11"/>
  <c r="O1926" i="11"/>
  <c r="T1925" i="11"/>
  <c r="S1925" i="11"/>
  <c r="U1925" i="11" s="1"/>
  <c r="P1925" i="11"/>
  <c r="O1925" i="11"/>
  <c r="T1924" i="11"/>
  <c r="S1924" i="11"/>
  <c r="U1924" i="11" s="1"/>
  <c r="P1924" i="11"/>
  <c r="O1924" i="11"/>
  <c r="T1923" i="11"/>
  <c r="S1923" i="11"/>
  <c r="U1923" i="11" s="1"/>
  <c r="P1923" i="11"/>
  <c r="O1923" i="11"/>
  <c r="T1922" i="11"/>
  <c r="S1922" i="11"/>
  <c r="U1922" i="11" s="1"/>
  <c r="P1922" i="11"/>
  <c r="O1922" i="11"/>
  <c r="T1921" i="11"/>
  <c r="S1921" i="11"/>
  <c r="U1921" i="11" s="1"/>
  <c r="P1921" i="11"/>
  <c r="O1921" i="11"/>
  <c r="T1920" i="11"/>
  <c r="S1920" i="11"/>
  <c r="U1920" i="11" s="1"/>
  <c r="P1920" i="11"/>
  <c r="O1920" i="11"/>
  <c r="T1919" i="11"/>
  <c r="S1919" i="11"/>
  <c r="U1919" i="11" s="1"/>
  <c r="P1919" i="11"/>
  <c r="O1919" i="11"/>
  <c r="T1918" i="11"/>
  <c r="S1918" i="11"/>
  <c r="U1918" i="11" s="1"/>
  <c r="P1918" i="11"/>
  <c r="O1918" i="11"/>
  <c r="T1917" i="11"/>
  <c r="S1917" i="11"/>
  <c r="U1917" i="11" s="1"/>
  <c r="P1917" i="11"/>
  <c r="O1917" i="11"/>
  <c r="T1916" i="11"/>
  <c r="S1916" i="11"/>
  <c r="U1916" i="11" s="1"/>
  <c r="P1916" i="11"/>
  <c r="O1916" i="11"/>
  <c r="T1915" i="11"/>
  <c r="S1915" i="11"/>
  <c r="U1915" i="11" s="1"/>
  <c r="P1915" i="11"/>
  <c r="O1915" i="11"/>
  <c r="T1914" i="11"/>
  <c r="S1914" i="11"/>
  <c r="U1914" i="11" s="1"/>
  <c r="P1914" i="11"/>
  <c r="O1914" i="11"/>
  <c r="T1913" i="11"/>
  <c r="S1913" i="11"/>
  <c r="U1913" i="11" s="1"/>
  <c r="P1913" i="11"/>
  <c r="O1913" i="11"/>
  <c r="T1912" i="11"/>
  <c r="S1912" i="11"/>
  <c r="U1912" i="11" s="1"/>
  <c r="P1912" i="11"/>
  <c r="O1912" i="11"/>
  <c r="T1911" i="11"/>
  <c r="S1911" i="11"/>
  <c r="U1911" i="11" s="1"/>
  <c r="P1911" i="11"/>
  <c r="O1911" i="11"/>
  <c r="T1910" i="11"/>
  <c r="S1910" i="11"/>
  <c r="U1910" i="11" s="1"/>
  <c r="P1910" i="11"/>
  <c r="O1910" i="11"/>
  <c r="T1909" i="11"/>
  <c r="S1909" i="11"/>
  <c r="U1909" i="11" s="1"/>
  <c r="P1909" i="11"/>
  <c r="O1909" i="11"/>
  <c r="T1908" i="11"/>
  <c r="S1908" i="11"/>
  <c r="U1908" i="11" s="1"/>
  <c r="P1908" i="11"/>
  <c r="O1908" i="11"/>
  <c r="T1907" i="11"/>
  <c r="S1907" i="11"/>
  <c r="U1907" i="11" s="1"/>
  <c r="P1907" i="11"/>
  <c r="O1907" i="11"/>
  <c r="T1906" i="11"/>
  <c r="S1906" i="11"/>
  <c r="U1906" i="11" s="1"/>
  <c r="P1906" i="11"/>
  <c r="O1906" i="11"/>
  <c r="T1905" i="11"/>
  <c r="S1905" i="11"/>
  <c r="U1905" i="11" s="1"/>
  <c r="P1905" i="11"/>
  <c r="O1905" i="11"/>
  <c r="T1904" i="11"/>
  <c r="S1904" i="11"/>
  <c r="U1904" i="11" s="1"/>
  <c r="P1904" i="11"/>
  <c r="O1904" i="11"/>
  <c r="T1903" i="11"/>
  <c r="S1903" i="11"/>
  <c r="U1903" i="11" s="1"/>
  <c r="P1903" i="11"/>
  <c r="O1903" i="11"/>
  <c r="T1902" i="11"/>
  <c r="S1902" i="11"/>
  <c r="U1902" i="11" s="1"/>
  <c r="P1902" i="11"/>
  <c r="O1902" i="11"/>
  <c r="T1901" i="11"/>
  <c r="S1901" i="11"/>
  <c r="U1901" i="11" s="1"/>
  <c r="P1901" i="11"/>
  <c r="O1901" i="11"/>
  <c r="T1900" i="11"/>
  <c r="S1900" i="11"/>
  <c r="U1900" i="11" s="1"/>
  <c r="P1900" i="11"/>
  <c r="O1900" i="11"/>
  <c r="T1899" i="11"/>
  <c r="S1899" i="11"/>
  <c r="U1899" i="11" s="1"/>
  <c r="P1899" i="11"/>
  <c r="O1899" i="11"/>
  <c r="T1898" i="11"/>
  <c r="S1898" i="11"/>
  <c r="U1898" i="11" s="1"/>
  <c r="P1898" i="11"/>
  <c r="O1898" i="11"/>
  <c r="T1897" i="11"/>
  <c r="S1897" i="11"/>
  <c r="U1897" i="11" s="1"/>
  <c r="P1897" i="11"/>
  <c r="O1897" i="11"/>
  <c r="T1896" i="11"/>
  <c r="S1896" i="11"/>
  <c r="U1896" i="11" s="1"/>
  <c r="P1896" i="11"/>
  <c r="O1896" i="11"/>
  <c r="T1895" i="11"/>
  <c r="S1895" i="11"/>
  <c r="U1895" i="11" s="1"/>
  <c r="P1895" i="11"/>
  <c r="O1895" i="11"/>
  <c r="T1894" i="11"/>
  <c r="S1894" i="11"/>
  <c r="U1894" i="11" s="1"/>
  <c r="P1894" i="11"/>
  <c r="O1894" i="11"/>
  <c r="T1893" i="11"/>
  <c r="S1893" i="11"/>
  <c r="U1893" i="11" s="1"/>
  <c r="P1893" i="11"/>
  <c r="O1893" i="11"/>
  <c r="T1892" i="11"/>
  <c r="S1892" i="11"/>
  <c r="U1892" i="11" s="1"/>
  <c r="P1892" i="11"/>
  <c r="O1892" i="11"/>
  <c r="T1891" i="11"/>
  <c r="S1891" i="11"/>
  <c r="U1891" i="11" s="1"/>
  <c r="P1891" i="11"/>
  <c r="O1891" i="11"/>
  <c r="T1890" i="11"/>
  <c r="S1890" i="11"/>
  <c r="U1890" i="11" s="1"/>
  <c r="P1890" i="11"/>
  <c r="O1890" i="11"/>
  <c r="T1889" i="11"/>
  <c r="S1889" i="11"/>
  <c r="U1889" i="11" s="1"/>
  <c r="P1889" i="11"/>
  <c r="O1889" i="11"/>
  <c r="T1888" i="11"/>
  <c r="S1888" i="11"/>
  <c r="U1888" i="11" s="1"/>
  <c r="P1888" i="11"/>
  <c r="O1888" i="11"/>
  <c r="T1887" i="11"/>
  <c r="S1887" i="11"/>
  <c r="U1887" i="11" s="1"/>
  <c r="P1887" i="11"/>
  <c r="O1887" i="11"/>
  <c r="T1886" i="11"/>
  <c r="S1886" i="11"/>
  <c r="U1886" i="11" s="1"/>
  <c r="P1886" i="11"/>
  <c r="O1886" i="11"/>
  <c r="T1885" i="11"/>
  <c r="S1885" i="11"/>
  <c r="U1885" i="11" s="1"/>
  <c r="P1885" i="11"/>
  <c r="O1885" i="11"/>
  <c r="T1884" i="11"/>
  <c r="S1884" i="11"/>
  <c r="U1884" i="11" s="1"/>
  <c r="P1884" i="11"/>
  <c r="O1884" i="11"/>
  <c r="T1883" i="11"/>
  <c r="S1883" i="11"/>
  <c r="U1883" i="11" s="1"/>
  <c r="P1883" i="11"/>
  <c r="O1883" i="11"/>
  <c r="T1882" i="11"/>
  <c r="S1882" i="11"/>
  <c r="U1882" i="11" s="1"/>
  <c r="P1882" i="11"/>
  <c r="O1882" i="11"/>
  <c r="T1881" i="11"/>
  <c r="S1881" i="11"/>
  <c r="U1881" i="11" s="1"/>
  <c r="P1881" i="11"/>
  <c r="O1881" i="11"/>
  <c r="T1880" i="11"/>
  <c r="S1880" i="11"/>
  <c r="U1880" i="11" s="1"/>
  <c r="P1880" i="11"/>
  <c r="O1880" i="11"/>
  <c r="T1879" i="11"/>
  <c r="S1879" i="11"/>
  <c r="U1879" i="11" s="1"/>
  <c r="P1879" i="11"/>
  <c r="O1879" i="11"/>
  <c r="T1878" i="11"/>
  <c r="S1878" i="11"/>
  <c r="U1878" i="11" s="1"/>
  <c r="P1878" i="11"/>
  <c r="O1878" i="11"/>
  <c r="T1877" i="11"/>
  <c r="S1877" i="11"/>
  <c r="U1877" i="11" s="1"/>
  <c r="P1877" i="11"/>
  <c r="O1877" i="11"/>
  <c r="T1876" i="11"/>
  <c r="S1876" i="11"/>
  <c r="U1876" i="11" s="1"/>
  <c r="P1876" i="11"/>
  <c r="O1876" i="11"/>
  <c r="T1875" i="11"/>
  <c r="S1875" i="11"/>
  <c r="U1875" i="11" s="1"/>
  <c r="P1875" i="11"/>
  <c r="O1875" i="11"/>
  <c r="T1874" i="11"/>
  <c r="S1874" i="11"/>
  <c r="U1874" i="11" s="1"/>
  <c r="P1874" i="11"/>
  <c r="O1874" i="11"/>
  <c r="T1873" i="11"/>
  <c r="S1873" i="11"/>
  <c r="U1873" i="11" s="1"/>
  <c r="P1873" i="11"/>
  <c r="O1873" i="11"/>
  <c r="T1872" i="11"/>
  <c r="S1872" i="11"/>
  <c r="U1872" i="11" s="1"/>
  <c r="P1872" i="11"/>
  <c r="O1872" i="11"/>
  <c r="T1871" i="11"/>
  <c r="S1871" i="11"/>
  <c r="U1871" i="11" s="1"/>
  <c r="P1871" i="11"/>
  <c r="O1871" i="11"/>
  <c r="T1870" i="11"/>
  <c r="S1870" i="11"/>
  <c r="U1870" i="11" s="1"/>
  <c r="P1870" i="11"/>
  <c r="O1870" i="11"/>
  <c r="T1869" i="11"/>
  <c r="S1869" i="11"/>
  <c r="U1869" i="11" s="1"/>
  <c r="P1869" i="11"/>
  <c r="O1869" i="11"/>
  <c r="T1868" i="11"/>
  <c r="S1868" i="11"/>
  <c r="U1868" i="11" s="1"/>
  <c r="P1868" i="11"/>
  <c r="O1868" i="11"/>
  <c r="T1867" i="11"/>
  <c r="S1867" i="11"/>
  <c r="U1867" i="11" s="1"/>
  <c r="P1867" i="11"/>
  <c r="O1867" i="11"/>
  <c r="T1866" i="11"/>
  <c r="S1866" i="11"/>
  <c r="U1866" i="11" s="1"/>
  <c r="P1866" i="11"/>
  <c r="O1866" i="11"/>
  <c r="T1865" i="11"/>
  <c r="S1865" i="11"/>
  <c r="U1865" i="11" s="1"/>
  <c r="P1865" i="11"/>
  <c r="O1865" i="11"/>
  <c r="T1864" i="11"/>
  <c r="S1864" i="11"/>
  <c r="U1864" i="11" s="1"/>
  <c r="P1864" i="11"/>
  <c r="O1864" i="11"/>
  <c r="T1863" i="11"/>
  <c r="S1863" i="11"/>
  <c r="U1863" i="11" s="1"/>
  <c r="P1863" i="11"/>
  <c r="O1863" i="11"/>
  <c r="T1862" i="11"/>
  <c r="S1862" i="11"/>
  <c r="U1862" i="11" s="1"/>
  <c r="P1862" i="11"/>
  <c r="O1862" i="11"/>
  <c r="T1861" i="11"/>
  <c r="S1861" i="11"/>
  <c r="U1861" i="11" s="1"/>
  <c r="P1861" i="11"/>
  <c r="O1861" i="11"/>
  <c r="T1860" i="11"/>
  <c r="S1860" i="11"/>
  <c r="U1860" i="11" s="1"/>
  <c r="P1860" i="11"/>
  <c r="O1860" i="11"/>
  <c r="T1859" i="11"/>
  <c r="S1859" i="11"/>
  <c r="U1859" i="11" s="1"/>
  <c r="P1859" i="11"/>
  <c r="O1859" i="11"/>
  <c r="T1858" i="11"/>
  <c r="S1858" i="11"/>
  <c r="U1858" i="11" s="1"/>
  <c r="P1858" i="11"/>
  <c r="O1858" i="11"/>
  <c r="T1857" i="11"/>
  <c r="S1857" i="11"/>
  <c r="U1857" i="11" s="1"/>
  <c r="P1857" i="11"/>
  <c r="O1857" i="11"/>
  <c r="T1856" i="11"/>
  <c r="S1856" i="11"/>
  <c r="U1856" i="11" s="1"/>
  <c r="P1856" i="11"/>
  <c r="O1856" i="11"/>
  <c r="T1855" i="11"/>
  <c r="S1855" i="11"/>
  <c r="U1855" i="11" s="1"/>
  <c r="P1855" i="11"/>
  <c r="O1855" i="11"/>
  <c r="T1854" i="11"/>
  <c r="S1854" i="11"/>
  <c r="U1854" i="11" s="1"/>
  <c r="P1854" i="11"/>
  <c r="O1854" i="11"/>
  <c r="T1853" i="11"/>
  <c r="S1853" i="11"/>
  <c r="U1853" i="11" s="1"/>
  <c r="P1853" i="11"/>
  <c r="O1853" i="11"/>
  <c r="T1852" i="11"/>
  <c r="S1852" i="11"/>
  <c r="U1852" i="11" s="1"/>
  <c r="P1852" i="11"/>
  <c r="O1852" i="11"/>
  <c r="T1851" i="11"/>
  <c r="S1851" i="11"/>
  <c r="U1851" i="11" s="1"/>
  <c r="P1851" i="11"/>
  <c r="O1851" i="11"/>
  <c r="T1850" i="11"/>
  <c r="S1850" i="11"/>
  <c r="U1850" i="11" s="1"/>
  <c r="P1850" i="11"/>
  <c r="O1850" i="11"/>
  <c r="T1849" i="11"/>
  <c r="S1849" i="11"/>
  <c r="U1849" i="11" s="1"/>
  <c r="P1849" i="11"/>
  <c r="O1849" i="11"/>
  <c r="T1848" i="11"/>
  <c r="S1848" i="11"/>
  <c r="U1848" i="11" s="1"/>
  <c r="P1848" i="11"/>
  <c r="O1848" i="11"/>
  <c r="T1847" i="11"/>
  <c r="S1847" i="11"/>
  <c r="U1847" i="11" s="1"/>
  <c r="P1847" i="11"/>
  <c r="O1847" i="11"/>
  <c r="T1846" i="11"/>
  <c r="S1846" i="11"/>
  <c r="U1846" i="11" s="1"/>
  <c r="P1846" i="11"/>
  <c r="O1846" i="11"/>
  <c r="T1845" i="11"/>
  <c r="S1845" i="11"/>
  <c r="U1845" i="11" s="1"/>
  <c r="P1845" i="11"/>
  <c r="O1845" i="11"/>
  <c r="T1844" i="11"/>
  <c r="S1844" i="11"/>
  <c r="U1844" i="11" s="1"/>
  <c r="P1844" i="11"/>
  <c r="O1844" i="11"/>
  <c r="T1843" i="11"/>
  <c r="S1843" i="11"/>
  <c r="U1843" i="11" s="1"/>
  <c r="P1843" i="11"/>
  <c r="O1843" i="11"/>
  <c r="T1842" i="11"/>
  <c r="S1842" i="11"/>
  <c r="U1842" i="11" s="1"/>
  <c r="P1842" i="11"/>
  <c r="O1842" i="11"/>
  <c r="T1841" i="11"/>
  <c r="S1841" i="11"/>
  <c r="U1841" i="11" s="1"/>
  <c r="P1841" i="11"/>
  <c r="O1841" i="11"/>
  <c r="T1840" i="11"/>
  <c r="S1840" i="11"/>
  <c r="U1840" i="11" s="1"/>
  <c r="P1840" i="11"/>
  <c r="O1840" i="11"/>
  <c r="T1839" i="11"/>
  <c r="S1839" i="11"/>
  <c r="U1839" i="11" s="1"/>
  <c r="P1839" i="11"/>
  <c r="O1839" i="11"/>
  <c r="T1838" i="11"/>
  <c r="S1838" i="11"/>
  <c r="U1838" i="11" s="1"/>
  <c r="P1838" i="11"/>
  <c r="O1838" i="11"/>
  <c r="T1837" i="11"/>
  <c r="S1837" i="11"/>
  <c r="U1837" i="11" s="1"/>
  <c r="P1837" i="11"/>
  <c r="O1837" i="11"/>
  <c r="T1836" i="11"/>
  <c r="S1836" i="11"/>
  <c r="U1836" i="11" s="1"/>
  <c r="P1836" i="11"/>
  <c r="O1836" i="11"/>
  <c r="T1835" i="11"/>
  <c r="S1835" i="11"/>
  <c r="U1835" i="11" s="1"/>
  <c r="P1835" i="11"/>
  <c r="O1835" i="11"/>
  <c r="T1834" i="11"/>
  <c r="S1834" i="11"/>
  <c r="U1834" i="11" s="1"/>
  <c r="P1834" i="11"/>
  <c r="O1834" i="11"/>
  <c r="T1833" i="11"/>
  <c r="S1833" i="11"/>
  <c r="U1833" i="11" s="1"/>
  <c r="P1833" i="11"/>
  <c r="O1833" i="11"/>
  <c r="T1832" i="11"/>
  <c r="S1832" i="11"/>
  <c r="U1832" i="11" s="1"/>
  <c r="P1832" i="11"/>
  <c r="O1832" i="11"/>
  <c r="T1831" i="11"/>
  <c r="S1831" i="11"/>
  <c r="U1831" i="11" s="1"/>
  <c r="P1831" i="11"/>
  <c r="O1831" i="11"/>
  <c r="T1830" i="11"/>
  <c r="S1830" i="11"/>
  <c r="U1830" i="11" s="1"/>
  <c r="P1830" i="11"/>
  <c r="O1830" i="11"/>
  <c r="T1829" i="11"/>
  <c r="S1829" i="11"/>
  <c r="U1829" i="11" s="1"/>
  <c r="P1829" i="11"/>
  <c r="O1829" i="11"/>
  <c r="T1828" i="11"/>
  <c r="S1828" i="11"/>
  <c r="U1828" i="11" s="1"/>
  <c r="P1828" i="11"/>
  <c r="O1828" i="11"/>
  <c r="T1827" i="11"/>
  <c r="S1827" i="11"/>
  <c r="U1827" i="11" s="1"/>
  <c r="P1827" i="11"/>
  <c r="O1827" i="11"/>
  <c r="T1826" i="11"/>
  <c r="S1826" i="11"/>
  <c r="U1826" i="11" s="1"/>
  <c r="P1826" i="11"/>
  <c r="O1826" i="11"/>
  <c r="T1825" i="11"/>
  <c r="S1825" i="11"/>
  <c r="U1825" i="11" s="1"/>
  <c r="P1825" i="11"/>
  <c r="O1825" i="11"/>
  <c r="T1824" i="11"/>
  <c r="S1824" i="11"/>
  <c r="U1824" i="11" s="1"/>
  <c r="P1824" i="11"/>
  <c r="O1824" i="11"/>
  <c r="T1823" i="11"/>
  <c r="S1823" i="11"/>
  <c r="U1823" i="11" s="1"/>
  <c r="P1823" i="11"/>
  <c r="O1823" i="11"/>
  <c r="T1822" i="11"/>
  <c r="S1822" i="11"/>
  <c r="U1822" i="11" s="1"/>
  <c r="P1822" i="11"/>
  <c r="O1822" i="11"/>
  <c r="T1821" i="11"/>
  <c r="S1821" i="11"/>
  <c r="U1821" i="11" s="1"/>
  <c r="P1821" i="11"/>
  <c r="O1821" i="11"/>
  <c r="T1820" i="11"/>
  <c r="S1820" i="11"/>
  <c r="U1820" i="11" s="1"/>
  <c r="P1820" i="11"/>
  <c r="O1820" i="11"/>
  <c r="T1819" i="11"/>
  <c r="S1819" i="11"/>
  <c r="U1819" i="11" s="1"/>
  <c r="P1819" i="11"/>
  <c r="O1819" i="11"/>
  <c r="T1818" i="11"/>
  <c r="S1818" i="11"/>
  <c r="U1818" i="11" s="1"/>
  <c r="P1818" i="11"/>
  <c r="O1818" i="11"/>
  <c r="T1817" i="11"/>
  <c r="S1817" i="11"/>
  <c r="U1817" i="11" s="1"/>
  <c r="P1817" i="11"/>
  <c r="O1817" i="11"/>
  <c r="T1816" i="11"/>
  <c r="S1816" i="11"/>
  <c r="U1816" i="11" s="1"/>
  <c r="P1816" i="11"/>
  <c r="O1816" i="11"/>
  <c r="T1815" i="11"/>
  <c r="S1815" i="11"/>
  <c r="U1815" i="11" s="1"/>
  <c r="P1815" i="11"/>
  <c r="O1815" i="11"/>
  <c r="T1814" i="11"/>
  <c r="S1814" i="11"/>
  <c r="U1814" i="11" s="1"/>
  <c r="P1814" i="11"/>
  <c r="O1814" i="11"/>
  <c r="T1813" i="11"/>
  <c r="S1813" i="11"/>
  <c r="U1813" i="11" s="1"/>
  <c r="P1813" i="11"/>
  <c r="O1813" i="11"/>
  <c r="T1812" i="11"/>
  <c r="S1812" i="11"/>
  <c r="U1812" i="11" s="1"/>
  <c r="P1812" i="11"/>
  <c r="O1812" i="11"/>
  <c r="T1811" i="11"/>
  <c r="S1811" i="11"/>
  <c r="U1811" i="11" s="1"/>
  <c r="P1811" i="11"/>
  <c r="O1811" i="11"/>
  <c r="T1810" i="11"/>
  <c r="S1810" i="11"/>
  <c r="U1810" i="11" s="1"/>
  <c r="P1810" i="11"/>
  <c r="O1810" i="11"/>
  <c r="T1809" i="11"/>
  <c r="S1809" i="11"/>
  <c r="U1809" i="11" s="1"/>
  <c r="P1809" i="11"/>
  <c r="O1809" i="11"/>
  <c r="T1808" i="11"/>
  <c r="S1808" i="11"/>
  <c r="U1808" i="11" s="1"/>
  <c r="P1808" i="11"/>
  <c r="O1808" i="11"/>
  <c r="T1807" i="11"/>
  <c r="S1807" i="11"/>
  <c r="U1807" i="11" s="1"/>
  <c r="P1807" i="11"/>
  <c r="O1807" i="11"/>
  <c r="T1806" i="11"/>
  <c r="S1806" i="11"/>
  <c r="U1806" i="11" s="1"/>
  <c r="P1806" i="11"/>
  <c r="O1806" i="11"/>
  <c r="T1805" i="11"/>
  <c r="S1805" i="11"/>
  <c r="U1805" i="11" s="1"/>
  <c r="P1805" i="11"/>
  <c r="O1805" i="11"/>
  <c r="T1804" i="11"/>
  <c r="S1804" i="11"/>
  <c r="U1804" i="11" s="1"/>
  <c r="P1804" i="11"/>
  <c r="O1804" i="11"/>
  <c r="T1803" i="11"/>
  <c r="S1803" i="11"/>
  <c r="U1803" i="11" s="1"/>
  <c r="P1803" i="11"/>
  <c r="O1803" i="11"/>
  <c r="T1802" i="11"/>
  <c r="S1802" i="11"/>
  <c r="U1802" i="11" s="1"/>
  <c r="P1802" i="11"/>
  <c r="O1802" i="11"/>
  <c r="T1801" i="11"/>
  <c r="S1801" i="11"/>
  <c r="U1801" i="11" s="1"/>
  <c r="P1801" i="11"/>
  <c r="O1801" i="11"/>
  <c r="T1800" i="11"/>
  <c r="S1800" i="11"/>
  <c r="U1800" i="11" s="1"/>
  <c r="P1800" i="11"/>
  <c r="O1800" i="11"/>
  <c r="T1799" i="11"/>
  <c r="S1799" i="11"/>
  <c r="U1799" i="11" s="1"/>
  <c r="P1799" i="11"/>
  <c r="O1799" i="11"/>
  <c r="T1798" i="11"/>
  <c r="S1798" i="11"/>
  <c r="U1798" i="11" s="1"/>
  <c r="P1798" i="11"/>
  <c r="O1798" i="11"/>
  <c r="T1797" i="11"/>
  <c r="S1797" i="11"/>
  <c r="U1797" i="11" s="1"/>
  <c r="P1797" i="11"/>
  <c r="O1797" i="11"/>
  <c r="T1796" i="11"/>
  <c r="S1796" i="11"/>
  <c r="U1796" i="11" s="1"/>
  <c r="P1796" i="11"/>
  <c r="O1796" i="11"/>
  <c r="T1795" i="11"/>
  <c r="S1795" i="11"/>
  <c r="U1795" i="11" s="1"/>
  <c r="P1795" i="11"/>
  <c r="O1795" i="11"/>
  <c r="T1794" i="11"/>
  <c r="S1794" i="11"/>
  <c r="U1794" i="11" s="1"/>
  <c r="P1794" i="11"/>
  <c r="O1794" i="11"/>
  <c r="T1793" i="11"/>
  <c r="S1793" i="11"/>
  <c r="U1793" i="11" s="1"/>
  <c r="P1793" i="11"/>
  <c r="O1793" i="11"/>
  <c r="T1792" i="11"/>
  <c r="S1792" i="11"/>
  <c r="U1792" i="11" s="1"/>
  <c r="P1792" i="11"/>
  <c r="O1792" i="11"/>
  <c r="T1791" i="11"/>
  <c r="S1791" i="11"/>
  <c r="U1791" i="11" s="1"/>
  <c r="P1791" i="11"/>
  <c r="O1791" i="11"/>
  <c r="T1790" i="11"/>
  <c r="S1790" i="11"/>
  <c r="U1790" i="11" s="1"/>
  <c r="P1790" i="11"/>
  <c r="O1790" i="11"/>
  <c r="T1789" i="11"/>
  <c r="S1789" i="11"/>
  <c r="U1789" i="11" s="1"/>
  <c r="P1789" i="11"/>
  <c r="O1789" i="11"/>
  <c r="T1788" i="11"/>
  <c r="S1788" i="11"/>
  <c r="U1788" i="11" s="1"/>
  <c r="P1788" i="11"/>
  <c r="O1788" i="11"/>
  <c r="T1787" i="11"/>
  <c r="S1787" i="11"/>
  <c r="U1787" i="11" s="1"/>
  <c r="P1787" i="11"/>
  <c r="O1787" i="11"/>
  <c r="T1786" i="11"/>
  <c r="S1786" i="11"/>
  <c r="U1786" i="11" s="1"/>
  <c r="P1786" i="11"/>
  <c r="O1786" i="11"/>
  <c r="T1785" i="11"/>
  <c r="S1785" i="11"/>
  <c r="U1785" i="11" s="1"/>
  <c r="P1785" i="11"/>
  <c r="O1785" i="11"/>
  <c r="T1784" i="11"/>
  <c r="S1784" i="11"/>
  <c r="U1784" i="11" s="1"/>
  <c r="P1784" i="11"/>
  <c r="O1784" i="11"/>
  <c r="T1783" i="11"/>
  <c r="S1783" i="11"/>
  <c r="U1783" i="11" s="1"/>
  <c r="P1783" i="11"/>
  <c r="O1783" i="11"/>
  <c r="T1782" i="11"/>
  <c r="S1782" i="11"/>
  <c r="U1782" i="11" s="1"/>
  <c r="P1782" i="11"/>
  <c r="O1782" i="11"/>
  <c r="T1781" i="11"/>
  <c r="S1781" i="11"/>
  <c r="U1781" i="11" s="1"/>
  <c r="P1781" i="11"/>
  <c r="O1781" i="11"/>
  <c r="T1780" i="11"/>
  <c r="S1780" i="11"/>
  <c r="U1780" i="11" s="1"/>
  <c r="P1780" i="11"/>
  <c r="O1780" i="11"/>
  <c r="T1779" i="11"/>
  <c r="S1779" i="11"/>
  <c r="U1779" i="11" s="1"/>
  <c r="P1779" i="11"/>
  <c r="O1779" i="11"/>
  <c r="T1778" i="11"/>
  <c r="S1778" i="11"/>
  <c r="U1778" i="11" s="1"/>
  <c r="P1778" i="11"/>
  <c r="O1778" i="11"/>
  <c r="T1777" i="11"/>
  <c r="S1777" i="11"/>
  <c r="U1777" i="11" s="1"/>
  <c r="P1777" i="11"/>
  <c r="O1777" i="11"/>
  <c r="T1776" i="11"/>
  <c r="S1776" i="11"/>
  <c r="U1776" i="11" s="1"/>
  <c r="P1776" i="11"/>
  <c r="O1776" i="11"/>
  <c r="T1775" i="11"/>
  <c r="S1775" i="11"/>
  <c r="U1775" i="11" s="1"/>
  <c r="P1775" i="11"/>
  <c r="O1775" i="11"/>
  <c r="T1774" i="11"/>
  <c r="S1774" i="11"/>
  <c r="U1774" i="11" s="1"/>
  <c r="P1774" i="11"/>
  <c r="O1774" i="11"/>
  <c r="T1773" i="11"/>
  <c r="S1773" i="11"/>
  <c r="U1773" i="11" s="1"/>
  <c r="P1773" i="11"/>
  <c r="O1773" i="11"/>
  <c r="T1772" i="11"/>
  <c r="S1772" i="11"/>
  <c r="U1772" i="11" s="1"/>
  <c r="P1772" i="11"/>
  <c r="O1772" i="11"/>
  <c r="T1771" i="11"/>
  <c r="S1771" i="11"/>
  <c r="U1771" i="11" s="1"/>
  <c r="P1771" i="11"/>
  <c r="O1771" i="11"/>
  <c r="T1770" i="11"/>
  <c r="S1770" i="11"/>
  <c r="U1770" i="11" s="1"/>
  <c r="P1770" i="11"/>
  <c r="O1770" i="11"/>
  <c r="T1769" i="11"/>
  <c r="S1769" i="11"/>
  <c r="U1769" i="11" s="1"/>
  <c r="P1769" i="11"/>
  <c r="O1769" i="11"/>
  <c r="T1768" i="11"/>
  <c r="S1768" i="11"/>
  <c r="U1768" i="11" s="1"/>
  <c r="P1768" i="11"/>
  <c r="O1768" i="11"/>
  <c r="T1767" i="11"/>
  <c r="S1767" i="11"/>
  <c r="U1767" i="11" s="1"/>
  <c r="P1767" i="11"/>
  <c r="O1767" i="11"/>
  <c r="T1766" i="11"/>
  <c r="S1766" i="11"/>
  <c r="U1766" i="11" s="1"/>
  <c r="P1766" i="11"/>
  <c r="O1766" i="11"/>
  <c r="T1765" i="11"/>
  <c r="S1765" i="11"/>
  <c r="U1765" i="11" s="1"/>
  <c r="P1765" i="11"/>
  <c r="O1765" i="11"/>
  <c r="T1764" i="11"/>
  <c r="S1764" i="11"/>
  <c r="U1764" i="11" s="1"/>
  <c r="P1764" i="11"/>
  <c r="O1764" i="11"/>
  <c r="T1763" i="11"/>
  <c r="S1763" i="11"/>
  <c r="U1763" i="11" s="1"/>
  <c r="P1763" i="11"/>
  <c r="O1763" i="11"/>
  <c r="T1762" i="11"/>
  <c r="S1762" i="11"/>
  <c r="U1762" i="11" s="1"/>
  <c r="P1762" i="11"/>
  <c r="O1762" i="11"/>
  <c r="T1761" i="11"/>
  <c r="S1761" i="11"/>
  <c r="U1761" i="11" s="1"/>
  <c r="P1761" i="11"/>
  <c r="O1761" i="11"/>
  <c r="T1760" i="11"/>
  <c r="S1760" i="11"/>
  <c r="U1760" i="11" s="1"/>
  <c r="P1760" i="11"/>
  <c r="O1760" i="11"/>
  <c r="T1759" i="11"/>
  <c r="S1759" i="11"/>
  <c r="U1759" i="11" s="1"/>
  <c r="P1759" i="11"/>
  <c r="O1759" i="11"/>
  <c r="T1758" i="11"/>
  <c r="S1758" i="11"/>
  <c r="U1758" i="11" s="1"/>
  <c r="P1758" i="11"/>
  <c r="O1758" i="11"/>
  <c r="T1757" i="11"/>
  <c r="S1757" i="11"/>
  <c r="U1757" i="11" s="1"/>
  <c r="P1757" i="11"/>
  <c r="O1757" i="11"/>
  <c r="T1756" i="11"/>
  <c r="S1756" i="11"/>
  <c r="U1756" i="11" s="1"/>
  <c r="P1756" i="11"/>
  <c r="O1756" i="11"/>
  <c r="T1755" i="11"/>
  <c r="S1755" i="11"/>
  <c r="U1755" i="11" s="1"/>
  <c r="P1755" i="11"/>
  <c r="O1755" i="11"/>
  <c r="T1754" i="11"/>
  <c r="S1754" i="11"/>
  <c r="U1754" i="11" s="1"/>
  <c r="P1754" i="11"/>
  <c r="O1754" i="11"/>
  <c r="T1753" i="11"/>
  <c r="S1753" i="11"/>
  <c r="U1753" i="11" s="1"/>
  <c r="P1753" i="11"/>
  <c r="O1753" i="11"/>
  <c r="T1752" i="11"/>
  <c r="S1752" i="11"/>
  <c r="U1752" i="11" s="1"/>
  <c r="P1752" i="11"/>
  <c r="O1752" i="11"/>
  <c r="T1751" i="11"/>
  <c r="S1751" i="11"/>
  <c r="U1751" i="11" s="1"/>
  <c r="P1751" i="11"/>
  <c r="O1751" i="11"/>
  <c r="T1750" i="11"/>
  <c r="S1750" i="11"/>
  <c r="U1750" i="11" s="1"/>
  <c r="P1750" i="11"/>
  <c r="O1750" i="11"/>
  <c r="T1749" i="11"/>
  <c r="S1749" i="11"/>
  <c r="U1749" i="11" s="1"/>
  <c r="P1749" i="11"/>
  <c r="O1749" i="11"/>
  <c r="T1748" i="11"/>
  <c r="S1748" i="11"/>
  <c r="U1748" i="11" s="1"/>
  <c r="P1748" i="11"/>
  <c r="O1748" i="11"/>
  <c r="T1747" i="11"/>
  <c r="S1747" i="11"/>
  <c r="U1747" i="11" s="1"/>
  <c r="P1747" i="11"/>
  <c r="O1747" i="11"/>
  <c r="T1746" i="11"/>
  <c r="S1746" i="11"/>
  <c r="U1746" i="11" s="1"/>
  <c r="P1746" i="11"/>
  <c r="O1746" i="11"/>
  <c r="T1745" i="11"/>
  <c r="S1745" i="11"/>
  <c r="U1745" i="11" s="1"/>
  <c r="P1745" i="11"/>
  <c r="O1745" i="11"/>
  <c r="T1744" i="11"/>
  <c r="S1744" i="11"/>
  <c r="U1744" i="11" s="1"/>
  <c r="P1744" i="11"/>
  <c r="O1744" i="11"/>
  <c r="T1743" i="11"/>
  <c r="S1743" i="11"/>
  <c r="U1743" i="11" s="1"/>
  <c r="P1743" i="11"/>
  <c r="O1743" i="11"/>
  <c r="T1742" i="11"/>
  <c r="S1742" i="11"/>
  <c r="U1742" i="11" s="1"/>
  <c r="P1742" i="11"/>
  <c r="O1742" i="11"/>
  <c r="T1741" i="11"/>
  <c r="S1741" i="11"/>
  <c r="U1741" i="11" s="1"/>
  <c r="P1741" i="11"/>
  <c r="O1741" i="11"/>
  <c r="T1740" i="11"/>
  <c r="S1740" i="11"/>
  <c r="U1740" i="11" s="1"/>
  <c r="P1740" i="11"/>
  <c r="O1740" i="11"/>
  <c r="T1739" i="11"/>
  <c r="S1739" i="11"/>
  <c r="U1739" i="11" s="1"/>
  <c r="P1739" i="11"/>
  <c r="O1739" i="11"/>
  <c r="T1738" i="11"/>
  <c r="S1738" i="11"/>
  <c r="U1738" i="11" s="1"/>
  <c r="P1738" i="11"/>
  <c r="O1738" i="11"/>
  <c r="T1737" i="11"/>
  <c r="S1737" i="11"/>
  <c r="U1737" i="11" s="1"/>
  <c r="P1737" i="11"/>
  <c r="O1737" i="11"/>
  <c r="T1736" i="11"/>
  <c r="S1736" i="11"/>
  <c r="U1736" i="11" s="1"/>
  <c r="P1736" i="11"/>
  <c r="O1736" i="11"/>
  <c r="T1735" i="11"/>
  <c r="S1735" i="11"/>
  <c r="U1735" i="11" s="1"/>
  <c r="P1735" i="11"/>
  <c r="O1735" i="11"/>
  <c r="T1734" i="11"/>
  <c r="S1734" i="11"/>
  <c r="U1734" i="11" s="1"/>
  <c r="P1734" i="11"/>
  <c r="O1734" i="11"/>
  <c r="T1733" i="11"/>
  <c r="S1733" i="11"/>
  <c r="U1733" i="11" s="1"/>
  <c r="P1733" i="11"/>
  <c r="O1733" i="11"/>
  <c r="T1732" i="11"/>
  <c r="S1732" i="11"/>
  <c r="U1732" i="11" s="1"/>
  <c r="P1732" i="11"/>
  <c r="O1732" i="11"/>
  <c r="T1731" i="11"/>
  <c r="S1731" i="11"/>
  <c r="U1731" i="11" s="1"/>
  <c r="P1731" i="11"/>
  <c r="O1731" i="11"/>
  <c r="T1730" i="11"/>
  <c r="S1730" i="11"/>
  <c r="U1730" i="11" s="1"/>
  <c r="P1730" i="11"/>
  <c r="O1730" i="11"/>
  <c r="T1729" i="11"/>
  <c r="S1729" i="11"/>
  <c r="U1729" i="11" s="1"/>
  <c r="P1729" i="11"/>
  <c r="O1729" i="11"/>
  <c r="T1728" i="11"/>
  <c r="S1728" i="11"/>
  <c r="U1728" i="11" s="1"/>
  <c r="P1728" i="11"/>
  <c r="O1728" i="11"/>
  <c r="T1727" i="11"/>
  <c r="S1727" i="11"/>
  <c r="U1727" i="11" s="1"/>
  <c r="P1727" i="11"/>
  <c r="O1727" i="11"/>
  <c r="T1726" i="11"/>
  <c r="S1726" i="11"/>
  <c r="U1726" i="11" s="1"/>
  <c r="P1726" i="11"/>
  <c r="O1726" i="11"/>
  <c r="T1725" i="11"/>
  <c r="S1725" i="11"/>
  <c r="U1725" i="11" s="1"/>
  <c r="P1725" i="11"/>
  <c r="O1725" i="11"/>
  <c r="T1724" i="11"/>
  <c r="S1724" i="11"/>
  <c r="U1724" i="11" s="1"/>
  <c r="P1724" i="11"/>
  <c r="O1724" i="11"/>
  <c r="T1723" i="11"/>
  <c r="S1723" i="11"/>
  <c r="U1723" i="11" s="1"/>
  <c r="P1723" i="11"/>
  <c r="O1723" i="11"/>
  <c r="T1722" i="11"/>
  <c r="S1722" i="11"/>
  <c r="U1722" i="11" s="1"/>
  <c r="P1722" i="11"/>
  <c r="O1722" i="11"/>
  <c r="T1721" i="11"/>
  <c r="S1721" i="11"/>
  <c r="U1721" i="11" s="1"/>
  <c r="P1721" i="11"/>
  <c r="O1721" i="11"/>
  <c r="T1720" i="11"/>
  <c r="S1720" i="11"/>
  <c r="U1720" i="11" s="1"/>
  <c r="P1720" i="11"/>
  <c r="O1720" i="11"/>
  <c r="T1719" i="11"/>
  <c r="S1719" i="11"/>
  <c r="U1719" i="11" s="1"/>
  <c r="P1719" i="11"/>
  <c r="O1719" i="11"/>
  <c r="T1718" i="11"/>
  <c r="S1718" i="11"/>
  <c r="U1718" i="11" s="1"/>
  <c r="P1718" i="11"/>
  <c r="O1718" i="11"/>
  <c r="T1717" i="11"/>
  <c r="S1717" i="11"/>
  <c r="U1717" i="11" s="1"/>
  <c r="P1717" i="11"/>
  <c r="O1717" i="11"/>
  <c r="T1716" i="11"/>
  <c r="S1716" i="11"/>
  <c r="U1716" i="11" s="1"/>
  <c r="P1716" i="11"/>
  <c r="O1716" i="11"/>
  <c r="T1715" i="11"/>
  <c r="S1715" i="11"/>
  <c r="U1715" i="11" s="1"/>
  <c r="P1715" i="11"/>
  <c r="O1715" i="11"/>
  <c r="T1714" i="11"/>
  <c r="S1714" i="11"/>
  <c r="U1714" i="11" s="1"/>
  <c r="P1714" i="11"/>
  <c r="O1714" i="11"/>
  <c r="T1713" i="11"/>
  <c r="S1713" i="11"/>
  <c r="U1713" i="11" s="1"/>
  <c r="P1713" i="11"/>
  <c r="O1713" i="11"/>
  <c r="T1712" i="11"/>
  <c r="S1712" i="11"/>
  <c r="U1712" i="11" s="1"/>
  <c r="P1712" i="11"/>
  <c r="O1712" i="11"/>
  <c r="T1711" i="11"/>
  <c r="S1711" i="11"/>
  <c r="U1711" i="11" s="1"/>
  <c r="P1711" i="11"/>
  <c r="O1711" i="11"/>
  <c r="T1710" i="11"/>
  <c r="S1710" i="11"/>
  <c r="U1710" i="11" s="1"/>
  <c r="P1710" i="11"/>
  <c r="O1710" i="11"/>
  <c r="T1709" i="11"/>
  <c r="S1709" i="11"/>
  <c r="U1709" i="11" s="1"/>
  <c r="P1709" i="11"/>
  <c r="O1709" i="11"/>
  <c r="T1708" i="11"/>
  <c r="S1708" i="11"/>
  <c r="U1708" i="11" s="1"/>
  <c r="P1708" i="11"/>
  <c r="O1708" i="11"/>
  <c r="T1707" i="11"/>
  <c r="S1707" i="11"/>
  <c r="U1707" i="11" s="1"/>
  <c r="P1707" i="11"/>
  <c r="O1707" i="11"/>
  <c r="T1706" i="11"/>
  <c r="S1706" i="11"/>
  <c r="U1706" i="11" s="1"/>
  <c r="P1706" i="11"/>
  <c r="O1706" i="11"/>
  <c r="T1705" i="11"/>
  <c r="S1705" i="11"/>
  <c r="U1705" i="11" s="1"/>
  <c r="P1705" i="11"/>
  <c r="O1705" i="11"/>
  <c r="T1704" i="11"/>
  <c r="S1704" i="11"/>
  <c r="U1704" i="11" s="1"/>
  <c r="P1704" i="11"/>
  <c r="O1704" i="11"/>
  <c r="T1703" i="11"/>
  <c r="S1703" i="11"/>
  <c r="U1703" i="11" s="1"/>
  <c r="P1703" i="11"/>
  <c r="O1703" i="11"/>
  <c r="T1702" i="11"/>
  <c r="S1702" i="11"/>
  <c r="U1702" i="11" s="1"/>
  <c r="P1702" i="11"/>
  <c r="O1702" i="11"/>
  <c r="T1701" i="11"/>
  <c r="S1701" i="11"/>
  <c r="U1701" i="11" s="1"/>
  <c r="P1701" i="11"/>
  <c r="O1701" i="11"/>
  <c r="T1700" i="11"/>
  <c r="S1700" i="11"/>
  <c r="U1700" i="11" s="1"/>
  <c r="P1700" i="11"/>
  <c r="O1700" i="11"/>
  <c r="T1699" i="11"/>
  <c r="S1699" i="11"/>
  <c r="U1699" i="11" s="1"/>
  <c r="P1699" i="11"/>
  <c r="O1699" i="11"/>
  <c r="T1698" i="11"/>
  <c r="S1698" i="11"/>
  <c r="U1698" i="11" s="1"/>
  <c r="P1698" i="11"/>
  <c r="O1698" i="11"/>
  <c r="T1697" i="11"/>
  <c r="S1697" i="11"/>
  <c r="U1697" i="11" s="1"/>
  <c r="P1697" i="11"/>
  <c r="O1697" i="11"/>
  <c r="T1696" i="11"/>
  <c r="S1696" i="11"/>
  <c r="U1696" i="11" s="1"/>
  <c r="P1696" i="11"/>
  <c r="O1696" i="11"/>
  <c r="T1695" i="11"/>
  <c r="S1695" i="11"/>
  <c r="U1695" i="11" s="1"/>
  <c r="P1695" i="11"/>
  <c r="O1695" i="11"/>
  <c r="T1694" i="11"/>
  <c r="S1694" i="11"/>
  <c r="U1694" i="11" s="1"/>
  <c r="P1694" i="11"/>
  <c r="O1694" i="11"/>
  <c r="T1693" i="11"/>
  <c r="S1693" i="11"/>
  <c r="U1693" i="11" s="1"/>
  <c r="P1693" i="11"/>
  <c r="O1693" i="11"/>
  <c r="T1692" i="11"/>
  <c r="S1692" i="11"/>
  <c r="U1692" i="11" s="1"/>
  <c r="P1692" i="11"/>
  <c r="O1692" i="11"/>
  <c r="T1691" i="11"/>
  <c r="S1691" i="11"/>
  <c r="U1691" i="11" s="1"/>
  <c r="P1691" i="11"/>
  <c r="O1691" i="11"/>
  <c r="T1690" i="11"/>
  <c r="S1690" i="11"/>
  <c r="U1690" i="11" s="1"/>
  <c r="P1690" i="11"/>
  <c r="O1690" i="11"/>
  <c r="T1689" i="11"/>
  <c r="S1689" i="11"/>
  <c r="U1689" i="11" s="1"/>
  <c r="P1689" i="11"/>
  <c r="O1689" i="11"/>
  <c r="T1688" i="11"/>
  <c r="S1688" i="11"/>
  <c r="U1688" i="11" s="1"/>
  <c r="P1688" i="11"/>
  <c r="O1688" i="11"/>
  <c r="T1687" i="11"/>
  <c r="S1687" i="11"/>
  <c r="U1687" i="11" s="1"/>
  <c r="P1687" i="11"/>
  <c r="O1687" i="11"/>
  <c r="T1686" i="11"/>
  <c r="S1686" i="11"/>
  <c r="U1686" i="11" s="1"/>
  <c r="P1686" i="11"/>
  <c r="O1686" i="11"/>
  <c r="T1685" i="11"/>
  <c r="S1685" i="11"/>
  <c r="U1685" i="11" s="1"/>
  <c r="P1685" i="11"/>
  <c r="O1685" i="11"/>
  <c r="T1684" i="11"/>
  <c r="S1684" i="11"/>
  <c r="U1684" i="11" s="1"/>
  <c r="P1684" i="11"/>
  <c r="O1684" i="11"/>
  <c r="T1683" i="11"/>
  <c r="S1683" i="11"/>
  <c r="U1683" i="11" s="1"/>
  <c r="P1683" i="11"/>
  <c r="O1683" i="11"/>
  <c r="T1682" i="11"/>
  <c r="S1682" i="11"/>
  <c r="U1682" i="11" s="1"/>
  <c r="P1682" i="11"/>
  <c r="O1682" i="11"/>
  <c r="T1681" i="11"/>
  <c r="S1681" i="11"/>
  <c r="U1681" i="11" s="1"/>
  <c r="P1681" i="11"/>
  <c r="O1681" i="11"/>
  <c r="T1680" i="11"/>
  <c r="S1680" i="11"/>
  <c r="U1680" i="11" s="1"/>
  <c r="P1680" i="11"/>
  <c r="O1680" i="11"/>
  <c r="T1679" i="11"/>
  <c r="S1679" i="11"/>
  <c r="U1679" i="11" s="1"/>
  <c r="P1679" i="11"/>
  <c r="O1679" i="11"/>
  <c r="T1678" i="11"/>
  <c r="S1678" i="11"/>
  <c r="U1678" i="11" s="1"/>
  <c r="P1678" i="11"/>
  <c r="O1678" i="11"/>
  <c r="T1677" i="11"/>
  <c r="S1677" i="11"/>
  <c r="U1677" i="11" s="1"/>
  <c r="P1677" i="11"/>
  <c r="O1677" i="11"/>
  <c r="T1676" i="11"/>
  <c r="S1676" i="11"/>
  <c r="U1676" i="11" s="1"/>
  <c r="P1676" i="11"/>
  <c r="O1676" i="11"/>
  <c r="T1675" i="11"/>
  <c r="S1675" i="11"/>
  <c r="U1675" i="11" s="1"/>
  <c r="P1675" i="11"/>
  <c r="O1675" i="11"/>
  <c r="T1674" i="11"/>
  <c r="S1674" i="11"/>
  <c r="U1674" i="11" s="1"/>
  <c r="P1674" i="11"/>
  <c r="O1674" i="11"/>
  <c r="T1673" i="11"/>
  <c r="S1673" i="11"/>
  <c r="U1673" i="11" s="1"/>
  <c r="P1673" i="11"/>
  <c r="O1673" i="11"/>
  <c r="T1672" i="11"/>
  <c r="S1672" i="11"/>
  <c r="U1672" i="11" s="1"/>
  <c r="P1672" i="11"/>
  <c r="O1672" i="11"/>
  <c r="T1671" i="11"/>
  <c r="S1671" i="11"/>
  <c r="U1671" i="11" s="1"/>
  <c r="P1671" i="11"/>
  <c r="O1671" i="11"/>
  <c r="T1670" i="11"/>
  <c r="S1670" i="11"/>
  <c r="U1670" i="11" s="1"/>
  <c r="P1670" i="11"/>
  <c r="O1670" i="11"/>
  <c r="T1669" i="11"/>
  <c r="S1669" i="11"/>
  <c r="U1669" i="11" s="1"/>
  <c r="P1669" i="11"/>
  <c r="O1669" i="11"/>
  <c r="T1668" i="11"/>
  <c r="S1668" i="11"/>
  <c r="U1668" i="11" s="1"/>
  <c r="P1668" i="11"/>
  <c r="O1668" i="11"/>
  <c r="T1667" i="11"/>
  <c r="S1667" i="11"/>
  <c r="U1667" i="11" s="1"/>
  <c r="P1667" i="11"/>
  <c r="O1667" i="11"/>
  <c r="T1666" i="11"/>
  <c r="S1666" i="11"/>
  <c r="U1666" i="11" s="1"/>
  <c r="P1666" i="11"/>
  <c r="O1666" i="11"/>
  <c r="T1665" i="11"/>
  <c r="S1665" i="11"/>
  <c r="U1665" i="11" s="1"/>
  <c r="P1665" i="11"/>
  <c r="O1665" i="11"/>
  <c r="T1664" i="11"/>
  <c r="S1664" i="11"/>
  <c r="U1664" i="11" s="1"/>
  <c r="P1664" i="11"/>
  <c r="O1664" i="11"/>
  <c r="T1663" i="11"/>
  <c r="S1663" i="11"/>
  <c r="U1663" i="11" s="1"/>
  <c r="P1663" i="11"/>
  <c r="O1663" i="11"/>
  <c r="T1662" i="11"/>
  <c r="S1662" i="11"/>
  <c r="U1662" i="11" s="1"/>
  <c r="P1662" i="11"/>
  <c r="O1662" i="11"/>
  <c r="T1661" i="11"/>
  <c r="S1661" i="11"/>
  <c r="U1661" i="11" s="1"/>
  <c r="P1661" i="11"/>
  <c r="O1661" i="11"/>
  <c r="T1660" i="11"/>
  <c r="S1660" i="11"/>
  <c r="U1660" i="11" s="1"/>
  <c r="P1660" i="11"/>
  <c r="O1660" i="11"/>
  <c r="T1659" i="11"/>
  <c r="S1659" i="11"/>
  <c r="U1659" i="11" s="1"/>
  <c r="P1659" i="11"/>
  <c r="O1659" i="11"/>
  <c r="T1658" i="11"/>
  <c r="S1658" i="11"/>
  <c r="U1658" i="11" s="1"/>
  <c r="P1658" i="11"/>
  <c r="O1658" i="11"/>
  <c r="T1657" i="11"/>
  <c r="S1657" i="11"/>
  <c r="U1657" i="11" s="1"/>
  <c r="P1657" i="11"/>
  <c r="O1657" i="11"/>
  <c r="T1656" i="11"/>
  <c r="S1656" i="11"/>
  <c r="U1656" i="11" s="1"/>
  <c r="P1656" i="11"/>
  <c r="O1656" i="11"/>
  <c r="T1655" i="11"/>
  <c r="S1655" i="11"/>
  <c r="U1655" i="11" s="1"/>
  <c r="P1655" i="11"/>
  <c r="O1655" i="11"/>
  <c r="T1654" i="11"/>
  <c r="S1654" i="11"/>
  <c r="U1654" i="11" s="1"/>
  <c r="P1654" i="11"/>
  <c r="O1654" i="11"/>
  <c r="T1653" i="11"/>
  <c r="S1653" i="11"/>
  <c r="U1653" i="11" s="1"/>
  <c r="P1653" i="11"/>
  <c r="O1653" i="11"/>
  <c r="T1652" i="11"/>
  <c r="S1652" i="11"/>
  <c r="U1652" i="11" s="1"/>
  <c r="P1652" i="11"/>
  <c r="O1652" i="11"/>
  <c r="T1651" i="11"/>
  <c r="S1651" i="11"/>
  <c r="U1651" i="11" s="1"/>
  <c r="P1651" i="11"/>
  <c r="O1651" i="11"/>
  <c r="T1650" i="11"/>
  <c r="S1650" i="11"/>
  <c r="U1650" i="11" s="1"/>
  <c r="P1650" i="11"/>
  <c r="O1650" i="11"/>
  <c r="T1649" i="11"/>
  <c r="S1649" i="11"/>
  <c r="U1649" i="11" s="1"/>
  <c r="P1649" i="11"/>
  <c r="O1649" i="11"/>
  <c r="T1648" i="11"/>
  <c r="S1648" i="11"/>
  <c r="U1648" i="11" s="1"/>
  <c r="P1648" i="11"/>
  <c r="O1648" i="11"/>
  <c r="T1647" i="11"/>
  <c r="S1647" i="11"/>
  <c r="U1647" i="11" s="1"/>
  <c r="P1647" i="11"/>
  <c r="O1647" i="11"/>
  <c r="T1646" i="11"/>
  <c r="S1646" i="11"/>
  <c r="U1646" i="11" s="1"/>
  <c r="P1646" i="11"/>
  <c r="O1646" i="11"/>
  <c r="T1645" i="11"/>
  <c r="S1645" i="11"/>
  <c r="U1645" i="11" s="1"/>
  <c r="P1645" i="11"/>
  <c r="O1645" i="11"/>
  <c r="T1644" i="11"/>
  <c r="S1644" i="11"/>
  <c r="U1644" i="11" s="1"/>
  <c r="P1644" i="11"/>
  <c r="O1644" i="11"/>
  <c r="T1643" i="11"/>
  <c r="S1643" i="11"/>
  <c r="U1643" i="11" s="1"/>
  <c r="P1643" i="11"/>
  <c r="O1643" i="11"/>
  <c r="T1642" i="11"/>
  <c r="S1642" i="11"/>
  <c r="U1642" i="11" s="1"/>
  <c r="P1642" i="11"/>
  <c r="O1642" i="11"/>
  <c r="T1641" i="11"/>
  <c r="S1641" i="11"/>
  <c r="U1641" i="11" s="1"/>
  <c r="P1641" i="11"/>
  <c r="O1641" i="11"/>
  <c r="T1640" i="11"/>
  <c r="S1640" i="11"/>
  <c r="U1640" i="11" s="1"/>
  <c r="P1640" i="11"/>
  <c r="O1640" i="11"/>
  <c r="T1639" i="11"/>
  <c r="S1639" i="11"/>
  <c r="U1639" i="11" s="1"/>
  <c r="P1639" i="11"/>
  <c r="O1639" i="11"/>
  <c r="T1638" i="11"/>
  <c r="S1638" i="11"/>
  <c r="U1638" i="11" s="1"/>
  <c r="P1638" i="11"/>
  <c r="O1638" i="11"/>
  <c r="T1637" i="11"/>
  <c r="S1637" i="11"/>
  <c r="U1637" i="11" s="1"/>
  <c r="P1637" i="11"/>
  <c r="O1637" i="11"/>
  <c r="T1636" i="11"/>
  <c r="S1636" i="11"/>
  <c r="U1636" i="11" s="1"/>
  <c r="P1636" i="11"/>
  <c r="O1636" i="11"/>
  <c r="T1635" i="11"/>
  <c r="S1635" i="11"/>
  <c r="U1635" i="11" s="1"/>
  <c r="P1635" i="11"/>
  <c r="O1635" i="11"/>
  <c r="T1634" i="11"/>
  <c r="S1634" i="11"/>
  <c r="U1634" i="11" s="1"/>
  <c r="P1634" i="11"/>
  <c r="O1634" i="11"/>
  <c r="T1633" i="11"/>
  <c r="S1633" i="11"/>
  <c r="U1633" i="11" s="1"/>
  <c r="P1633" i="11"/>
  <c r="O1633" i="11"/>
  <c r="T1632" i="11"/>
  <c r="S1632" i="11"/>
  <c r="U1632" i="11" s="1"/>
  <c r="P1632" i="11"/>
  <c r="O1632" i="11"/>
  <c r="T1631" i="11"/>
  <c r="S1631" i="11"/>
  <c r="U1631" i="11" s="1"/>
  <c r="P1631" i="11"/>
  <c r="O1631" i="11"/>
  <c r="T1630" i="11"/>
  <c r="S1630" i="11"/>
  <c r="U1630" i="11" s="1"/>
  <c r="P1630" i="11"/>
  <c r="O1630" i="11"/>
  <c r="T1629" i="11"/>
  <c r="S1629" i="11"/>
  <c r="U1629" i="11" s="1"/>
  <c r="P1629" i="11"/>
  <c r="O1629" i="11"/>
  <c r="T1628" i="11"/>
  <c r="S1628" i="11"/>
  <c r="U1628" i="11" s="1"/>
  <c r="P1628" i="11"/>
  <c r="O1628" i="11"/>
  <c r="T1627" i="11"/>
  <c r="S1627" i="11"/>
  <c r="U1627" i="11" s="1"/>
  <c r="P1627" i="11"/>
  <c r="O1627" i="11"/>
  <c r="T1626" i="11"/>
  <c r="S1626" i="11"/>
  <c r="U1626" i="11" s="1"/>
  <c r="P1626" i="11"/>
  <c r="O1626" i="11"/>
  <c r="T1625" i="11"/>
  <c r="S1625" i="11"/>
  <c r="U1625" i="11" s="1"/>
  <c r="P1625" i="11"/>
  <c r="O1625" i="11"/>
  <c r="T1624" i="11"/>
  <c r="S1624" i="11"/>
  <c r="U1624" i="11" s="1"/>
  <c r="P1624" i="11"/>
  <c r="O1624" i="11"/>
  <c r="T1623" i="11"/>
  <c r="S1623" i="11"/>
  <c r="U1623" i="11" s="1"/>
  <c r="P1623" i="11"/>
  <c r="O1623" i="11"/>
  <c r="T1622" i="11"/>
  <c r="S1622" i="11"/>
  <c r="U1622" i="11" s="1"/>
  <c r="P1622" i="11"/>
  <c r="O1622" i="11"/>
  <c r="T1621" i="11"/>
  <c r="S1621" i="11"/>
  <c r="U1621" i="11" s="1"/>
  <c r="P1621" i="11"/>
  <c r="O1621" i="11"/>
  <c r="T1620" i="11"/>
  <c r="S1620" i="11"/>
  <c r="U1620" i="11" s="1"/>
  <c r="P1620" i="11"/>
  <c r="O1620" i="11"/>
  <c r="T1619" i="11"/>
  <c r="S1619" i="11"/>
  <c r="U1619" i="11" s="1"/>
  <c r="P1619" i="11"/>
  <c r="O1619" i="11"/>
  <c r="T1618" i="11"/>
  <c r="S1618" i="11"/>
  <c r="U1618" i="11" s="1"/>
  <c r="P1618" i="11"/>
  <c r="O1618" i="11"/>
  <c r="T1617" i="11"/>
  <c r="S1617" i="11"/>
  <c r="U1617" i="11" s="1"/>
  <c r="P1617" i="11"/>
  <c r="O1617" i="11"/>
  <c r="T1616" i="11"/>
  <c r="S1616" i="11"/>
  <c r="U1616" i="11" s="1"/>
  <c r="P1616" i="11"/>
  <c r="O1616" i="11"/>
  <c r="T1615" i="11"/>
  <c r="S1615" i="11"/>
  <c r="U1615" i="11" s="1"/>
  <c r="P1615" i="11"/>
  <c r="O1615" i="11"/>
  <c r="T1614" i="11"/>
  <c r="S1614" i="11"/>
  <c r="U1614" i="11" s="1"/>
  <c r="P1614" i="11"/>
  <c r="O1614" i="11"/>
  <c r="T1613" i="11"/>
  <c r="S1613" i="11"/>
  <c r="U1613" i="11" s="1"/>
  <c r="P1613" i="11"/>
  <c r="O1613" i="11"/>
  <c r="T1612" i="11"/>
  <c r="S1612" i="11"/>
  <c r="U1612" i="11" s="1"/>
  <c r="P1612" i="11"/>
  <c r="O1612" i="11"/>
  <c r="T1611" i="11"/>
  <c r="S1611" i="11"/>
  <c r="U1611" i="11" s="1"/>
  <c r="P1611" i="11"/>
  <c r="O1611" i="11"/>
  <c r="T1610" i="11"/>
  <c r="S1610" i="11"/>
  <c r="U1610" i="11" s="1"/>
  <c r="P1610" i="11"/>
  <c r="O1610" i="11"/>
  <c r="T1609" i="11"/>
  <c r="S1609" i="11"/>
  <c r="U1609" i="11" s="1"/>
  <c r="P1609" i="11"/>
  <c r="O1609" i="11"/>
  <c r="T1608" i="11"/>
  <c r="S1608" i="11"/>
  <c r="U1608" i="11" s="1"/>
  <c r="P1608" i="11"/>
  <c r="O1608" i="11"/>
  <c r="T1607" i="11"/>
  <c r="S1607" i="11"/>
  <c r="U1607" i="11" s="1"/>
  <c r="P1607" i="11"/>
  <c r="O1607" i="11"/>
  <c r="T1606" i="11"/>
  <c r="S1606" i="11"/>
  <c r="U1606" i="11" s="1"/>
  <c r="P1606" i="11"/>
  <c r="O1606" i="11"/>
  <c r="T1605" i="11"/>
  <c r="S1605" i="11"/>
  <c r="U1605" i="11" s="1"/>
  <c r="P1605" i="11"/>
  <c r="O1605" i="11"/>
  <c r="T1604" i="11"/>
  <c r="S1604" i="11"/>
  <c r="U1604" i="11" s="1"/>
  <c r="P1604" i="11"/>
  <c r="O1604" i="11"/>
  <c r="T1603" i="11"/>
  <c r="S1603" i="11"/>
  <c r="U1603" i="11" s="1"/>
  <c r="P1603" i="11"/>
  <c r="O1603" i="11"/>
  <c r="T1602" i="11"/>
  <c r="S1602" i="11"/>
  <c r="U1602" i="11" s="1"/>
  <c r="P1602" i="11"/>
  <c r="O1602" i="11"/>
  <c r="T1601" i="11"/>
  <c r="S1601" i="11"/>
  <c r="U1601" i="11" s="1"/>
  <c r="P1601" i="11"/>
  <c r="O1601" i="11"/>
  <c r="T1600" i="11"/>
  <c r="S1600" i="11"/>
  <c r="U1600" i="11" s="1"/>
  <c r="P1600" i="11"/>
  <c r="O1600" i="11"/>
  <c r="T1599" i="11"/>
  <c r="S1599" i="11"/>
  <c r="U1599" i="11" s="1"/>
  <c r="P1599" i="11"/>
  <c r="O1599" i="11"/>
  <c r="T1598" i="11"/>
  <c r="S1598" i="11"/>
  <c r="U1598" i="11" s="1"/>
  <c r="P1598" i="11"/>
  <c r="O1598" i="11"/>
  <c r="T1597" i="11"/>
  <c r="S1597" i="11"/>
  <c r="U1597" i="11" s="1"/>
  <c r="P1597" i="11"/>
  <c r="O1597" i="11"/>
  <c r="T1596" i="11"/>
  <c r="S1596" i="11"/>
  <c r="U1596" i="11" s="1"/>
  <c r="P1596" i="11"/>
  <c r="O1596" i="11"/>
  <c r="T1595" i="11"/>
  <c r="S1595" i="11"/>
  <c r="U1595" i="11" s="1"/>
  <c r="P1595" i="11"/>
  <c r="O1595" i="11"/>
  <c r="T1594" i="11"/>
  <c r="S1594" i="11"/>
  <c r="U1594" i="11" s="1"/>
  <c r="P1594" i="11"/>
  <c r="O1594" i="11"/>
  <c r="T1593" i="11"/>
  <c r="S1593" i="11"/>
  <c r="U1593" i="11" s="1"/>
  <c r="P1593" i="11"/>
  <c r="O1593" i="11"/>
  <c r="T1592" i="11"/>
  <c r="S1592" i="11"/>
  <c r="U1592" i="11" s="1"/>
  <c r="P1592" i="11"/>
  <c r="O1592" i="11"/>
  <c r="T1591" i="11"/>
  <c r="S1591" i="11"/>
  <c r="U1591" i="11" s="1"/>
  <c r="P1591" i="11"/>
  <c r="O1591" i="11"/>
  <c r="T1590" i="11"/>
  <c r="S1590" i="11"/>
  <c r="U1590" i="11" s="1"/>
  <c r="P1590" i="11"/>
  <c r="O1590" i="11"/>
  <c r="T1589" i="11"/>
  <c r="S1589" i="11"/>
  <c r="U1589" i="11" s="1"/>
  <c r="P1589" i="11"/>
  <c r="O1589" i="11"/>
  <c r="T1588" i="11"/>
  <c r="S1588" i="11"/>
  <c r="U1588" i="11" s="1"/>
  <c r="P1588" i="11"/>
  <c r="O1588" i="11"/>
  <c r="T1587" i="11"/>
  <c r="S1587" i="11"/>
  <c r="U1587" i="11" s="1"/>
  <c r="P1587" i="11"/>
  <c r="O1587" i="11"/>
  <c r="T1586" i="11"/>
  <c r="S1586" i="11"/>
  <c r="U1586" i="11" s="1"/>
  <c r="P1586" i="11"/>
  <c r="O1586" i="11"/>
  <c r="T1585" i="11"/>
  <c r="S1585" i="11"/>
  <c r="U1585" i="11" s="1"/>
  <c r="P1585" i="11"/>
  <c r="O1585" i="11"/>
  <c r="T1584" i="11"/>
  <c r="S1584" i="11"/>
  <c r="U1584" i="11" s="1"/>
  <c r="P1584" i="11"/>
  <c r="O1584" i="11"/>
  <c r="T1583" i="11"/>
  <c r="S1583" i="11"/>
  <c r="U1583" i="11" s="1"/>
  <c r="P1583" i="11"/>
  <c r="O1583" i="11"/>
  <c r="T159" i="11"/>
  <c r="S159" i="11"/>
  <c r="U1582" i="11" s="1"/>
  <c r="P159" i="11"/>
  <c r="O159" i="11"/>
  <c r="T627" i="11"/>
  <c r="S627" i="11"/>
  <c r="P627" i="11"/>
  <c r="O627" i="11"/>
  <c r="T160" i="11"/>
  <c r="S160" i="11"/>
  <c r="P160" i="11"/>
  <c r="O160" i="11"/>
  <c r="T1306" i="11"/>
  <c r="S1306" i="11"/>
  <c r="P1306" i="11"/>
  <c r="O1306" i="11"/>
  <c r="T1018" i="11"/>
  <c r="S1018" i="11"/>
  <c r="P1018" i="11"/>
  <c r="O1018" i="11"/>
  <c r="T1245" i="11"/>
  <c r="S1245" i="11"/>
  <c r="P1245" i="11"/>
  <c r="O1245" i="11"/>
  <c r="T1244" i="11"/>
  <c r="S1244" i="11"/>
  <c r="P1244" i="11"/>
  <c r="O1244" i="11"/>
  <c r="T1230" i="11"/>
  <c r="S1230" i="11"/>
  <c r="P1230" i="11"/>
  <c r="O1230" i="11"/>
  <c r="T613" i="11"/>
  <c r="S613" i="11"/>
  <c r="P613" i="11"/>
  <c r="O613" i="11"/>
  <c r="T1327" i="11"/>
  <c r="S1327" i="11"/>
  <c r="P1327" i="11"/>
  <c r="O1327" i="11"/>
  <c r="T1052" i="11"/>
  <c r="S1052" i="11"/>
  <c r="P1052" i="11"/>
  <c r="O1052" i="11"/>
  <c r="T2353" i="11"/>
  <c r="S2353" i="11"/>
  <c r="P2353" i="11"/>
  <c r="O2353" i="11"/>
  <c r="T1581" i="11"/>
  <c r="S1581" i="11"/>
  <c r="P1581" i="11"/>
  <c r="O1581" i="11"/>
  <c r="T1227" i="11"/>
  <c r="S1227" i="11"/>
  <c r="P1227" i="11"/>
  <c r="O1227" i="11"/>
  <c r="T2352" i="11"/>
  <c r="S2352" i="11"/>
  <c r="U1568" i="11" s="1"/>
  <c r="P2352" i="11"/>
  <c r="O2352" i="11"/>
  <c r="T634" i="11"/>
  <c r="S634" i="11"/>
  <c r="P634" i="11"/>
  <c r="O634" i="11"/>
  <c r="T1243" i="11"/>
  <c r="S1243" i="11"/>
  <c r="P1243" i="11"/>
  <c r="O1243" i="11"/>
  <c r="T1051" i="11"/>
  <c r="S1051" i="11"/>
  <c r="U1565" i="11" s="1"/>
  <c r="P1051" i="11"/>
  <c r="O1051" i="11"/>
  <c r="T633" i="11"/>
  <c r="S633" i="11"/>
  <c r="P633" i="11"/>
  <c r="O633" i="11"/>
  <c r="T1242" i="11"/>
  <c r="S1242" i="11"/>
  <c r="P1242" i="11"/>
  <c r="O1242" i="11"/>
  <c r="T1562" i="11"/>
  <c r="S1562" i="11"/>
  <c r="U1562" i="11" s="1"/>
  <c r="P1562" i="11"/>
  <c r="O1562" i="11"/>
  <c r="T1561" i="11"/>
  <c r="S1561" i="11"/>
  <c r="U1561" i="11" s="1"/>
  <c r="P1561" i="11"/>
  <c r="O1561" i="11"/>
  <c r="T1560" i="11"/>
  <c r="S1560" i="11"/>
  <c r="U1560" i="11" s="1"/>
  <c r="P1560" i="11"/>
  <c r="O1560" i="11"/>
  <c r="T1559" i="11"/>
  <c r="S1559" i="11"/>
  <c r="U1559" i="11" s="1"/>
  <c r="P1559" i="11"/>
  <c r="O1559" i="11"/>
  <c r="T1558" i="11"/>
  <c r="S1558" i="11"/>
  <c r="U1558" i="11" s="1"/>
  <c r="P1558" i="11"/>
  <c r="O1558" i="11"/>
  <c r="T1557" i="11"/>
  <c r="S1557" i="11"/>
  <c r="U1557" i="11" s="1"/>
  <c r="P1557" i="11"/>
  <c r="O1557" i="11"/>
  <c r="T1556" i="11"/>
  <c r="S1556" i="11"/>
  <c r="U1556" i="11" s="1"/>
  <c r="P1556" i="11"/>
  <c r="O1556" i="11"/>
  <c r="T1555" i="11"/>
  <c r="S1555" i="11"/>
  <c r="U1555" i="11" s="1"/>
  <c r="P1555" i="11"/>
  <c r="O1555" i="11"/>
  <c r="T1554" i="11"/>
  <c r="S1554" i="11"/>
  <c r="U1554" i="11" s="1"/>
  <c r="P1554" i="11"/>
  <c r="O1554" i="11"/>
  <c r="T1553" i="11"/>
  <c r="S1553" i="11"/>
  <c r="U1553" i="11" s="1"/>
  <c r="P1553" i="11"/>
  <c r="O1553" i="11"/>
  <c r="T1552" i="11"/>
  <c r="S1552" i="11"/>
  <c r="U1552" i="11" s="1"/>
  <c r="P1552" i="11"/>
  <c r="O1552" i="11"/>
  <c r="T1551" i="11"/>
  <c r="S1551" i="11"/>
  <c r="U1551" i="11" s="1"/>
  <c r="P1551" i="11"/>
  <c r="O1551" i="11"/>
  <c r="T1550" i="11"/>
  <c r="S1550" i="11"/>
  <c r="U1550" i="11" s="1"/>
  <c r="P1550" i="11"/>
  <c r="O1550" i="11"/>
  <c r="T1549" i="11"/>
  <c r="S1549" i="11"/>
  <c r="U1549" i="11" s="1"/>
  <c r="P1549" i="11"/>
  <c r="O1549" i="11"/>
  <c r="T1548" i="11"/>
  <c r="S1548" i="11"/>
  <c r="U1548" i="11" s="1"/>
  <c r="P1548" i="11"/>
  <c r="O1548" i="11"/>
  <c r="T1547" i="11"/>
  <c r="S1547" i="11"/>
  <c r="U1547" i="11" s="1"/>
  <c r="P1547" i="11"/>
  <c r="O1547" i="11"/>
  <c r="T1546" i="11"/>
  <c r="S1546" i="11"/>
  <c r="U1546" i="11" s="1"/>
  <c r="P1546" i="11"/>
  <c r="O1546" i="11"/>
  <c r="T1545" i="11"/>
  <c r="S1545" i="11"/>
  <c r="U1545" i="11" s="1"/>
  <c r="P1545" i="11"/>
  <c r="O1545" i="11"/>
  <c r="T1544" i="11"/>
  <c r="S1544" i="11"/>
  <c r="U1544" i="11" s="1"/>
  <c r="P1544" i="11"/>
  <c r="O1544" i="11"/>
  <c r="T1543" i="11"/>
  <c r="S1543" i="11"/>
  <c r="U1543" i="11" s="1"/>
  <c r="P1543" i="11"/>
  <c r="O1543" i="11"/>
  <c r="T1542" i="11"/>
  <c r="S1542" i="11"/>
  <c r="U1542" i="11" s="1"/>
  <c r="P1542" i="11"/>
  <c r="O1542" i="11"/>
  <c r="T1541" i="11"/>
  <c r="S1541" i="11"/>
  <c r="U1541" i="11" s="1"/>
  <c r="P1541" i="11"/>
  <c r="O1541" i="11"/>
  <c r="T1540" i="11"/>
  <c r="S1540" i="11"/>
  <c r="U1540" i="11" s="1"/>
  <c r="P1540" i="11"/>
  <c r="O1540" i="11"/>
  <c r="T1539" i="11"/>
  <c r="S1539" i="11"/>
  <c r="U1539" i="11" s="1"/>
  <c r="P1539" i="11"/>
  <c r="O1539" i="11"/>
  <c r="T1538" i="11"/>
  <c r="S1538" i="11"/>
  <c r="U1538" i="11" s="1"/>
  <c r="P1538" i="11"/>
  <c r="O1538" i="11"/>
  <c r="T1537" i="11"/>
  <c r="S1537" i="11"/>
  <c r="U1537" i="11" s="1"/>
  <c r="P1537" i="11"/>
  <c r="O1537" i="11"/>
  <c r="T1536" i="11"/>
  <c r="S1536" i="11"/>
  <c r="U1536" i="11" s="1"/>
  <c r="P1536" i="11"/>
  <c r="O1536" i="11"/>
  <c r="T1535" i="11"/>
  <c r="S1535" i="11"/>
  <c r="U1535" i="11" s="1"/>
  <c r="P1535" i="11"/>
  <c r="O1535" i="11"/>
  <c r="T1534" i="11"/>
  <c r="S1534" i="11"/>
  <c r="U1534" i="11" s="1"/>
  <c r="P1534" i="11"/>
  <c r="O1534" i="11"/>
  <c r="T1533" i="11"/>
  <c r="S1533" i="11"/>
  <c r="U1533" i="11" s="1"/>
  <c r="P1533" i="11"/>
  <c r="O1533" i="11"/>
  <c r="T1532" i="11"/>
  <c r="S1532" i="11"/>
  <c r="U1532" i="11" s="1"/>
  <c r="P1532" i="11"/>
  <c r="O1532" i="11"/>
  <c r="T1531" i="11"/>
  <c r="S1531" i="11"/>
  <c r="U1531" i="11" s="1"/>
  <c r="P1531" i="11"/>
  <c r="O1531" i="11"/>
  <c r="T1530" i="11"/>
  <c r="S1530" i="11"/>
  <c r="U1530" i="11" s="1"/>
  <c r="P1530" i="11"/>
  <c r="O1530" i="11"/>
  <c r="T1529" i="11"/>
  <c r="S1529" i="11"/>
  <c r="U1529" i="11" s="1"/>
  <c r="P1529" i="11"/>
  <c r="O1529" i="11"/>
  <c r="T1528" i="11"/>
  <c r="S1528" i="11"/>
  <c r="U1528" i="11" s="1"/>
  <c r="P1528" i="11"/>
  <c r="O1528" i="11"/>
  <c r="T1527" i="11"/>
  <c r="S1527" i="11"/>
  <c r="U1527" i="11" s="1"/>
  <c r="P1527" i="11"/>
  <c r="O1527" i="11"/>
  <c r="T1526" i="11"/>
  <c r="S1526" i="11"/>
  <c r="U1526" i="11" s="1"/>
  <c r="P1526" i="11"/>
  <c r="O1526" i="11"/>
  <c r="T1525" i="11"/>
  <c r="S1525" i="11"/>
  <c r="U1525" i="11" s="1"/>
  <c r="P1525" i="11"/>
  <c r="O1525" i="11"/>
  <c r="T1524" i="11"/>
  <c r="S1524" i="11"/>
  <c r="U1524" i="11" s="1"/>
  <c r="P1524" i="11"/>
  <c r="O1524" i="11"/>
  <c r="T1523" i="11"/>
  <c r="S1523" i="11"/>
  <c r="U1523" i="11" s="1"/>
  <c r="P1523" i="11"/>
  <c r="O1523" i="11"/>
  <c r="T1522" i="11"/>
  <c r="S1522" i="11"/>
  <c r="U1522" i="11" s="1"/>
  <c r="P1522" i="11"/>
  <c r="O1522" i="11"/>
  <c r="T1521" i="11"/>
  <c r="S1521" i="11"/>
  <c r="U1521" i="11" s="1"/>
  <c r="P1521" i="11"/>
  <c r="O1521" i="11"/>
  <c r="T1520" i="11"/>
  <c r="S1520" i="11"/>
  <c r="U1520" i="11" s="1"/>
  <c r="P1520" i="11"/>
  <c r="O1520" i="11"/>
  <c r="T1519" i="11"/>
  <c r="S1519" i="11"/>
  <c r="U1519" i="11" s="1"/>
  <c r="P1519" i="11"/>
  <c r="O1519" i="11"/>
  <c r="T1518" i="11"/>
  <c r="S1518" i="11"/>
  <c r="U1518" i="11" s="1"/>
  <c r="P1518" i="11"/>
  <c r="O1518" i="11"/>
  <c r="T1517" i="11"/>
  <c r="S1517" i="11"/>
  <c r="U1517" i="11" s="1"/>
  <c r="P1517" i="11"/>
  <c r="O1517" i="11"/>
  <c r="T1516" i="11"/>
  <c r="S1516" i="11"/>
  <c r="U1516" i="11" s="1"/>
  <c r="P1516" i="11"/>
  <c r="O1516" i="11"/>
  <c r="T1515" i="11"/>
  <c r="S1515" i="11"/>
  <c r="U1515" i="11" s="1"/>
  <c r="P1515" i="11"/>
  <c r="O1515" i="11"/>
  <c r="T1514" i="11"/>
  <c r="S1514" i="11"/>
  <c r="U1514" i="11" s="1"/>
  <c r="P1514" i="11"/>
  <c r="O1514" i="11"/>
  <c r="T1513" i="11"/>
  <c r="S1513" i="11"/>
  <c r="U1513" i="11" s="1"/>
  <c r="P1513" i="11"/>
  <c r="O1513" i="11"/>
  <c r="T1512" i="11"/>
  <c r="S1512" i="11"/>
  <c r="U1512" i="11" s="1"/>
  <c r="P1512" i="11"/>
  <c r="O1512" i="11"/>
  <c r="T1511" i="11"/>
  <c r="S1511" i="11"/>
  <c r="U1511" i="11" s="1"/>
  <c r="P1511" i="11"/>
  <c r="O1511" i="11"/>
  <c r="T1510" i="11"/>
  <c r="S1510" i="11"/>
  <c r="U1510" i="11" s="1"/>
  <c r="P1510" i="11"/>
  <c r="O1510" i="11"/>
  <c r="T1509" i="11"/>
  <c r="S1509" i="11"/>
  <c r="U1509" i="11" s="1"/>
  <c r="P1509" i="11"/>
  <c r="O1509" i="11"/>
  <c r="T1508" i="11"/>
  <c r="S1508" i="11"/>
  <c r="U1508" i="11" s="1"/>
  <c r="P1508" i="11"/>
  <c r="O1508" i="11"/>
  <c r="T1507" i="11"/>
  <c r="S1507" i="11"/>
  <c r="U1507" i="11" s="1"/>
  <c r="P1507" i="11"/>
  <c r="O1507" i="11"/>
  <c r="T1506" i="11"/>
  <c r="S1506" i="11"/>
  <c r="U1506" i="11" s="1"/>
  <c r="P1506" i="11"/>
  <c r="O1506" i="11"/>
  <c r="T1505" i="11"/>
  <c r="S1505" i="11"/>
  <c r="U1505" i="11" s="1"/>
  <c r="P1505" i="11"/>
  <c r="O1505" i="11"/>
  <c r="T1504" i="11"/>
  <c r="S1504" i="11"/>
  <c r="U1504" i="11" s="1"/>
  <c r="P1504" i="11"/>
  <c r="O1504" i="11"/>
  <c r="T1503" i="11"/>
  <c r="S1503" i="11"/>
  <c r="U1503" i="11" s="1"/>
  <c r="P1503" i="11"/>
  <c r="O1503" i="11"/>
  <c r="T1502" i="11"/>
  <c r="S1502" i="11"/>
  <c r="U1502" i="11" s="1"/>
  <c r="P1502" i="11"/>
  <c r="O1502" i="11"/>
  <c r="T1501" i="11"/>
  <c r="S1501" i="11"/>
  <c r="U1501" i="11" s="1"/>
  <c r="P1501" i="11"/>
  <c r="O1501" i="11"/>
  <c r="T1500" i="11"/>
  <c r="S1500" i="11"/>
  <c r="U1500" i="11" s="1"/>
  <c r="P1500" i="11"/>
  <c r="O1500" i="11"/>
  <c r="T1499" i="11"/>
  <c r="S1499" i="11"/>
  <c r="U1499" i="11" s="1"/>
  <c r="P1499" i="11"/>
  <c r="O1499" i="11"/>
  <c r="T1498" i="11"/>
  <c r="S1498" i="11"/>
  <c r="U1498" i="11" s="1"/>
  <c r="P1498" i="11"/>
  <c r="O1498" i="11"/>
  <c r="T1497" i="11"/>
  <c r="S1497" i="11"/>
  <c r="U1497" i="11" s="1"/>
  <c r="P1497" i="11"/>
  <c r="O1497" i="11"/>
  <c r="T1496" i="11"/>
  <c r="S1496" i="11"/>
  <c r="U1496" i="11" s="1"/>
  <c r="P1496" i="11"/>
  <c r="O1496" i="11"/>
  <c r="T1495" i="11"/>
  <c r="S1495" i="11"/>
  <c r="U1495" i="11" s="1"/>
  <c r="P1495" i="11"/>
  <c r="O1495" i="11"/>
  <c r="T1494" i="11"/>
  <c r="S1494" i="11"/>
  <c r="U1494" i="11" s="1"/>
  <c r="P1494" i="11"/>
  <c r="O1494" i="11"/>
  <c r="T1493" i="11"/>
  <c r="S1493" i="11"/>
  <c r="U1493" i="11" s="1"/>
  <c r="P1493" i="11"/>
  <c r="O1493" i="11"/>
  <c r="T1492" i="11"/>
  <c r="S1492" i="11"/>
  <c r="U1492" i="11" s="1"/>
  <c r="P1492" i="11"/>
  <c r="O1492" i="11"/>
  <c r="T1491" i="11"/>
  <c r="S1491" i="11"/>
  <c r="U1491" i="11" s="1"/>
  <c r="P1491" i="11"/>
  <c r="O1491" i="11"/>
  <c r="T1490" i="11"/>
  <c r="S1490" i="11"/>
  <c r="U1490" i="11" s="1"/>
  <c r="P1490" i="11"/>
  <c r="O1490" i="11"/>
  <c r="T1489" i="11"/>
  <c r="S1489" i="11"/>
  <c r="U1489" i="11" s="1"/>
  <c r="P1489" i="11"/>
  <c r="O1489" i="11"/>
  <c r="T1488" i="11"/>
  <c r="S1488" i="11"/>
  <c r="U1488" i="11" s="1"/>
  <c r="P1488" i="11"/>
  <c r="O1488" i="11"/>
  <c r="T1487" i="11"/>
  <c r="S1487" i="11"/>
  <c r="U1487" i="11" s="1"/>
  <c r="P1487" i="11"/>
  <c r="O1487" i="11"/>
  <c r="T1486" i="11"/>
  <c r="S1486" i="11"/>
  <c r="U1486" i="11" s="1"/>
  <c r="P1486" i="11"/>
  <c r="O1486" i="11"/>
  <c r="T1485" i="11"/>
  <c r="S1485" i="11"/>
  <c r="U1485" i="11" s="1"/>
  <c r="P1485" i="11"/>
  <c r="O1485" i="11"/>
  <c r="T1484" i="11"/>
  <c r="S1484" i="11"/>
  <c r="U1484" i="11" s="1"/>
  <c r="P1484" i="11"/>
  <c r="O1484" i="11"/>
  <c r="T1483" i="11"/>
  <c r="S1483" i="11"/>
  <c r="U1483" i="11" s="1"/>
  <c r="P1483" i="11"/>
  <c r="O1483" i="11"/>
  <c r="T1482" i="11"/>
  <c r="S1482" i="11"/>
  <c r="U1482" i="11" s="1"/>
  <c r="P1482" i="11"/>
  <c r="O1482" i="11"/>
  <c r="T1481" i="11"/>
  <c r="S1481" i="11"/>
  <c r="U1481" i="11" s="1"/>
  <c r="P1481" i="11"/>
  <c r="O1481" i="11"/>
  <c r="T1480" i="11"/>
  <c r="S1480" i="11"/>
  <c r="U1480" i="11" s="1"/>
  <c r="P1480" i="11"/>
  <c r="O1480" i="11"/>
  <c r="T1479" i="11"/>
  <c r="S1479" i="11"/>
  <c r="U1479" i="11" s="1"/>
  <c r="P1479" i="11"/>
  <c r="O1479" i="11"/>
  <c r="T1478" i="11"/>
  <c r="S1478" i="11"/>
  <c r="U1478" i="11" s="1"/>
  <c r="P1478" i="11"/>
  <c r="O1478" i="11"/>
  <c r="T1477" i="11"/>
  <c r="S1477" i="11"/>
  <c r="U1477" i="11" s="1"/>
  <c r="P1477" i="11"/>
  <c r="O1477" i="11"/>
  <c r="T1476" i="11"/>
  <c r="S1476" i="11"/>
  <c r="U1476" i="11" s="1"/>
  <c r="P1476" i="11"/>
  <c r="O1476" i="11"/>
  <c r="T1475" i="11"/>
  <c r="S1475" i="11"/>
  <c r="U1475" i="11" s="1"/>
  <c r="P1475" i="11"/>
  <c r="O1475" i="11"/>
  <c r="T1474" i="11"/>
  <c r="S1474" i="11"/>
  <c r="U1474" i="11" s="1"/>
  <c r="P1474" i="11"/>
  <c r="O1474" i="11"/>
  <c r="T1473" i="11"/>
  <c r="S1473" i="11"/>
  <c r="U1473" i="11" s="1"/>
  <c r="P1473" i="11"/>
  <c r="O1473" i="11"/>
  <c r="T1472" i="11"/>
  <c r="S1472" i="11"/>
  <c r="U1472" i="11" s="1"/>
  <c r="P1472" i="11"/>
  <c r="O1472" i="11"/>
  <c r="T1471" i="11"/>
  <c r="S1471" i="11"/>
  <c r="U1471" i="11" s="1"/>
  <c r="P1471" i="11"/>
  <c r="O1471" i="11"/>
  <c r="T1470" i="11"/>
  <c r="S1470" i="11"/>
  <c r="U1470" i="11" s="1"/>
  <c r="P1470" i="11"/>
  <c r="O1470" i="11"/>
  <c r="T1469" i="11"/>
  <c r="S1469" i="11"/>
  <c r="U1469" i="11" s="1"/>
  <c r="P1469" i="11"/>
  <c r="O1469" i="11"/>
  <c r="T1468" i="11"/>
  <c r="S1468" i="11"/>
  <c r="U1468" i="11" s="1"/>
  <c r="P1468" i="11"/>
  <c r="O1468" i="11"/>
  <c r="T1467" i="11"/>
  <c r="S1467" i="11"/>
  <c r="U1467" i="11" s="1"/>
  <c r="P1467" i="11"/>
  <c r="O1467" i="11"/>
  <c r="T1466" i="11"/>
  <c r="S1466" i="11"/>
  <c r="U1466" i="11" s="1"/>
  <c r="P1466" i="11"/>
  <c r="O1466" i="11"/>
  <c r="T1465" i="11"/>
  <c r="S1465" i="11"/>
  <c r="U1465" i="11" s="1"/>
  <c r="P1465" i="11"/>
  <c r="O1465" i="11"/>
  <c r="T1464" i="11"/>
  <c r="S1464" i="11"/>
  <c r="U1464" i="11" s="1"/>
  <c r="P1464" i="11"/>
  <c r="O1464" i="11"/>
  <c r="T1463" i="11"/>
  <c r="S1463" i="11"/>
  <c r="U1463" i="11" s="1"/>
  <c r="P1463" i="11"/>
  <c r="O1463" i="11"/>
  <c r="T3887" i="11"/>
  <c r="S3887" i="11"/>
  <c r="P3887" i="11"/>
  <c r="O3887" i="11"/>
  <c r="T2366" i="11"/>
  <c r="S2366" i="11"/>
  <c r="P2366" i="11"/>
  <c r="O2366" i="11"/>
  <c r="T1017" i="11"/>
  <c r="S1017" i="11"/>
  <c r="P1017" i="11"/>
  <c r="O1017" i="11"/>
  <c r="T1050" i="11"/>
  <c r="S1050" i="11"/>
  <c r="P1050" i="11"/>
  <c r="O1050" i="11"/>
  <c r="T1016" i="11"/>
  <c r="S1016" i="11"/>
  <c r="P1016" i="11"/>
  <c r="O1016" i="11"/>
  <c r="T1336" i="11"/>
  <c r="S1336" i="11"/>
  <c r="P1336" i="11"/>
  <c r="O1336" i="11"/>
  <c r="T158" i="11"/>
  <c r="S158" i="11"/>
  <c r="P158" i="11"/>
  <c r="O158" i="11"/>
  <c r="T1580" i="11"/>
  <c r="S1580" i="11"/>
  <c r="P1580" i="11"/>
  <c r="O1580" i="11"/>
  <c r="T1331" i="11"/>
  <c r="S1331" i="11"/>
  <c r="P1331" i="11"/>
  <c r="O1331" i="11"/>
  <c r="T1455" i="11"/>
  <c r="S1455" i="11"/>
  <c r="P1455" i="11"/>
  <c r="O1455" i="11"/>
  <c r="T1452" i="11"/>
  <c r="S1452" i="11"/>
  <c r="U1452" i="11" s="1"/>
  <c r="P1452" i="11"/>
  <c r="O1452" i="11"/>
  <c r="T1451" i="11"/>
  <c r="S1451" i="11"/>
  <c r="U1451" i="11" s="1"/>
  <c r="P1451" i="11"/>
  <c r="O1451" i="11"/>
  <c r="T1450" i="11"/>
  <c r="S1450" i="11"/>
  <c r="U1450" i="11" s="1"/>
  <c r="P1450" i="11"/>
  <c r="O1450" i="11"/>
  <c r="T1449" i="11"/>
  <c r="S1449" i="11"/>
  <c r="U1449" i="11" s="1"/>
  <c r="P1449" i="11"/>
  <c r="O1449" i="11"/>
  <c r="T1448" i="11"/>
  <c r="S1448" i="11"/>
  <c r="U1448" i="11" s="1"/>
  <c r="P1448" i="11"/>
  <c r="O1448" i="11"/>
  <c r="T1447" i="11"/>
  <c r="S1447" i="11"/>
  <c r="U1447" i="11" s="1"/>
  <c r="P1447" i="11"/>
  <c r="O1447" i="11"/>
  <c r="T1446" i="11"/>
  <c r="S1446" i="11"/>
  <c r="U1446" i="11" s="1"/>
  <c r="P1446" i="11"/>
  <c r="O1446" i="11"/>
  <c r="T1445" i="11"/>
  <c r="S1445" i="11"/>
  <c r="U1445" i="11" s="1"/>
  <c r="P1445" i="11"/>
  <c r="O1445" i="11"/>
  <c r="T1444" i="11"/>
  <c r="S1444" i="11"/>
  <c r="U1444" i="11" s="1"/>
  <c r="P1444" i="11"/>
  <c r="O1444" i="11"/>
  <c r="T1443" i="11"/>
  <c r="S1443" i="11"/>
  <c r="U1443" i="11" s="1"/>
  <c r="P1443" i="11"/>
  <c r="O1443" i="11"/>
  <c r="T1442" i="11"/>
  <c r="S1442" i="11"/>
  <c r="U1442" i="11" s="1"/>
  <c r="P1442" i="11"/>
  <c r="O1442" i="11"/>
  <c r="T1441" i="11"/>
  <c r="S1441" i="11"/>
  <c r="U1441" i="11" s="1"/>
  <c r="P1441" i="11"/>
  <c r="O1441" i="11"/>
  <c r="T1440" i="11"/>
  <c r="S1440" i="11"/>
  <c r="U1440" i="11" s="1"/>
  <c r="P1440" i="11"/>
  <c r="O1440" i="11"/>
  <c r="T1439" i="11"/>
  <c r="S1439" i="11"/>
  <c r="U1439" i="11" s="1"/>
  <c r="P1439" i="11"/>
  <c r="O1439" i="11"/>
  <c r="T1438" i="11"/>
  <c r="S1438" i="11"/>
  <c r="U1438" i="11" s="1"/>
  <c r="P1438" i="11"/>
  <c r="O1438" i="11"/>
  <c r="T1437" i="11"/>
  <c r="S1437" i="11"/>
  <c r="U1437" i="11" s="1"/>
  <c r="P1437" i="11"/>
  <c r="O1437" i="11"/>
  <c r="T1436" i="11"/>
  <c r="S1436" i="11"/>
  <c r="U1436" i="11" s="1"/>
  <c r="P1436" i="11"/>
  <c r="O1436" i="11"/>
  <c r="T1435" i="11"/>
  <c r="S1435" i="11"/>
  <c r="U1435" i="11" s="1"/>
  <c r="P1435" i="11"/>
  <c r="O1435" i="11"/>
  <c r="T1434" i="11"/>
  <c r="S1434" i="11"/>
  <c r="U1434" i="11" s="1"/>
  <c r="P1434" i="11"/>
  <c r="O1434" i="11"/>
  <c r="T1433" i="11"/>
  <c r="S1433" i="11"/>
  <c r="U1433" i="11" s="1"/>
  <c r="P1433" i="11"/>
  <c r="O1433" i="11"/>
  <c r="T1432" i="11"/>
  <c r="S1432" i="11"/>
  <c r="U1432" i="11" s="1"/>
  <c r="P1432" i="11"/>
  <c r="O1432" i="11"/>
  <c r="T1431" i="11"/>
  <c r="S1431" i="11"/>
  <c r="U1431" i="11" s="1"/>
  <c r="P1431" i="11"/>
  <c r="O1431" i="11"/>
  <c r="T1430" i="11"/>
  <c r="S1430" i="11"/>
  <c r="U1430" i="11" s="1"/>
  <c r="P1430" i="11"/>
  <c r="O1430" i="11"/>
  <c r="T1429" i="11"/>
  <c r="S1429" i="11"/>
  <c r="U1429" i="11" s="1"/>
  <c r="P1429" i="11"/>
  <c r="O1429" i="11"/>
  <c r="T1428" i="11"/>
  <c r="S1428" i="11"/>
  <c r="U1428" i="11" s="1"/>
  <c r="P1428" i="11"/>
  <c r="O1428" i="11"/>
  <c r="T1427" i="11"/>
  <c r="S1427" i="11"/>
  <c r="U1427" i="11" s="1"/>
  <c r="P1427" i="11"/>
  <c r="O1427" i="11"/>
  <c r="T1426" i="11"/>
  <c r="S1426" i="11"/>
  <c r="U1426" i="11" s="1"/>
  <c r="P1426" i="11"/>
  <c r="O1426" i="11"/>
  <c r="T1425" i="11"/>
  <c r="S1425" i="11"/>
  <c r="U1425" i="11" s="1"/>
  <c r="P1425" i="11"/>
  <c r="O1425" i="11"/>
  <c r="T1424" i="11"/>
  <c r="S1424" i="11"/>
  <c r="U1424" i="11" s="1"/>
  <c r="P1424" i="11"/>
  <c r="O1424" i="11"/>
  <c r="T1423" i="11"/>
  <c r="S1423" i="11"/>
  <c r="U1423" i="11" s="1"/>
  <c r="P1423" i="11"/>
  <c r="O1423" i="11"/>
  <c r="T1422" i="11"/>
  <c r="S1422" i="11"/>
  <c r="U1422" i="11" s="1"/>
  <c r="P1422" i="11"/>
  <c r="O1422" i="11"/>
  <c r="T1421" i="11"/>
  <c r="S1421" i="11"/>
  <c r="U1421" i="11" s="1"/>
  <c r="P1421" i="11"/>
  <c r="O1421" i="11"/>
  <c r="T1420" i="11"/>
  <c r="S1420" i="11"/>
  <c r="U1420" i="11" s="1"/>
  <c r="P1420" i="11"/>
  <c r="O1420" i="11"/>
  <c r="T1419" i="11"/>
  <c r="S1419" i="11"/>
  <c r="U1419" i="11" s="1"/>
  <c r="P1419" i="11"/>
  <c r="O1419" i="11"/>
  <c r="T1418" i="11"/>
  <c r="S1418" i="11"/>
  <c r="U1418" i="11" s="1"/>
  <c r="P1418" i="11"/>
  <c r="O1418" i="11"/>
  <c r="T1417" i="11"/>
  <c r="S1417" i="11"/>
  <c r="U1417" i="11" s="1"/>
  <c r="P1417" i="11"/>
  <c r="O1417" i="11"/>
  <c r="T1416" i="11"/>
  <c r="S1416" i="11"/>
  <c r="U1416" i="11" s="1"/>
  <c r="P1416" i="11"/>
  <c r="O1416" i="11"/>
  <c r="T1415" i="11"/>
  <c r="S1415" i="11"/>
  <c r="U1415" i="11" s="1"/>
  <c r="P1415" i="11"/>
  <c r="O1415" i="11"/>
  <c r="T1414" i="11"/>
  <c r="S1414" i="11"/>
  <c r="U1414" i="11" s="1"/>
  <c r="P1414" i="11"/>
  <c r="O1414" i="11"/>
  <c r="T1413" i="11"/>
  <c r="S1413" i="11"/>
  <c r="U1413" i="11" s="1"/>
  <c r="P1413" i="11"/>
  <c r="O1413" i="11"/>
  <c r="T1412" i="11"/>
  <c r="S1412" i="11"/>
  <c r="U1412" i="11" s="1"/>
  <c r="P1412" i="11"/>
  <c r="O1412" i="11"/>
  <c r="T1411" i="11"/>
  <c r="S1411" i="11"/>
  <c r="U1411" i="11" s="1"/>
  <c r="P1411" i="11"/>
  <c r="O1411" i="11"/>
  <c r="T1410" i="11"/>
  <c r="S1410" i="11"/>
  <c r="U1410" i="11" s="1"/>
  <c r="P1410" i="11"/>
  <c r="O1410" i="11"/>
  <c r="T1409" i="11"/>
  <c r="S1409" i="11"/>
  <c r="U1409" i="11" s="1"/>
  <c r="P1409" i="11"/>
  <c r="O1409" i="11"/>
  <c r="T1408" i="11"/>
  <c r="S1408" i="11"/>
  <c r="U1408" i="11" s="1"/>
  <c r="P1408" i="11"/>
  <c r="O1408" i="11"/>
  <c r="T1407" i="11"/>
  <c r="S1407" i="11"/>
  <c r="U1407" i="11" s="1"/>
  <c r="P1407" i="11"/>
  <c r="O1407" i="11"/>
  <c r="T1406" i="11"/>
  <c r="S1406" i="11"/>
  <c r="U1406" i="11" s="1"/>
  <c r="P1406" i="11"/>
  <c r="O1406" i="11"/>
  <c r="T1405" i="11"/>
  <c r="S1405" i="11"/>
  <c r="U1405" i="11" s="1"/>
  <c r="P1405" i="11"/>
  <c r="O1405" i="11"/>
  <c r="T1404" i="11"/>
  <c r="S1404" i="11"/>
  <c r="U1404" i="11" s="1"/>
  <c r="P1404" i="11"/>
  <c r="O1404" i="11"/>
  <c r="T1403" i="11"/>
  <c r="S1403" i="11"/>
  <c r="U1403" i="11" s="1"/>
  <c r="P1403" i="11"/>
  <c r="O1403" i="11"/>
  <c r="T1402" i="11"/>
  <c r="S1402" i="11"/>
  <c r="U1402" i="11" s="1"/>
  <c r="P1402" i="11"/>
  <c r="O1402" i="11"/>
  <c r="T1401" i="11"/>
  <c r="S1401" i="11"/>
  <c r="U1401" i="11" s="1"/>
  <c r="P1401" i="11"/>
  <c r="O1401" i="11"/>
  <c r="T1400" i="11"/>
  <c r="S1400" i="11"/>
  <c r="U1400" i="11" s="1"/>
  <c r="P1400" i="11"/>
  <c r="O1400" i="11"/>
  <c r="T1399" i="11"/>
  <c r="S1399" i="11"/>
  <c r="U1399" i="11" s="1"/>
  <c r="P1399" i="11"/>
  <c r="O1399" i="11"/>
  <c r="T1398" i="11"/>
  <c r="S1398" i="11"/>
  <c r="U1398" i="11" s="1"/>
  <c r="P1398" i="11"/>
  <c r="O1398" i="11"/>
  <c r="T1397" i="11"/>
  <c r="S1397" i="11"/>
  <c r="U1397" i="11" s="1"/>
  <c r="P1397" i="11"/>
  <c r="O1397" i="11"/>
  <c r="T1396" i="11"/>
  <c r="S1396" i="11"/>
  <c r="U1396" i="11" s="1"/>
  <c r="P1396" i="11"/>
  <c r="O1396" i="11"/>
  <c r="T1395" i="11"/>
  <c r="S1395" i="11"/>
  <c r="U1395" i="11" s="1"/>
  <c r="P1395" i="11"/>
  <c r="O1395" i="11"/>
  <c r="T1394" i="11"/>
  <c r="S1394" i="11"/>
  <c r="U1394" i="11" s="1"/>
  <c r="P1394" i="11"/>
  <c r="O1394" i="11"/>
  <c r="T1393" i="11"/>
  <c r="S1393" i="11"/>
  <c r="U1393" i="11" s="1"/>
  <c r="P1393" i="11"/>
  <c r="O1393" i="11"/>
  <c r="T1392" i="11"/>
  <c r="S1392" i="11"/>
  <c r="U1392" i="11" s="1"/>
  <c r="P1392" i="11"/>
  <c r="O1392" i="11"/>
  <c r="T1391" i="11"/>
  <c r="S1391" i="11"/>
  <c r="U1391" i="11" s="1"/>
  <c r="P1391" i="11"/>
  <c r="O1391" i="11"/>
  <c r="T1390" i="11"/>
  <c r="S1390" i="11"/>
  <c r="U1390" i="11" s="1"/>
  <c r="P1390" i="11"/>
  <c r="O1390" i="11"/>
  <c r="T1389" i="11"/>
  <c r="S1389" i="11"/>
  <c r="U1389" i="11" s="1"/>
  <c r="P1389" i="11"/>
  <c r="O1389" i="11"/>
  <c r="T1388" i="11"/>
  <c r="S1388" i="11"/>
  <c r="U1388" i="11" s="1"/>
  <c r="P1388" i="11"/>
  <c r="O1388" i="11"/>
  <c r="T1387" i="11"/>
  <c r="S1387" i="11"/>
  <c r="U1387" i="11" s="1"/>
  <c r="P1387" i="11"/>
  <c r="O1387" i="11"/>
  <c r="T1386" i="11"/>
  <c r="S1386" i="11"/>
  <c r="U1386" i="11" s="1"/>
  <c r="P1386" i="11"/>
  <c r="O1386" i="11"/>
  <c r="T1385" i="11"/>
  <c r="S1385" i="11"/>
  <c r="U1385" i="11" s="1"/>
  <c r="P1385" i="11"/>
  <c r="O1385" i="11"/>
  <c r="T1384" i="11"/>
  <c r="S1384" i="11"/>
  <c r="U1384" i="11" s="1"/>
  <c r="P1384" i="11"/>
  <c r="O1384" i="11"/>
  <c r="T1383" i="11"/>
  <c r="S1383" i="11"/>
  <c r="U1383" i="11" s="1"/>
  <c r="P1383" i="11"/>
  <c r="O1383" i="11"/>
  <c r="T1382" i="11"/>
  <c r="S1382" i="11"/>
  <c r="U1382" i="11" s="1"/>
  <c r="P1382" i="11"/>
  <c r="O1382" i="11"/>
  <c r="T1381" i="11"/>
  <c r="S1381" i="11"/>
  <c r="U1381" i="11" s="1"/>
  <c r="P1381" i="11"/>
  <c r="O1381" i="11"/>
  <c r="T1380" i="11"/>
  <c r="S1380" i="11"/>
  <c r="U1380" i="11" s="1"/>
  <c r="P1380" i="11"/>
  <c r="O1380" i="11"/>
  <c r="T1379" i="11"/>
  <c r="S1379" i="11"/>
  <c r="U1379" i="11" s="1"/>
  <c r="P1379" i="11"/>
  <c r="O1379" i="11"/>
  <c r="T1378" i="11"/>
  <c r="S1378" i="11"/>
  <c r="U1378" i="11" s="1"/>
  <c r="P1378" i="11"/>
  <c r="O1378" i="11"/>
  <c r="T1377" i="11"/>
  <c r="S1377" i="11"/>
  <c r="U1377" i="11" s="1"/>
  <c r="P1377" i="11"/>
  <c r="O1377" i="11"/>
  <c r="T1376" i="11"/>
  <c r="S1376" i="11"/>
  <c r="U1376" i="11" s="1"/>
  <c r="P1376" i="11"/>
  <c r="O1376" i="11"/>
  <c r="T1375" i="11"/>
  <c r="S1375" i="11"/>
  <c r="U1375" i="11" s="1"/>
  <c r="P1375" i="11"/>
  <c r="O1375" i="11"/>
  <c r="T1374" i="11"/>
  <c r="S1374" i="11"/>
  <c r="U1374" i="11" s="1"/>
  <c r="P1374" i="11"/>
  <c r="O1374" i="11"/>
  <c r="T1373" i="11"/>
  <c r="S1373" i="11"/>
  <c r="U1373" i="11" s="1"/>
  <c r="P1373" i="11"/>
  <c r="O1373" i="11"/>
  <c r="T1372" i="11"/>
  <c r="S1372" i="11"/>
  <c r="U1372" i="11" s="1"/>
  <c r="P1372" i="11"/>
  <c r="O1372" i="11"/>
  <c r="T1371" i="11"/>
  <c r="S1371" i="11"/>
  <c r="U1371" i="11" s="1"/>
  <c r="P1371" i="11"/>
  <c r="O1371" i="11"/>
  <c r="T1370" i="11"/>
  <c r="S1370" i="11"/>
  <c r="U1370" i="11" s="1"/>
  <c r="P1370" i="11"/>
  <c r="O1370" i="11"/>
  <c r="T1369" i="11"/>
  <c r="S1369" i="11"/>
  <c r="U1369" i="11" s="1"/>
  <c r="P1369" i="11"/>
  <c r="O1369" i="11"/>
  <c r="T1368" i="11"/>
  <c r="S1368" i="11"/>
  <c r="U1368" i="11" s="1"/>
  <c r="P1368" i="11"/>
  <c r="O1368" i="11"/>
  <c r="T1367" i="11"/>
  <c r="S1367" i="11"/>
  <c r="U1367" i="11" s="1"/>
  <c r="P1367" i="11"/>
  <c r="O1367" i="11"/>
  <c r="T1366" i="11"/>
  <c r="S1366" i="11"/>
  <c r="U1366" i="11" s="1"/>
  <c r="P1366" i="11"/>
  <c r="O1366" i="11"/>
  <c r="T1365" i="11"/>
  <c r="S1365" i="11"/>
  <c r="U1365" i="11" s="1"/>
  <c r="P1365" i="11"/>
  <c r="O1365" i="11"/>
  <c r="T1364" i="11"/>
  <c r="S1364" i="11"/>
  <c r="U1364" i="11" s="1"/>
  <c r="P1364" i="11"/>
  <c r="O1364" i="11"/>
  <c r="T1363" i="11"/>
  <c r="S1363" i="11"/>
  <c r="U1363" i="11" s="1"/>
  <c r="P1363" i="11"/>
  <c r="O1363" i="11"/>
  <c r="T1362" i="11"/>
  <c r="S1362" i="11"/>
  <c r="U1362" i="11" s="1"/>
  <c r="P1362" i="11"/>
  <c r="O1362" i="11"/>
  <c r="T1361" i="11"/>
  <c r="S1361" i="11"/>
  <c r="U1361" i="11" s="1"/>
  <c r="P1361" i="11"/>
  <c r="O1361" i="11"/>
  <c r="T1360" i="11"/>
  <c r="S1360" i="11"/>
  <c r="U1360" i="11" s="1"/>
  <c r="P1360" i="11"/>
  <c r="O1360" i="11"/>
  <c r="T1359" i="11"/>
  <c r="S1359" i="11"/>
  <c r="U1359" i="11" s="1"/>
  <c r="P1359" i="11"/>
  <c r="O1359" i="11"/>
  <c r="T1358" i="11"/>
  <c r="S1358" i="11"/>
  <c r="U1358" i="11" s="1"/>
  <c r="P1358" i="11"/>
  <c r="O1358" i="11"/>
  <c r="T1357" i="11"/>
  <c r="S1357" i="11"/>
  <c r="U1357" i="11" s="1"/>
  <c r="P1357" i="11"/>
  <c r="O1357" i="11"/>
  <c r="T1356" i="11"/>
  <c r="S1356" i="11"/>
  <c r="U1356" i="11" s="1"/>
  <c r="P1356" i="11"/>
  <c r="O1356" i="11"/>
  <c r="T1355" i="11"/>
  <c r="S1355" i="11"/>
  <c r="U1355" i="11" s="1"/>
  <c r="P1355" i="11"/>
  <c r="O1355" i="11"/>
  <c r="T1354" i="11"/>
  <c r="S1354" i="11"/>
  <c r="U1354" i="11" s="1"/>
  <c r="P1354" i="11"/>
  <c r="O1354" i="11"/>
  <c r="T1353" i="11"/>
  <c r="S1353" i="11"/>
  <c r="U1353" i="11" s="1"/>
  <c r="P1353" i="11"/>
  <c r="O1353" i="11"/>
  <c r="T1352" i="11"/>
  <c r="S1352" i="11"/>
  <c r="U1352" i="11" s="1"/>
  <c r="P1352" i="11"/>
  <c r="O1352" i="11"/>
  <c r="T1351" i="11"/>
  <c r="S1351" i="11"/>
  <c r="U1351" i="11" s="1"/>
  <c r="P1351" i="11"/>
  <c r="O1351" i="11"/>
  <c r="T1350" i="11"/>
  <c r="S1350" i="11"/>
  <c r="U1350" i="11" s="1"/>
  <c r="P1350" i="11"/>
  <c r="O1350" i="11"/>
  <c r="T1349" i="11"/>
  <c r="S1349" i="11"/>
  <c r="U1349" i="11" s="1"/>
  <c r="P1349" i="11"/>
  <c r="O1349" i="11"/>
  <c r="T1348" i="11"/>
  <c r="S1348" i="11"/>
  <c r="U1348" i="11" s="1"/>
  <c r="P1348" i="11"/>
  <c r="O1348" i="11"/>
  <c r="T1347" i="11"/>
  <c r="S1347" i="11"/>
  <c r="U1347" i="11" s="1"/>
  <c r="P1347" i="11"/>
  <c r="O1347" i="11"/>
  <c r="T1346" i="11"/>
  <c r="S1346" i="11"/>
  <c r="U1346" i="11" s="1"/>
  <c r="P1346" i="11"/>
  <c r="O1346" i="11"/>
  <c r="T2390" i="11"/>
  <c r="S2390" i="11"/>
  <c r="U1345" i="11" s="1"/>
  <c r="P2390" i="11"/>
  <c r="O2390" i="11"/>
  <c r="T2389" i="11"/>
  <c r="S2389" i="11"/>
  <c r="P2389" i="11"/>
  <c r="O2389" i="11"/>
  <c r="T1579" i="11"/>
  <c r="S1579" i="11"/>
  <c r="U1343" i="11" s="1"/>
  <c r="P1579" i="11"/>
  <c r="O1579" i="11"/>
  <c r="T157" i="11"/>
  <c r="S157" i="11"/>
  <c r="U1342" i="11" s="1"/>
  <c r="P157" i="11"/>
  <c r="O157" i="11"/>
  <c r="T2388" i="11"/>
  <c r="S2388" i="11"/>
  <c r="U1341" i="11" s="1"/>
  <c r="P2388" i="11"/>
  <c r="O2388" i="11"/>
  <c r="T2351" i="11"/>
  <c r="S2351" i="11"/>
  <c r="U1340" i="11" s="1"/>
  <c r="P2351" i="11"/>
  <c r="O2351" i="11"/>
  <c r="T2387" i="11"/>
  <c r="S2387" i="11"/>
  <c r="U1339" i="11" s="1"/>
  <c r="P2387" i="11"/>
  <c r="O2387" i="11"/>
  <c r="T2646" i="11"/>
  <c r="S2646" i="11"/>
  <c r="P2646" i="11"/>
  <c r="O2646" i="11"/>
  <c r="T1578" i="11"/>
  <c r="S1578" i="11"/>
  <c r="P1578" i="11"/>
  <c r="O1578" i="11"/>
  <c r="T2661" i="11"/>
  <c r="S2661" i="11"/>
  <c r="P2661" i="11"/>
  <c r="O2661" i="11"/>
  <c r="T612" i="11"/>
  <c r="S612" i="11"/>
  <c r="P612" i="11"/>
  <c r="O612" i="11"/>
  <c r="T1320" i="11"/>
  <c r="S1320" i="11"/>
  <c r="P1320" i="11"/>
  <c r="O1320" i="11"/>
  <c r="T3127" i="11"/>
  <c r="S3127" i="11"/>
  <c r="P3127" i="11"/>
  <c r="O3127" i="11"/>
  <c r="T2363" i="11"/>
  <c r="S2363" i="11"/>
  <c r="P2363" i="11"/>
  <c r="O2363" i="11"/>
  <c r="T2386" i="11"/>
  <c r="S2386" i="11"/>
  <c r="P2386" i="11"/>
  <c r="O2386" i="11"/>
  <c r="T2568" i="11"/>
  <c r="S2568" i="11"/>
  <c r="P2568" i="11"/>
  <c r="O2568" i="11"/>
  <c r="T2376" i="11"/>
  <c r="S2376" i="11"/>
  <c r="U1329" i="11" s="1"/>
  <c r="P2376" i="11"/>
  <c r="O2376" i="11"/>
  <c r="T2645" i="11"/>
  <c r="S2645" i="11"/>
  <c r="P2645" i="11"/>
  <c r="O2645" i="11"/>
  <c r="T1563" i="11"/>
  <c r="S1563" i="11"/>
  <c r="U1327" i="11" s="1"/>
  <c r="P1563" i="11"/>
  <c r="O1563" i="11"/>
  <c r="T2385" i="11"/>
  <c r="S2385" i="11"/>
  <c r="U1326" i="11" s="1"/>
  <c r="P2385" i="11"/>
  <c r="O2385" i="11"/>
  <c r="T1335" i="11"/>
  <c r="S1335" i="11"/>
  <c r="P1335" i="11"/>
  <c r="O1335" i="11"/>
  <c r="T2362" i="11"/>
  <c r="S2362" i="11"/>
  <c r="P2362" i="11"/>
  <c r="O2362" i="11"/>
  <c r="T3873" i="11"/>
  <c r="S3873" i="11"/>
  <c r="P3873" i="11"/>
  <c r="O3873" i="11"/>
  <c r="T2582" i="11"/>
  <c r="S2582" i="11"/>
  <c r="P2582" i="11"/>
  <c r="O2582" i="11"/>
  <c r="T1048" i="11"/>
  <c r="S1048" i="11"/>
  <c r="P1048" i="11"/>
  <c r="O1048" i="11"/>
  <c r="T2371" i="11"/>
  <c r="S2371" i="11"/>
  <c r="U1320" i="11" s="1"/>
  <c r="P2371" i="11"/>
  <c r="O2371" i="11"/>
  <c r="T2962" i="11"/>
  <c r="S2962" i="11"/>
  <c r="P2962" i="11"/>
  <c r="O2962" i="11"/>
  <c r="T2567" i="11"/>
  <c r="S2567" i="11"/>
  <c r="U1318" i="11" s="1"/>
  <c r="P2567" i="11"/>
  <c r="O2567" i="11"/>
  <c r="T2581" i="11"/>
  <c r="S2581" i="11"/>
  <c r="P2581" i="11"/>
  <c r="O2581" i="11"/>
  <c r="T2957" i="11"/>
  <c r="S2957" i="11"/>
  <c r="P2957" i="11"/>
  <c r="O2957" i="11"/>
  <c r="T2370" i="11"/>
  <c r="S2370" i="11"/>
  <c r="P2370" i="11"/>
  <c r="O2370" i="11"/>
  <c r="T639" i="11"/>
  <c r="S639" i="11"/>
  <c r="U1314" i="11" s="1"/>
  <c r="P639" i="11"/>
  <c r="O639" i="11"/>
  <c r="T3126" i="11"/>
  <c r="S3126" i="11"/>
  <c r="P3126" i="11"/>
  <c r="O3126" i="11"/>
  <c r="T1462" i="11"/>
  <c r="S1462" i="11"/>
  <c r="P1462" i="11"/>
  <c r="O1462" i="11"/>
  <c r="T1321" i="11"/>
  <c r="S1321" i="11"/>
  <c r="P1321" i="11"/>
  <c r="O1321" i="11"/>
  <c r="T1241" i="11"/>
  <c r="S1241" i="11"/>
  <c r="P1241" i="11"/>
  <c r="O1241" i="11"/>
  <c r="T2384" i="11"/>
  <c r="S2384" i="11"/>
  <c r="U1309" i="11" s="1"/>
  <c r="P2384" i="11"/>
  <c r="O2384" i="11"/>
  <c r="T2654" i="11"/>
  <c r="S2654" i="11"/>
  <c r="U1308" i="11" s="1"/>
  <c r="P2654" i="11"/>
  <c r="O2654" i="11"/>
  <c r="T2350" i="11"/>
  <c r="S2350" i="11"/>
  <c r="U1307" i="11" s="1"/>
  <c r="P2350" i="11"/>
  <c r="O2350" i="11"/>
  <c r="T2369" i="11"/>
  <c r="S2369" i="11"/>
  <c r="P2369" i="11"/>
  <c r="O2369" i="11"/>
  <c r="T1305" i="11"/>
  <c r="S1305" i="11"/>
  <c r="U1305" i="11" s="1"/>
  <c r="P1305" i="11"/>
  <c r="O1305" i="11"/>
  <c r="T1304" i="11"/>
  <c r="S1304" i="11"/>
  <c r="U1304" i="11" s="1"/>
  <c r="P1304" i="11"/>
  <c r="O1304" i="11"/>
  <c r="T1303" i="11"/>
  <c r="S1303" i="11"/>
  <c r="U1303" i="11" s="1"/>
  <c r="P1303" i="11"/>
  <c r="O1303" i="11"/>
  <c r="T1302" i="11"/>
  <c r="S1302" i="11"/>
  <c r="U1302" i="11" s="1"/>
  <c r="P1302" i="11"/>
  <c r="O1302" i="11"/>
  <c r="T1301" i="11"/>
  <c r="S1301" i="11"/>
  <c r="U1301" i="11" s="1"/>
  <c r="P1301" i="11"/>
  <c r="O1301" i="11"/>
  <c r="T1300" i="11"/>
  <c r="S1300" i="11"/>
  <c r="U1300" i="11" s="1"/>
  <c r="P1300" i="11"/>
  <c r="O1300" i="11"/>
  <c r="T1299" i="11"/>
  <c r="S1299" i="11"/>
  <c r="U1299" i="11" s="1"/>
  <c r="P1299" i="11"/>
  <c r="O1299" i="11"/>
  <c r="T1298" i="11"/>
  <c r="S1298" i="11"/>
  <c r="U1298" i="11" s="1"/>
  <c r="P1298" i="11"/>
  <c r="O1298" i="11"/>
  <c r="T1297" i="11"/>
  <c r="S1297" i="11"/>
  <c r="U1297" i="11" s="1"/>
  <c r="P1297" i="11"/>
  <c r="O1297" i="11"/>
  <c r="T1296" i="11"/>
  <c r="S1296" i="11"/>
  <c r="U1296" i="11" s="1"/>
  <c r="P1296" i="11"/>
  <c r="O1296" i="11"/>
  <c r="T1295" i="11"/>
  <c r="S1295" i="11"/>
  <c r="U1295" i="11" s="1"/>
  <c r="P1295" i="11"/>
  <c r="O1295" i="11"/>
  <c r="T1294" i="11"/>
  <c r="S1294" i="11"/>
  <c r="U1294" i="11" s="1"/>
  <c r="P1294" i="11"/>
  <c r="O1294" i="11"/>
  <c r="T1293" i="11"/>
  <c r="S1293" i="11"/>
  <c r="U1293" i="11" s="1"/>
  <c r="P1293" i="11"/>
  <c r="O1293" i="11"/>
  <c r="T1292" i="11"/>
  <c r="S1292" i="11"/>
  <c r="U1292" i="11" s="1"/>
  <c r="P1292" i="11"/>
  <c r="O1292" i="11"/>
  <c r="T1291" i="11"/>
  <c r="S1291" i="11"/>
  <c r="U1291" i="11" s="1"/>
  <c r="P1291" i="11"/>
  <c r="O1291" i="11"/>
  <c r="T1290" i="11"/>
  <c r="S1290" i="11"/>
  <c r="U1290" i="11" s="1"/>
  <c r="P1290" i="11"/>
  <c r="O1290" i="11"/>
  <c r="T1289" i="11"/>
  <c r="S1289" i="11"/>
  <c r="U1289" i="11" s="1"/>
  <c r="P1289" i="11"/>
  <c r="O1289" i="11"/>
  <c r="T1288" i="11"/>
  <c r="S1288" i="11"/>
  <c r="U1288" i="11" s="1"/>
  <c r="P1288" i="11"/>
  <c r="O1288" i="11"/>
  <c r="T1287" i="11"/>
  <c r="S1287" i="11"/>
  <c r="U1287" i="11" s="1"/>
  <c r="P1287" i="11"/>
  <c r="O1287" i="11"/>
  <c r="T1286" i="11"/>
  <c r="S1286" i="11"/>
  <c r="U1286" i="11" s="1"/>
  <c r="P1286" i="11"/>
  <c r="O1286" i="11"/>
  <c r="T1285" i="11"/>
  <c r="S1285" i="11"/>
  <c r="U1285" i="11" s="1"/>
  <c r="P1285" i="11"/>
  <c r="O1285" i="11"/>
  <c r="T1284" i="11"/>
  <c r="S1284" i="11"/>
  <c r="U1284" i="11" s="1"/>
  <c r="P1284" i="11"/>
  <c r="O1284" i="11"/>
  <c r="T1283" i="11"/>
  <c r="S1283" i="11"/>
  <c r="U1283" i="11" s="1"/>
  <c r="P1283" i="11"/>
  <c r="O1283" i="11"/>
  <c r="T1282" i="11"/>
  <c r="S1282" i="11"/>
  <c r="U1282" i="11" s="1"/>
  <c r="P1282" i="11"/>
  <c r="O1282" i="11"/>
  <c r="T1281" i="11"/>
  <c r="S1281" i="11"/>
  <c r="U1281" i="11" s="1"/>
  <c r="P1281" i="11"/>
  <c r="O1281" i="11"/>
  <c r="T1280" i="11"/>
  <c r="S1280" i="11"/>
  <c r="U1280" i="11" s="1"/>
  <c r="P1280" i="11"/>
  <c r="O1280" i="11"/>
  <c r="T1279" i="11"/>
  <c r="S1279" i="11"/>
  <c r="U1279" i="11" s="1"/>
  <c r="P1279" i="11"/>
  <c r="O1279" i="11"/>
  <c r="T1278" i="11"/>
  <c r="S1278" i="11"/>
  <c r="U1278" i="11" s="1"/>
  <c r="P1278" i="11"/>
  <c r="O1278" i="11"/>
  <c r="T1277" i="11"/>
  <c r="S1277" i="11"/>
  <c r="U1277" i="11" s="1"/>
  <c r="P1277" i="11"/>
  <c r="O1277" i="11"/>
  <c r="T1276" i="11"/>
  <c r="S1276" i="11"/>
  <c r="U1276" i="11" s="1"/>
  <c r="P1276" i="11"/>
  <c r="O1276" i="11"/>
  <c r="T1275" i="11"/>
  <c r="S1275" i="11"/>
  <c r="U1275" i="11" s="1"/>
  <c r="P1275" i="11"/>
  <c r="O1275" i="11"/>
  <c r="T1274" i="11"/>
  <c r="S1274" i="11"/>
  <c r="U1274" i="11" s="1"/>
  <c r="P1274" i="11"/>
  <c r="O1274" i="11"/>
  <c r="T1273" i="11"/>
  <c r="S1273" i="11"/>
  <c r="U1273" i="11" s="1"/>
  <c r="P1273" i="11"/>
  <c r="O1273" i="11"/>
  <c r="T1272" i="11"/>
  <c r="S1272" i="11"/>
  <c r="U1272" i="11" s="1"/>
  <c r="P1272" i="11"/>
  <c r="O1272" i="11"/>
  <c r="T1271" i="11"/>
  <c r="S1271" i="11"/>
  <c r="U1271" i="11" s="1"/>
  <c r="P1271" i="11"/>
  <c r="O1271" i="11"/>
  <c r="T1270" i="11"/>
  <c r="S1270" i="11"/>
  <c r="U1270" i="11" s="1"/>
  <c r="P1270" i="11"/>
  <c r="O1270" i="11"/>
  <c r="T1269" i="11"/>
  <c r="S1269" i="11"/>
  <c r="U1269" i="11" s="1"/>
  <c r="P1269" i="11"/>
  <c r="O1269" i="11"/>
  <c r="T1268" i="11"/>
  <c r="S1268" i="11"/>
  <c r="U1268" i="11" s="1"/>
  <c r="P1268" i="11"/>
  <c r="O1268" i="11"/>
  <c r="T1267" i="11"/>
  <c r="S1267" i="11"/>
  <c r="U1267" i="11" s="1"/>
  <c r="P1267" i="11"/>
  <c r="O1267" i="11"/>
  <c r="T1266" i="11"/>
  <c r="S1266" i="11"/>
  <c r="U1266" i="11" s="1"/>
  <c r="P1266" i="11"/>
  <c r="O1266" i="11"/>
  <c r="T1265" i="11"/>
  <c r="S1265" i="11"/>
  <c r="U1265" i="11" s="1"/>
  <c r="P1265" i="11"/>
  <c r="O1265" i="11"/>
  <c r="T1264" i="11"/>
  <c r="S1264" i="11"/>
  <c r="U1264" i="11" s="1"/>
  <c r="P1264" i="11"/>
  <c r="O1264" i="11"/>
  <c r="T1263" i="11"/>
  <c r="S1263" i="11"/>
  <c r="U1263" i="11" s="1"/>
  <c r="P1263" i="11"/>
  <c r="O1263" i="11"/>
  <c r="T1262" i="11"/>
  <c r="S1262" i="11"/>
  <c r="U1262" i="11" s="1"/>
  <c r="P1262" i="11"/>
  <c r="O1262" i="11"/>
  <c r="T1261" i="11"/>
  <c r="S1261" i="11"/>
  <c r="U1261" i="11" s="1"/>
  <c r="P1261" i="11"/>
  <c r="O1261" i="11"/>
  <c r="T1260" i="11"/>
  <c r="S1260" i="11"/>
  <c r="U1260" i="11" s="1"/>
  <c r="P1260" i="11"/>
  <c r="O1260" i="11"/>
  <c r="T1259" i="11"/>
  <c r="S1259" i="11"/>
  <c r="U1259" i="11" s="1"/>
  <c r="P1259" i="11"/>
  <c r="O1259" i="11"/>
  <c r="T1258" i="11"/>
  <c r="S1258" i="11"/>
  <c r="U1258" i="11" s="1"/>
  <c r="P1258" i="11"/>
  <c r="O1258" i="11"/>
  <c r="T1257" i="11"/>
  <c r="S1257" i="11"/>
  <c r="U1257" i="11" s="1"/>
  <c r="P1257" i="11"/>
  <c r="O1257" i="11"/>
  <c r="T1256" i="11"/>
  <c r="S1256" i="11"/>
  <c r="U1256" i="11" s="1"/>
  <c r="P1256" i="11"/>
  <c r="O1256" i="11"/>
  <c r="T1255" i="11"/>
  <c r="S1255" i="11"/>
  <c r="U1255" i="11" s="1"/>
  <c r="P1255" i="11"/>
  <c r="O1255" i="11"/>
  <c r="T1254" i="11"/>
  <c r="S1254" i="11"/>
  <c r="U1254" i="11" s="1"/>
  <c r="P1254" i="11"/>
  <c r="O1254" i="11"/>
  <c r="T1253" i="11"/>
  <c r="S1253" i="11"/>
  <c r="U1253" i="11" s="1"/>
  <c r="P1253" i="11"/>
  <c r="O1253" i="11"/>
  <c r="T1252" i="11"/>
  <c r="S1252" i="11"/>
  <c r="U1252" i="11" s="1"/>
  <c r="P1252" i="11"/>
  <c r="O1252" i="11"/>
  <c r="T1251" i="11"/>
  <c r="S1251" i="11"/>
  <c r="U1251" i="11" s="1"/>
  <c r="P1251" i="11"/>
  <c r="O1251" i="11"/>
  <c r="T1250" i="11"/>
  <c r="S1250" i="11"/>
  <c r="U1250" i="11" s="1"/>
  <c r="P1250" i="11"/>
  <c r="O1250" i="11"/>
  <c r="T1249" i="11"/>
  <c r="S1249" i="11"/>
  <c r="U1249" i="11" s="1"/>
  <c r="P1249" i="11"/>
  <c r="O1249" i="11"/>
  <c r="T1248" i="11"/>
  <c r="S1248" i="11"/>
  <c r="U1248" i="11" s="1"/>
  <c r="P1248" i="11"/>
  <c r="O1248" i="11"/>
  <c r="T1247" i="11"/>
  <c r="S1247" i="11"/>
  <c r="U1247" i="11" s="1"/>
  <c r="P1247" i="11"/>
  <c r="O1247" i="11"/>
  <c r="T1246" i="11"/>
  <c r="S1246" i="11"/>
  <c r="U1246" i="11" s="1"/>
  <c r="P1246" i="11"/>
  <c r="O1246" i="11"/>
  <c r="T1325" i="11"/>
  <c r="S1325" i="11"/>
  <c r="U1245" i="11" s="1"/>
  <c r="P1325" i="11"/>
  <c r="O1325" i="11"/>
  <c r="T139" i="11"/>
  <c r="S139" i="11"/>
  <c r="U1244" i="11" s="1"/>
  <c r="P139" i="11"/>
  <c r="O139" i="11"/>
  <c r="T1015" i="11"/>
  <c r="S1015" i="11"/>
  <c r="P1015" i="11"/>
  <c r="O1015" i="11"/>
  <c r="T1064" i="11"/>
  <c r="S1064" i="11"/>
  <c r="P1064" i="11"/>
  <c r="O1064" i="11"/>
  <c r="T611" i="11"/>
  <c r="S611" i="11"/>
  <c r="P611" i="11"/>
  <c r="O611" i="11"/>
  <c r="T142" i="11"/>
  <c r="S142" i="11"/>
  <c r="P142" i="11"/>
  <c r="O142" i="11"/>
  <c r="T1577" i="11"/>
  <c r="S1577" i="11"/>
  <c r="P1577" i="11"/>
  <c r="O1577" i="11"/>
  <c r="T610" i="11"/>
  <c r="S610" i="11"/>
  <c r="P610" i="11"/>
  <c r="O610" i="11"/>
  <c r="T1061" i="11"/>
  <c r="S1061" i="11"/>
  <c r="P1061" i="11"/>
  <c r="O1061" i="11"/>
  <c r="T2383" i="11"/>
  <c r="S2383" i="11"/>
  <c r="P2383" i="11"/>
  <c r="O2383" i="11"/>
  <c r="T141" i="11"/>
  <c r="S141" i="11"/>
  <c r="P141" i="11"/>
  <c r="O141" i="11"/>
  <c r="T1014" i="11"/>
  <c r="S1014" i="11"/>
  <c r="P1014" i="11"/>
  <c r="O1014" i="11"/>
  <c r="T1013" i="11"/>
  <c r="S1013" i="11"/>
  <c r="P1013" i="11"/>
  <c r="O1013" i="11"/>
  <c r="T3876" i="11"/>
  <c r="S3876" i="11"/>
  <c r="P3876" i="11"/>
  <c r="O3876" i="11"/>
  <c r="T616" i="11"/>
  <c r="S616" i="11"/>
  <c r="P616" i="11"/>
  <c r="O616" i="11"/>
  <c r="T1012" i="11"/>
  <c r="S1012" i="11"/>
  <c r="P1012" i="11"/>
  <c r="O1012" i="11"/>
  <c r="T604" i="11"/>
  <c r="S604" i="11"/>
  <c r="P604" i="11"/>
  <c r="O604" i="11"/>
  <c r="T2382" i="11"/>
  <c r="S2382" i="11"/>
  <c r="U1228" i="11" s="1"/>
  <c r="P2382" i="11"/>
  <c r="O2382" i="11"/>
  <c r="T623" i="11"/>
  <c r="S623" i="11"/>
  <c r="U1227" i="11" s="1"/>
  <c r="P623" i="11"/>
  <c r="O623" i="11"/>
  <c r="T1334" i="11"/>
  <c r="S1334" i="11"/>
  <c r="P1334" i="11"/>
  <c r="O1334" i="11"/>
  <c r="T1225" i="11"/>
  <c r="S1225" i="11"/>
  <c r="U1225" i="11" s="1"/>
  <c r="P1225" i="11"/>
  <c r="O1225" i="11"/>
  <c r="T1224" i="11"/>
  <c r="S1224" i="11"/>
  <c r="U1224" i="11" s="1"/>
  <c r="P1224" i="11"/>
  <c r="O1224" i="11"/>
  <c r="T1223" i="11"/>
  <c r="S1223" i="11"/>
  <c r="U1223" i="11" s="1"/>
  <c r="P1223" i="11"/>
  <c r="O1223" i="11"/>
  <c r="T1222" i="11"/>
  <c r="S1222" i="11"/>
  <c r="U1222" i="11" s="1"/>
  <c r="P1222" i="11"/>
  <c r="O1222" i="11"/>
  <c r="T1221" i="11"/>
  <c r="S1221" i="11"/>
  <c r="U1221" i="11" s="1"/>
  <c r="P1221" i="11"/>
  <c r="O1221" i="11"/>
  <c r="T1220" i="11"/>
  <c r="S1220" i="11"/>
  <c r="U1220" i="11" s="1"/>
  <c r="P1220" i="11"/>
  <c r="O1220" i="11"/>
  <c r="T1219" i="11"/>
  <c r="S1219" i="11"/>
  <c r="U1219" i="11" s="1"/>
  <c r="P1219" i="11"/>
  <c r="O1219" i="11"/>
  <c r="T1218" i="11"/>
  <c r="S1218" i="11"/>
  <c r="U1218" i="11" s="1"/>
  <c r="P1218" i="11"/>
  <c r="O1218" i="11"/>
  <c r="T1217" i="11"/>
  <c r="S1217" i="11"/>
  <c r="U1217" i="11" s="1"/>
  <c r="P1217" i="11"/>
  <c r="O1217" i="11"/>
  <c r="T1216" i="11"/>
  <c r="S1216" i="11"/>
  <c r="U1216" i="11" s="1"/>
  <c r="P1216" i="11"/>
  <c r="O1216" i="11"/>
  <c r="T1215" i="11"/>
  <c r="S1215" i="11"/>
  <c r="U1215" i="11" s="1"/>
  <c r="P1215" i="11"/>
  <c r="O1215" i="11"/>
  <c r="T1214" i="11"/>
  <c r="S1214" i="11"/>
  <c r="U1214" i="11" s="1"/>
  <c r="P1214" i="11"/>
  <c r="O1214" i="11"/>
  <c r="T1213" i="11"/>
  <c r="S1213" i="11"/>
  <c r="U1213" i="11" s="1"/>
  <c r="P1213" i="11"/>
  <c r="O1213" i="11"/>
  <c r="T1212" i="11"/>
  <c r="S1212" i="11"/>
  <c r="U1212" i="11" s="1"/>
  <c r="P1212" i="11"/>
  <c r="O1212" i="11"/>
  <c r="T1211" i="11"/>
  <c r="S1211" i="11"/>
  <c r="U1211" i="11" s="1"/>
  <c r="P1211" i="11"/>
  <c r="O1211" i="11"/>
  <c r="T1210" i="11"/>
  <c r="S1210" i="11"/>
  <c r="U1210" i="11" s="1"/>
  <c r="P1210" i="11"/>
  <c r="O1210" i="11"/>
  <c r="T1209" i="11"/>
  <c r="S1209" i="11"/>
  <c r="U1209" i="11" s="1"/>
  <c r="P1209" i="11"/>
  <c r="O1209" i="11"/>
  <c r="T1208" i="11"/>
  <c r="S1208" i="11"/>
  <c r="U1208" i="11" s="1"/>
  <c r="P1208" i="11"/>
  <c r="O1208" i="11"/>
  <c r="T1207" i="11"/>
  <c r="S1207" i="11"/>
  <c r="U1207" i="11" s="1"/>
  <c r="P1207" i="11"/>
  <c r="O1207" i="11"/>
  <c r="T1206" i="11"/>
  <c r="S1206" i="11"/>
  <c r="U1206" i="11" s="1"/>
  <c r="P1206" i="11"/>
  <c r="O1206" i="11"/>
  <c r="T1205" i="11"/>
  <c r="S1205" i="11"/>
  <c r="U1205" i="11" s="1"/>
  <c r="P1205" i="11"/>
  <c r="O1205" i="11"/>
  <c r="T1204" i="11"/>
  <c r="S1204" i="11"/>
  <c r="U1204" i="11" s="1"/>
  <c r="P1204" i="11"/>
  <c r="O1204" i="11"/>
  <c r="T1203" i="11"/>
  <c r="S1203" i="11"/>
  <c r="U1203" i="11" s="1"/>
  <c r="P1203" i="11"/>
  <c r="O1203" i="11"/>
  <c r="T1202" i="11"/>
  <c r="S1202" i="11"/>
  <c r="U1202" i="11" s="1"/>
  <c r="P1202" i="11"/>
  <c r="O1202" i="11"/>
  <c r="T1201" i="11"/>
  <c r="S1201" i="11"/>
  <c r="U1201" i="11" s="1"/>
  <c r="P1201" i="11"/>
  <c r="O1201" i="11"/>
  <c r="T1200" i="11"/>
  <c r="S1200" i="11"/>
  <c r="U1200" i="11" s="1"/>
  <c r="P1200" i="11"/>
  <c r="O1200" i="11"/>
  <c r="T1199" i="11"/>
  <c r="S1199" i="11"/>
  <c r="U1199" i="11" s="1"/>
  <c r="P1199" i="11"/>
  <c r="O1199" i="11"/>
  <c r="T1198" i="11"/>
  <c r="S1198" i="11"/>
  <c r="U1198" i="11" s="1"/>
  <c r="P1198" i="11"/>
  <c r="O1198" i="11"/>
  <c r="T1197" i="11"/>
  <c r="S1197" i="11"/>
  <c r="U1197" i="11" s="1"/>
  <c r="P1197" i="11"/>
  <c r="O1197" i="11"/>
  <c r="T1196" i="11"/>
  <c r="S1196" i="11"/>
  <c r="U1196" i="11" s="1"/>
  <c r="P1196" i="11"/>
  <c r="O1196" i="11"/>
  <c r="T1195" i="11"/>
  <c r="S1195" i="11"/>
  <c r="U1195" i="11" s="1"/>
  <c r="P1195" i="11"/>
  <c r="O1195" i="11"/>
  <c r="T1194" i="11"/>
  <c r="S1194" i="11"/>
  <c r="U1194" i="11" s="1"/>
  <c r="P1194" i="11"/>
  <c r="O1194" i="11"/>
  <c r="T1193" i="11"/>
  <c r="S1193" i="11"/>
  <c r="U1193" i="11" s="1"/>
  <c r="P1193" i="11"/>
  <c r="O1193" i="11"/>
  <c r="T1192" i="11"/>
  <c r="S1192" i="11"/>
  <c r="U1192" i="11" s="1"/>
  <c r="P1192" i="11"/>
  <c r="O1192" i="11"/>
  <c r="T1191" i="11"/>
  <c r="S1191" i="11"/>
  <c r="U1191" i="11" s="1"/>
  <c r="P1191" i="11"/>
  <c r="O1191" i="11"/>
  <c r="T1190" i="11"/>
  <c r="S1190" i="11"/>
  <c r="U1190" i="11" s="1"/>
  <c r="P1190" i="11"/>
  <c r="O1190" i="11"/>
  <c r="T1189" i="11"/>
  <c r="S1189" i="11"/>
  <c r="U1189" i="11" s="1"/>
  <c r="P1189" i="11"/>
  <c r="O1189" i="11"/>
  <c r="T1188" i="11"/>
  <c r="S1188" i="11"/>
  <c r="U1188" i="11" s="1"/>
  <c r="P1188" i="11"/>
  <c r="O1188" i="11"/>
  <c r="T1187" i="11"/>
  <c r="S1187" i="11"/>
  <c r="U1187" i="11" s="1"/>
  <c r="P1187" i="11"/>
  <c r="O1187" i="11"/>
  <c r="T1186" i="11"/>
  <c r="S1186" i="11"/>
  <c r="U1186" i="11" s="1"/>
  <c r="P1186" i="11"/>
  <c r="O1186" i="11"/>
  <c r="T1185" i="11"/>
  <c r="S1185" i="11"/>
  <c r="U1185" i="11" s="1"/>
  <c r="P1185" i="11"/>
  <c r="O1185" i="11"/>
  <c r="T1184" i="11"/>
  <c r="S1184" i="11"/>
  <c r="U1184" i="11" s="1"/>
  <c r="P1184" i="11"/>
  <c r="O1184" i="11"/>
  <c r="T1183" i="11"/>
  <c r="S1183" i="11"/>
  <c r="U1183" i="11" s="1"/>
  <c r="P1183" i="11"/>
  <c r="O1183" i="11"/>
  <c r="T1182" i="11"/>
  <c r="S1182" i="11"/>
  <c r="U1182" i="11" s="1"/>
  <c r="P1182" i="11"/>
  <c r="O1182" i="11"/>
  <c r="T1181" i="11"/>
  <c r="S1181" i="11"/>
  <c r="U1181" i="11" s="1"/>
  <c r="P1181" i="11"/>
  <c r="O1181" i="11"/>
  <c r="T1180" i="11"/>
  <c r="S1180" i="11"/>
  <c r="U1180" i="11" s="1"/>
  <c r="P1180" i="11"/>
  <c r="O1180" i="11"/>
  <c r="T1179" i="11"/>
  <c r="S1179" i="11"/>
  <c r="U1179" i="11" s="1"/>
  <c r="P1179" i="11"/>
  <c r="O1179" i="11"/>
  <c r="T1178" i="11"/>
  <c r="S1178" i="11"/>
  <c r="U1178" i="11" s="1"/>
  <c r="P1178" i="11"/>
  <c r="O1178" i="11"/>
  <c r="T1177" i="11"/>
  <c r="S1177" i="11"/>
  <c r="U1177" i="11" s="1"/>
  <c r="P1177" i="11"/>
  <c r="O1177" i="11"/>
  <c r="T1176" i="11"/>
  <c r="S1176" i="11"/>
  <c r="U1176" i="11" s="1"/>
  <c r="P1176" i="11"/>
  <c r="O1176" i="11"/>
  <c r="T1175" i="11"/>
  <c r="S1175" i="11"/>
  <c r="U1175" i="11" s="1"/>
  <c r="P1175" i="11"/>
  <c r="O1175" i="11"/>
  <c r="T1174" i="11"/>
  <c r="S1174" i="11"/>
  <c r="U1174" i="11" s="1"/>
  <c r="P1174" i="11"/>
  <c r="O1174" i="11"/>
  <c r="T1173" i="11"/>
  <c r="S1173" i="11"/>
  <c r="U1173" i="11" s="1"/>
  <c r="P1173" i="11"/>
  <c r="O1173" i="11"/>
  <c r="T1172" i="11"/>
  <c r="S1172" i="11"/>
  <c r="U1172" i="11" s="1"/>
  <c r="P1172" i="11"/>
  <c r="O1172" i="11"/>
  <c r="T1171" i="11"/>
  <c r="S1171" i="11"/>
  <c r="U1171" i="11" s="1"/>
  <c r="P1171" i="11"/>
  <c r="O1171" i="11"/>
  <c r="T1170" i="11"/>
  <c r="S1170" i="11"/>
  <c r="U1170" i="11" s="1"/>
  <c r="P1170" i="11"/>
  <c r="O1170" i="11"/>
  <c r="T1169" i="11"/>
  <c r="S1169" i="11"/>
  <c r="U1169" i="11" s="1"/>
  <c r="P1169" i="11"/>
  <c r="O1169" i="11"/>
  <c r="T1168" i="11"/>
  <c r="S1168" i="11"/>
  <c r="U1168" i="11" s="1"/>
  <c r="P1168" i="11"/>
  <c r="O1168" i="11"/>
  <c r="T1167" i="11"/>
  <c r="S1167" i="11"/>
  <c r="U1167" i="11" s="1"/>
  <c r="P1167" i="11"/>
  <c r="O1167" i="11"/>
  <c r="T1166" i="11"/>
  <c r="S1166" i="11"/>
  <c r="U1166" i="11" s="1"/>
  <c r="P1166" i="11"/>
  <c r="O1166" i="11"/>
  <c r="T1165" i="11"/>
  <c r="S1165" i="11"/>
  <c r="U1165" i="11" s="1"/>
  <c r="P1165" i="11"/>
  <c r="O1165" i="11"/>
  <c r="T1164" i="11"/>
  <c r="S1164" i="11"/>
  <c r="U1164" i="11" s="1"/>
  <c r="P1164" i="11"/>
  <c r="O1164" i="11"/>
  <c r="T1163" i="11"/>
  <c r="S1163" i="11"/>
  <c r="U1163" i="11" s="1"/>
  <c r="P1163" i="11"/>
  <c r="O1163" i="11"/>
  <c r="T1162" i="11"/>
  <c r="S1162" i="11"/>
  <c r="U1162" i="11" s="1"/>
  <c r="P1162" i="11"/>
  <c r="O1162" i="11"/>
  <c r="T1161" i="11"/>
  <c r="S1161" i="11"/>
  <c r="U1161" i="11" s="1"/>
  <c r="P1161" i="11"/>
  <c r="O1161" i="11"/>
  <c r="T1160" i="11"/>
  <c r="S1160" i="11"/>
  <c r="U1160" i="11" s="1"/>
  <c r="P1160" i="11"/>
  <c r="O1160" i="11"/>
  <c r="T1159" i="11"/>
  <c r="S1159" i="11"/>
  <c r="U1159" i="11" s="1"/>
  <c r="P1159" i="11"/>
  <c r="O1159" i="11"/>
  <c r="T1158" i="11"/>
  <c r="S1158" i="11"/>
  <c r="U1158" i="11" s="1"/>
  <c r="P1158" i="11"/>
  <c r="O1158" i="11"/>
  <c r="T1157" i="11"/>
  <c r="S1157" i="11"/>
  <c r="U1157" i="11" s="1"/>
  <c r="P1157" i="11"/>
  <c r="O1157" i="11"/>
  <c r="T1156" i="11"/>
  <c r="S1156" i="11"/>
  <c r="U1156" i="11" s="1"/>
  <c r="P1156" i="11"/>
  <c r="O1156" i="11"/>
  <c r="T1155" i="11"/>
  <c r="S1155" i="11"/>
  <c r="U1155" i="11" s="1"/>
  <c r="P1155" i="11"/>
  <c r="O1155" i="11"/>
  <c r="T1154" i="11"/>
  <c r="S1154" i="11"/>
  <c r="U1154" i="11" s="1"/>
  <c r="P1154" i="11"/>
  <c r="O1154" i="11"/>
  <c r="T1153" i="11"/>
  <c r="S1153" i="11"/>
  <c r="U1153" i="11" s="1"/>
  <c r="P1153" i="11"/>
  <c r="O1153" i="11"/>
  <c r="T1152" i="11"/>
  <c r="S1152" i="11"/>
  <c r="U1152" i="11" s="1"/>
  <c r="P1152" i="11"/>
  <c r="O1152" i="11"/>
  <c r="T1151" i="11"/>
  <c r="S1151" i="11"/>
  <c r="U1151" i="11" s="1"/>
  <c r="P1151" i="11"/>
  <c r="O1151" i="11"/>
  <c r="T1150" i="11"/>
  <c r="S1150" i="11"/>
  <c r="U1150" i="11" s="1"/>
  <c r="P1150" i="11"/>
  <c r="O1150" i="11"/>
  <c r="T1149" i="11"/>
  <c r="S1149" i="11"/>
  <c r="U1149" i="11" s="1"/>
  <c r="P1149" i="11"/>
  <c r="O1149" i="11"/>
  <c r="T1148" i="11"/>
  <c r="S1148" i="11"/>
  <c r="U1148" i="11" s="1"/>
  <c r="P1148" i="11"/>
  <c r="O1148" i="11"/>
  <c r="T1147" i="11"/>
  <c r="S1147" i="11"/>
  <c r="U1147" i="11" s="1"/>
  <c r="P1147" i="11"/>
  <c r="O1147" i="11"/>
  <c r="T1146" i="11"/>
  <c r="S1146" i="11"/>
  <c r="U1146" i="11" s="1"/>
  <c r="P1146" i="11"/>
  <c r="O1146" i="11"/>
  <c r="T1145" i="11"/>
  <c r="S1145" i="11"/>
  <c r="U1145" i="11" s="1"/>
  <c r="P1145" i="11"/>
  <c r="O1145" i="11"/>
  <c r="T1144" i="11"/>
  <c r="S1144" i="11"/>
  <c r="U1144" i="11" s="1"/>
  <c r="P1144" i="11"/>
  <c r="O1144" i="11"/>
  <c r="T1143" i="11"/>
  <c r="S1143" i="11"/>
  <c r="U1143" i="11" s="1"/>
  <c r="P1143" i="11"/>
  <c r="O1143" i="11"/>
  <c r="T1142" i="11"/>
  <c r="S1142" i="11"/>
  <c r="U1142" i="11" s="1"/>
  <c r="P1142" i="11"/>
  <c r="O1142" i="11"/>
  <c r="T1141" i="11"/>
  <c r="S1141" i="11"/>
  <c r="U1141" i="11" s="1"/>
  <c r="P1141" i="11"/>
  <c r="O1141" i="11"/>
  <c r="T1140" i="11"/>
  <c r="S1140" i="11"/>
  <c r="U1140" i="11" s="1"/>
  <c r="P1140" i="11"/>
  <c r="O1140" i="11"/>
  <c r="T1139" i="11"/>
  <c r="S1139" i="11"/>
  <c r="U1139" i="11" s="1"/>
  <c r="P1139" i="11"/>
  <c r="O1139" i="11"/>
  <c r="T1138" i="11"/>
  <c r="S1138" i="11"/>
  <c r="U1138" i="11" s="1"/>
  <c r="P1138" i="11"/>
  <c r="O1138" i="11"/>
  <c r="T1137" i="11"/>
  <c r="S1137" i="11"/>
  <c r="U1137" i="11" s="1"/>
  <c r="P1137" i="11"/>
  <c r="O1137" i="11"/>
  <c r="T1136" i="11"/>
  <c r="S1136" i="11"/>
  <c r="U1136" i="11" s="1"/>
  <c r="P1136" i="11"/>
  <c r="O1136" i="11"/>
  <c r="T1135" i="11"/>
  <c r="S1135" i="11"/>
  <c r="U1135" i="11" s="1"/>
  <c r="P1135" i="11"/>
  <c r="O1135" i="11"/>
  <c r="T1134" i="11"/>
  <c r="S1134" i="11"/>
  <c r="U1134" i="11" s="1"/>
  <c r="P1134" i="11"/>
  <c r="O1134" i="11"/>
  <c r="T1133" i="11"/>
  <c r="S1133" i="11"/>
  <c r="U1133" i="11" s="1"/>
  <c r="P1133" i="11"/>
  <c r="O1133" i="11"/>
  <c r="T1132" i="11"/>
  <c r="S1132" i="11"/>
  <c r="U1132" i="11" s="1"/>
  <c r="P1132" i="11"/>
  <c r="O1132" i="11"/>
  <c r="T1131" i="11"/>
  <c r="S1131" i="11"/>
  <c r="U1131" i="11" s="1"/>
  <c r="P1131" i="11"/>
  <c r="O1131" i="11"/>
  <c r="T1130" i="11"/>
  <c r="S1130" i="11"/>
  <c r="U1130" i="11" s="1"/>
  <c r="P1130" i="11"/>
  <c r="O1130" i="11"/>
  <c r="T1129" i="11"/>
  <c r="S1129" i="11"/>
  <c r="U1129" i="11" s="1"/>
  <c r="P1129" i="11"/>
  <c r="O1129" i="11"/>
  <c r="T1128" i="11"/>
  <c r="S1128" i="11"/>
  <c r="U1128" i="11" s="1"/>
  <c r="P1128" i="11"/>
  <c r="O1128" i="11"/>
  <c r="T1127" i="11"/>
  <c r="S1127" i="11"/>
  <c r="U1127" i="11" s="1"/>
  <c r="P1127" i="11"/>
  <c r="O1127" i="11"/>
  <c r="T1126" i="11"/>
  <c r="S1126" i="11"/>
  <c r="U1126" i="11" s="1"/>
  <c r="P1126" i="11"/>
  <c r="O1126" i="11"/>
  <c r="T1125" i="11"/>
  <c r="S1125" i="11"/>
  <c r="U1125" i="11" s="1"/>
  <c r="P1125" i="11"/>
  <c r="O1125" i="11"/>
  <c r="T1124" i="11"/>
  <c r="S1124" i="11"/>
  <c r="U1124" i="11" s="1"/>
  <c r="P1124" i="11"/>
  <c r="O1124" i="11"/>
  <c r="T1123" i="11"/>
  <c r="S1123" i="11"/>
  <c r="U1123" i="11" s="1"/>
  <c r="P1123" i="11"/>
  <c r="O1123" i="11"/>
  <c r="T1122" i="11"/>
  <c r="S1122" i="11"/>
  <c r="U1122" i="11" s="1"/>
  <c r="P1122" i="11"/>
  <c r="O1122" i="11"/>
  <c r="T1121" i="11"/>
  <c r="S1121" i="11"/>
  <c r="U1121" i="11" s="1"/>
  <c r="P1121" i="11"/>
  <c r="O1121" i="11"/>
  <c r="T1120" i="11"/>
  <c r="S1120" i="11"/>
  <c r="U1120" i="11" s="1"/>
  <c r="P1120" i="11"/>
  <c r="O1120" i="11"/>
  <c r="T1119" i="11"/>
  <c r="S1119" i="11"/>
  <c r="U1119" i="11" s="1"/>
  <c r="P1119" i="11"/>
  <c r="O1119" i="11"/>
  <c r="T1118" i="11"/>
  <c r="S1118" i="11"/>
  <c r="U1118" i="11" s="1"/>
  <c r="P1118" i="11"/>
  <c r="O1118" i="11"/>
  <c r="T1117" i="11"/>
  <c r="S1117" i="11"/>
  <c r="U1117" i="11" s="1"/>
  <c r="P1117" i="11"/>
  <c r="O1117" i="11"/>
  <c r="T1116" i="11"/>
  <c r="S1116" i="11"/>
  <c r="U1116" i="11" s="1"/>
  <c r="P1116" i="11"/>
  <c r="O1116" i="11"/>
  <c r="T1115" i="11"/>
  <c r="S1115" i="11"/>
  <c r="U1115" i="11" s="1"/>
  <c r="P1115" i="11"/>
  <c r="O1115" i="11"/>
  <c r="T1114" i="11"/>
  <c r="S1114" i="11"/>
  <c r="U1114" i="11" s="1"/>
  <c r="P1114" i="11"/>
  <c r="O1114" i="11"/>
  <c r="T1113" i="11"/>
  <c r="S1113" i="11"/>
  <c r="U1113" i="11" s="1"/>
  <c r="P1113" i="11"/>
  <c r="O1113" i="11"/>
  <c r="T1112" i="11"/>
  <c r="S1112" i="11"/>
  <c r="U1112" i="11" s="1"/>
  <c r="P1112" i="11"/>
  <c r="O1112" i="11"/>
  <c r="T1111" i="11"/>
  <c r="S1111" i="11"/>
  <c r="U1111" i="11" s="1"/>
  <c r="P1111" i="11"/>
  <c r="O1111" i="11"/>
  <c r="T1110" i="11"/>
  <c r="S1110" i="11"/>
  <c r="U1110" i="11" s="1"/>
  <c r="P1110" i="11"/>
  <c r="O1110" i="11"/>
  <c r="T1109" i="11"/>
  <c r="S1109" i="11"/>
  <c r="U1109" i="11" s="1"/>
  <c r="P1109" i="11"/>
  <c r="O1109" i="11"/>
  <c r="T1108" i="11"/>
  <c r="S1108" i="11"/>
  <c r="U1108" i="11" s="1"/>
  <c r="P1108" i="11"/>
  <c r="O1108" i="11"/>
  <c r="T1107" i="11"/>
  <c r="S1107" i="11"/>
  <c r="U1107" i="11" s="1"/>
  <c r="P1107" i="11"/>
  <c r="O1107" i="11"/>
  <c r="T1106" i="11"/>
  <c r="S1106" i="11"/>
  <c r="U1106" i="11" s="1"/>
  <c r="P1106" i="11"/>
  <c r="O1106" i="11"/>
  <c r="T1105" i="11"/>
  <c r="S1105" i="11"/>
  <c r="U1105" i="11" s="1"/>
  <c r="P1105" i="11"/>
  <c r="O1105" i="11"/>
  <c r="T1104" i="11"/>
  <c r="S1104" i="11"/>
  <c r="U1104" i="11" s="1"/>
  <c r="P1104" i="11"/>
  <c r="O1104" i="11"/>
  <c r="T1103" i="11"/>
  <c r="S1103" i="11"/>
  <c r="U1103" i="11" s="1"/>
  <c r="P1103" i="11"/>
  <c r="O1103" i="11"/>
  <c r="T1102" i="11"/>
  <c r="S1102" i="11"/>
  <c r="U1102" i="11" s="1"/>
  <c r="P1102" i="11"/>
  <c r="O1102" i="11"/>
  <c r="T1101" i="11"/>
  <c r="S1101" i="11"/>
  <c r="U1101" i="11" s="1"/>
  <c r="P1101" i="11"/>
  <c r="O1101" i="11"/>
  <c r="T1100" i="11"/>
  <c r="S1100" i="11"/>
  <c r="U1100" i="11" s="1"/>
  <c r="P1100" i="11"/>
  <c r="O1100" i="11"/>
  <c r="T1099" i="11"/>
  <c r="S1099" i="11"/>
  <c r="U1099" i="11" s="1"/>
  <c r="P1099" i="11"/>
  <c r="O1099" i="11"/>
  <c r="T1098" i="11"/>
  <c r="S1098" i="11"/>
  <c r="U1098" i="11" s="1"/>
  <c r="P1098" i="11"/>
  <c r="O1098" i="11"/>
  <c r="T1097" i="11"/>
  <c r="S1097" i="11"/>
  <c r="U1097" i="11" s="1"/>
  <c r="P1097" i="11"/>
  <c r="O1097" i="11"/>
  <c r="T1096" i="11"/>
  <c r="S1096" i="11"/>
  <c r="U1096" i="11" s="1"/>
  <c r="P1096" i="11"/>
  <c r="O1096" i="11"/>
  <c r="T1095" i="11"/>
  <c r="S1095" i="11"/>
  <c r="U1095" i="11" s="1"/>
  <c r="P1095" i="11"/>
  <c r="O1095" i="11"/>
  <c r="T1094" i="11"/>
  <c r="S1094" i="11"/>
  <c r="U1094" i="11" s="1"/>
  <c r="P1094" i="11"/>
  <c r="O1094" i="11"/>
  <c r="T1093" i="11"/>
  <c r="S1093" i="11"/>
  <c r="U1093" i="11" s="1"/>
  <c r="P1093" i="11"/>
  <c r="O1093" i="11"/>
  <c r="T1092" i="11"/>
  <c r="S1092" i="11"/>
  <c r="U1092" i="11" s="1"/>
  <c r="P1092" i="11"/>
  <c r="O1092" i="11"/>
  <c r="T1091" i="11"/>
  <c r="S1091" i="11"/>
  <c r="U1091" i="11" s="1"/>
  <c r="P1091" i="11"/>
  <c r="O1091" i="11"/>
  <c r="T1090" i="11"/>
  <c r="S1090" i="11"/>
  <c r="U1090" i="11" s="1"/>
  <c r="P1090" i="11"/>
  <c r="O1090" i="11"/>
  <c r="T1089" i="11"/>
  <c r="S1089" i="11"/>
  <c r="U1089" i="11" s="1"/>
  <c r="P1089" i="11"/>
  <c r="O1089" i="11"/>
  <c r="T1088" i="11"/>
  <c r="S1088" i="11"/>
  <c r="U1088" i="11" s="1"/>
  <c r="P1088" i="11"/>
  <c r="O1088" i="11"/>
  <c r="T1087" i="11"/>
  <c r="S1087" i="11"/>
  <c r="U1087" i="11" s="1"/>
  <c r="P1087" i="11"/>
  <c r="O1087" i="11"/>
  <c r="T1086" i="11"/>
  <c r="S1086" i="11"/>
  <c r="U1086" i="11" s="1"/>
  <c r="P1086" i="11"/>
  <c r="O1086" i="11"/>
  <c r="T1085" i="11"/>
  <c r="S1085" i="11"/>
  <c r="U1085" i="11" s="1"/>
  <c r="P1085" i="11"/>
  <c r="O1085" i="11"/>
  <c r="T1084" i="11"/>
  <c r="S1084" i="11"/>
  <c r="U1084" i="11" s="1"/>
  <c r="P1084" i="11"/>
  <c r="O1084" i="11"/>
  <c r="T1083" i="11"/>
  <c r="S1083" i="11"/>
  <c r="U1083" i="11" s="1"/>
  <c r="P1083" i="11"/>
  <c r="O1083" i="11"/>
  <c r="T1082" i="11"/>
  <c r="S1082" i="11"/>
  <c r="U1082" i="11" s="1"/>
  <c r="P1082" i="11"/>
  <c r="O1082" i="11"/>
  <c r="T1081" i="11"/>
  <c r="S1081" i="11"/>
  <c r="U1081" i="11" s="1"/>
  <c r="P1081" i="11"/>
  <c r="O1081" i="11"/>
  <c r="T1080" i="11"/>
  <c r="S1080" i="11"/>
  <c r="U1080" i="11" s="1"/>
  <c r="P1080" i="11"/>
  <c r="O1080" i="11"/>
  <c r="T1079" i="11"/>
  <c r="S1079" i="11"/>
  <c r="U1079" i="11" s="1"/>
  <c r="P1079" i="11"/>
  <c r="O1079" i="11"/>
  <c r="T1078" i="11"/>
  <c r="S1078" i="11"/>
  <c r="U1078" i="11" s="1"/>
  <c r="P1078" i="11"/>
  <c r="O1078" i="11"/>
  <c r="T1077" i="11"/>
  <c r="S1077" i="11"/>
  <c r="U1077" i="11" s="1"/>
  <c r="P1077" i="11"/>
  <c r="O1077" i="11"/>
  <c r="T1076" i="11"/>
  <c r="S1076" i="11"/>
  <c r="U1076" i="11" s="1"/>
  <c r="P1076" i="11"/>
  <c r="O1076" i="11"/>
  <c r="T1075" i="11"/>
  <c r="S1075" i="11"/>
  <c r="U1075" i="11" s="1"/>
  <c r="P1075" i="11"/>
  <c r="O1075" i="11"/>
  <c r="T1074" i="11"/>
  <c r="S1074" i="11"/>
  <c r="U1074" i="11" s="1"/>
  <c r="P1074" i="11"/>
  <c r="O1074" i="11"/>
  <c r="T1073" i="11"/>
  <c r="S1073" i="11"/>
  <c r="U1073" i="11" s="1"/>
  <c r="P1073" i="11"/>
  <c r="O1073" i="11"/>
  <c r="T1072" i="11"/>
  <c r="S1072" i="11"/>
  <c r="U1072" i="11" s="1"/>
  <c r="P1072" i="11"/>
  <c r="O1072" i="11"/>
  <c r="T1071" i="11"/>
  <c r="S1071" i="11"/>
  <c r="U1071" i="11" s="1"/>
  <c r="P1071" i="11"/>
  <c r="O1071" i="11"/>
  <c r="T1070" i="11"/>
  <c r="S1070" i="11"/>
  <c r="U1070" i="11" s="1"/>
  <c r="P1070" i="11"/>
  <c r="O1070" i="11"/>
  <c r="T1069" i="11"/>
  <c r="S1069" i="11"/>
  <c r="U1069" i="11" s="1"/>
  <c r="P1069" i="11"/>
  <c r="O1069" i="11"/>
  <c r="T1068" i="11"/>
  <c r="S1068" i="11"/>
  <c r="U1068" i="11" s="1"/>
  <c r="P1068" i="11"/>
  <c r="O1068" i="11"/>
  <c r="T1067" i="11"/>
  <c r="S1067" i="11"/>
  <c r="U1067" i="11" s="1"/>
  <c r="P1067" i="11"/>
  <c r="O1067" i="11"/>
  <c r="T1066" i="11"/>
  <c r="S1066" i="11"/>
  <c r="U1066" i="11" s="1"/>
  <c r="P1066" i="11"/>
  <c r="O1066" i="11"/>
  <c r="T140" i="11"/>
  <c r="S140" i="11"/>
  <c r="U1065" i="11" s="1"/>
  <c r="P140" i="11"/>
  <c r="O140" i="11"/>
  <c r="T124" i="11"/>
  <c r="S124" i="11"/>
  <c r="U1064" i="11" s="1"/>
  <c r="P124" i="11"/>
  <c r="O124" i="11"/>
  <c r="T632" i="11"/>
  <c r="S632" i="11"/>
  <c r="P632" i="11"/>
  <c r="O632" i="11"/>
  <c r="T1011" i="11"/>
  <c r="S1011" i="11"/>
  <c r="U1062" i="11" s="1"/>
  <c r="P1011" i="11"/>
  <c r="O1011" i="11"/>
  <c r="T148" i="11"/>
  <c r="S148" i="11"/>
  <c r="U1061" i="11" s="1"/>
  <c r="P148" i="11"/>
  <c r="O148" i="11"/>
  <c r="T2368" i="11"/>
  <c r="S2368" i="11"/>
  <c r="U1060" i="11" s="1"/>
  <c r="P2368" i="11"/>
  <c r="O2368" i="11"/>
  <c r="T1240" i="11"/>
  <c r="S1240" i="11"/>
  <c r="U1059" i="11" s="1"/>
  <c r="P1240" i="11"/>
  <c r="O1240" i="11"/>
  <c r="T1239" i="11"/>
  <c r="S1239" i="11"/>
  <c r="P1239" i="11"/>
  <c r="O1239" i="11"/>
  <c r="T628" i="11"/>
  <c r="S628" i="11"/>
  <c r="P628" i="11"/>
  <c r="O628" i="11"/>
  <c r="T609" i="11"/>
  <c r="S609" i="11"/>
  <c r="P609" i="11"/>
  <c r="O609" i="11"/>
  <c r="T153" i="11"/>
  <c r="S153" i="11"/>
  <c r="P153" i="11"/>
  <c r="O153" i="11"/>
  <c r="T637" i="11"/>
  <c r="S637" i="11"/>
  <c r="P637" i="11"/>
  <c r="O637" i="11"/>
  <c r="T132" i="11"/>
  <c r="S132" i="11"/>
  <c r="P132" i="11"/>
  <c r="O132" i="11"/>
  <c r="T608" i="11"/>
  <c r="S608" i="11"/>
  <c r="U1052" i="11" s="1"/>
  <c r="P608" i="11"/>
  <c r="O608" i="11"/>
  <c r="T1324" i="11"/>
  <c r="S1324" i="11"/>
  <c r="U1051" i="11" s="1"/>
  <c r="P1324" i="11"/>
  <c r="O1324" i="11"/>
  <c r="T1333" i="11"/>
  <c r="S1333" i="11"/>
  <c r="P1333" i="11"/>
  <c r="O1333" i="11"/>
  <c r="T603" i="11"/>
  <c r="S603" i="11"/>
  <c r="P603" i="11"/>
  <c r="O603" i="11"/>
  <c r="T622" i="11"/>
  <c r="S622" i="11"/>
  <c r="P622" i="11"/>
  <c r="O622" i="11"/>
  <c r="T1238" i="11"/>
  <c r="S1238" i="11"/>
  <c r="U1047" i="11" s="1"/>
  <c r="P1238" i="11"/>
  <c r="O1238" i="11"/>
  <c r="T1056" i="11"/>
  <c r="S1056" i="11"/>
  <c r="U1046" i="11" s="1"/>
  <c r="P1056" i="11"/>
  <c r="O1056" i="11"/>
  <c r="T2580" i="11"/>
  <c r="S2580" i="11"/>
  <c r="P2580" i="11"/>
  <c r="O2580" i="11"/>
  <c r="T137" i="11"/>
  <c r="S137" i="11"/>
  <c r="P137" i="11"/>
  <c r="O137" i="11"/>
  <c r="T122" i="11"/>
  <c r="S122" i="11"/>
  <c r="P122" i="11"/>
  <c r="O122" i="11"/>
  <c r="T2572" i="11"/>
  <c r="S2572" i="11"/>
  <c r="U1042" i="11" s="1"/>
  <c r="P2572" i="11"/>
  <c r="O2572" i="11"/>
  <c r="T1041" i="11"/>
  <c r="S1041" i="11"/>
  <c r="U1041" i="11" s="1"/>
  <c r="P1041" i="11"/>
  <c r="O1041" i="11"/>
  <c r="T1040" i="11"/>
  <c r="S1040" i="11"/>
  <c r="U1040" i="11" s="1"/>
  <c r="P1040" i="11"/>
  <c r="O1040" i="11"/>
  <c r="T1039" i="11"/>
  <c r="S1039" i="11"/>
  <c r="U1039" i="11" s="1"/>
  <c r="P1039" i="11"/>
  <c r="O1039" i="11"/>
  <c r="T1038" i="11"/>
  <c r="S1038" i="11"/>
  <c r="U1038" i="11" s="1"/>
  <c r="P1038" i="11"/>
  <c r="O1038" i="11"/>
  <c r="T1037" i="11"/>
  <c r="S1037" i="11"/>
  <c r="U1037" i="11" s="1"/>
  <c r="P1037" i="11"/>
  <c r="O1037" i="11"/>
  <c r="T1036" i="11"/>
  <c r="S1036" i="11"/>
  <c r="U1036" i="11" s="1"/>
  <c r="P1036" i="11"/>
  <c r="O1036" i="11"/>
  <c r="T1035" i="11"/>
  <c r="S1035" i="11"/>
  <c r="U1035" i="11" s="1"/>
  <c r="P1035" i="11"/>
  <c r="O1035" i="11"/>
  <c r="T1034" i="11"/>
  <c r="S1034" i="11"/>
  <c r="U1034" i="11" s="1"/>
  <c r="P1034" i="11"/>
  <c r="O1034" i="11"/>
  <c r="T1033" i="11"/>
  <c r="S1033" i="11"/>
  <c r="U1033" i="11" s="1"/>
  <c r="P1033" i="11"/>
  <c r="O1033" i="11"/>
  <c r="T1032" i="11"/>
  <c r="S1032" i="11"/>
  <c r="U1032" i="11" s="1"/>
  <c r="P1032" i="11"/>
  <c r="O1032" i="11"/>
  <c r="T1031" i="11"/>
  <c r="S1031" i="11"/>
  <c r="U1031" i="11" s="1"/>
  <c r="P1031" i="11"/>
  <c r="O1031" i="11"/>
  <c r="T1030" i="11"/>
  <c r="S1030" i="11"/>
  <c r="U1030" i="11" s="1"/>
  <c r="P1030" i="11"/>
  <c r="O1030" i="11"/>
  <c r="T1029" i="11"/>
  <c r="S1029" i="11"/>
  <c r="U1029" i="11" s="1"/>
  <c r="P1029" i="11"/>
  <c r="O1029" i="11"/>
  <c r="T1028" i="11"/>
  <c r="S1028" i="11"/>
  <c r="U1028" i="11" s="1"/>
  <c r="P1028" i="11"/>
  <c r="O1028" i="11"/>
  <c r="T1027" i="11"/>
  <c r="S1027" i="11"/>
  <c r="U1027" i="11" s="1"/>
  <c r="P1027" i="11"/>
  <c r="O1027" i="11"/>
  <c r="T1026" i="11"/>
  <c r="S1026" i="11"/>
  <c r="U1026" i="11" s="1"/>
  <c r="P1026" i="11"/>
  <c r="O1026" i="11"/>
  <c r="T1025" i="11"/>
  <c r="S1025" i="11"/>
  <c r="U1025" i="11" s="1"/>
  <c r="P1025" i="11"/>
  <c r="O1025" i="11"/>
  <c r="T1024" i="11"/>
  <c r="S1024" i="11"/>
  <c r="U1024" i="11" s="1"/>
  <c r="P1024" i="11"/>
  <c r="O1024" i="11"/>
  <c r="T1023" i="11"/>
  <c r="S1023" i="11"/>
  <c r="U1023" i="11" s="1"/>
  <c r="P1023" i="11"/>
  <c r="O1023" i="11"/>
  <c r="T1022" i="11"/>
  <c r="S1022" i="11"/>
  <c r="U1022" i="11" s="1"/>
  <c r="P1022" i="11"/>
  <c r="O1022" i="11"/>
  <c r="T2374" i="11"/>
  <c r="S2374" i="11"/>
  <c r="P2374" i="11"/>
  <c r="O2374" i="11"/>
  <c r="T1461" i="11"/>
  <c r="S1461" i="11"/>
  <c r="U1020" i="11" s="1"/>
  <c r="P1461" i="11"/>
  <c r="O1461" i="11"/>
  <c r="T3125" i="11"/>
  <c r="S3125" i="11"/>
  <c r="U1019" i="11" s="1"/>
  <c r="P3125" i="11"/>
  <c r="O3125" i="11"/>
  <c r="T2579" i="11"/>
  <c r="S2579" i="11"/>
  <c r="U1018" i="11" s="1"/>
  <c r="P2579" i="11"/>
  <c r="O2579" i="11"/>
  <c r="T1229" i="11"/>
  <c r="S1229" i="11"/>
  <c r="P1229" i="11"/>
  <c r="O1229" i="11"/>
  <c r="T1237" i="11"/>
  <c r="S1237" i="11"/>
  <c r="U1016" i="11" s="1"/>
  <c r="P1237" i="11"/>
  <c r="O1237" i="11"/>
  <c r="T1576" i="11"/>
  <c r="S1576" i="11"/>
  <c r="U1015" i="11" s="1"/>
  <c r="P1576" i="11"/>
  <c r="O1576" i="11"/>
  <c r="T1010" i="11"/>
  <c r="S1010" i="11"/>
  <c r="U1014" i="11" s="1"/>
  <c r="P1010" i="11"/>
  <c r="O1010" i="11"/>
  <c r="T1460" i="11"/>
  <c r="S1460" i="11"/>
  <c r="U1013" i="11" s="1"/>
  <c r="P1460" i="11"/>
  <c r="O1460" i="11"/>
  <c r="T2656" i="11"/>
  <c r="S2656" i="11"/>
  <c r="U1012" i="11" s="1"/>
  <c r="P2656" i="11"/>
  <c r="O2656" i="11"/>
  <c r="T2381" i="11"/>
  <c r="S2381" i="11"/>
  <c r="P2381" i="11"/>
  <c r="O2381" i="11"/>
  <c r="T2575" i="11"/>
  <c r="S2575" i="11"/>
  <c r="U1010" i="11" s="1"/>
  <c r="P2575" i="11"/>
  <c r="O2575" i="11"/>
  <c r="T2349" i="11"/>
  <c r="S2349" i="11"/>
  <c r="P2349" i="11"/>
  <c r="O2349" i="11"/>
  <c r="T631" i="11"/>
  <c r="S631" i="11"/>
  <c r="P631" i="11"/>
  <c r="O631" i="11"/>
  <c r="T2961" i="11"/>
  <c r="S2961" i="11"/>
  <c r="P2961" i="11"/>
  <c r="O2961" i="11"/>
  <c r="T1575" i="11"/>
  <c r="S1575" i="11"/>
  <c r="P1575" i="11"/>
  <c r="O1575" i="11"/>
  <c r="T1459" i="11"/>
  <c r="S1459" i="11"/>
  <c r="P1459" i="11"/>
  <c r="O1459" i="11"/>
  <c r="T1231" i="11"/>
  <c r="S1231" i="11"/>
  <c r="P1231" i="11"/>
  <c r="O1231" i="11"/>
  <c r="T1009" i="11"/>
  <c r="S1009" i="11"/>
  <c r="P1009" i="11"/>
  <c r="O1009" i="11"/>
  <c r="T3881" i="11"/>
  <c r="S3881" i="11"/>
  <c r="P3881" i="11"/>
  <c r="O3881" i="11"/>
  <c r="T1001" i="11"/>
  <c r="S1001" i="11"/>
  <c r="U1001" i="11" s="1"/>
  <c r="P1001" i="11"/>
  <c r="O1001" i="11"/>
  <c r="T1000" i="11"/>
  <c r="S1000" i="11"/>
  <c r="U1000" i="11" s="1"/>
  <c r="P1000" i="11"/>
  <c r="O1000" i="11"/>
  <c r="T999" i="11"/>
  <c r="S999" i="11"/>
  <c r="U999" i="11" s="1"/>
  <c r="P999" i="11"/>
  <c r="O999" i="11"/>
  <c r="T998" i="11"/>
  <c r="S998" i="11"/>
  <c r="U998" i="11" s="1"/>
  <c r="P998" i="11"/>
  <c r="O998" i="11"/>
  <c r="T997" i="11"/>
  <c r="S997" i="11"/>
  <c r="U997" i="11" s="1"/>
  <c r="P997" i="11"/>
  <c r="O997" i="11"/>
  <c r="T996" i="11"/>
  <c r="S996" i="11"/>
  <c r="U996" i="11" s="1"/>
  <c r="P996" i="11"/>
  <c r="O996" i="11"/>
  <c r="T995" i="11"/>
  <c r="S995" i="11"/>
  <c r="U995" i="11" s="1"/>
  <c r="P995" i="11"/>
  <c r="O995" i="11"/>
  <c r="T994" i="11"/>
  <c r="S994" i="11"/>
  <c r="U994" i="11" s="1"/>
  <c r="P994" i="11"/>
  <c r="O994" i="11"/>
  <c r="T993" i="11"/>
  <c r="S993" i="11"/>
  <c r="U993" i="11" s="1"/>
  <c r="P993" i="11"/>
  <c r="O993" i="11"/>
  <c r="T992" i="11"/>
  <c r="S992" i="11"/>
  <c r="U992" i="11" s="1"/>
  <c r="P992" i="11"/>
  <c r="O992" i="11"/>
  <c r="T991" i="11"/>
  <c r="S991" i="11"/>
  <c r="U991" i="11" s="1"/>
  <c r="P991" i="11"/>
  <c r="O991" i="11"/>
  <c r="T990" i="11"/>
  <c r="S990" i="11"/>
  <c r="U990" i="11" s="1"/>
  <c r="P990" i="11"/>
  <c r="O990" i="11"/>
  <c r="T989" i="11"/>
  <c r="S989" i="11"/>
  <c r="U989" i="11" s="1"/>
  <c r="P989" i="11"/>
  <c r="O989" i="11"/>
  <c r="T988" i="11"/>
  <c r="S988" i="11"/>
  <c r="U988" i="11" s="1"/>
  <c r="P988" i="11"/>
  <c r="O988" i="11"/>
  <c r="T987" i="11"/>
  <c r="S987" i="11"/>
  <c r="U987" i="11" s="1"/>
  <c r="P987" i="11"/>
  <c r="O987" i="11"/>
  <c r="T986" i="11"/>
  <c r="S986" i="11"/>
  <c r="U986" i="11" s="1"/>
  <c r="P986" i="11"/>
  <c r="O986" i="11"/>
  <c r="T985" i="11"/>
  <c r="S985" i="11"/>
  <c r="U985" i="11" s="1"/>
  <c r="P985" i="11"/>
  <c r="O985" i="11"/>
  <c r="T984" i="11"/>
  <c r="S984" i="11"/>
  <c r="U984" i="11" s="1"/>
  <c r="P984" i="11"/>
  <c r="O984" i="11"/>
  <c r="T983" i="11"/>
  <c r="S983" i="11"/>
  <c r="U983" i="11" s="1"/>
  <c r="P983" i="11"/>
  <c r="O983" i="11"/>
  <c r="T982" i="11"/>
  <c r="S982" i="11"/>
  <c r="U982" i="11" s="1"/>
  <c r="P982" i="11"/>
  <c r="O982" i="11"/>
  <c r="T981" i="11"/>
  <c r="S981" i="11"/>
  <c r="U981" i="11" s="1"/>
  <c r="P981" i="11"/>
  <c r="O981" i="11"/>
  <c r="T980" i="11"/>
  <c r="S980" i="11"/>
  <c r="U980" i="11" s="1"/>
  <c r="P980" i="11"/>
  <c r="O980" i="11"/>
  <c r="T979" i="11"/>
  <c r="S979" i="11"/>
  <c r="U979" i="11" s="1"/>
  <c r="P979" i="11"/>
  <c r="O979" i="11"/>
  <c r="T978" i="11"/>
  <c r="S978" i="11"/>
  <c r="U978" i="11" s="1"/>
  <c r="P978" i="11"/>
  <c r="O978" i="11"/>
  <c r="T977" i="11"/>
  <c r="S977" i="11"/>
  <c r="U977" i="11" s="1"/>
  <c r="P977" i="11"/>
  <c r="O977" i="11"/>
  <c r="T976" i="11"/>
  <c r="S976" i="11"/>
  <c r="U976" i="11" s="1"/>
  <c r="P976" i="11"/>
  <c r="O976" i="11"/>
  <c r="T975" i="11"/>
  <c r="S975" i="11"/>
  <c r="U975" i="11" s="1"/>
  <c r="P975" i="11"/>
  <c r="O975" i="11"/>
  <c r="T974" i="11"/>
  <c r="S974" i="11"/>
  <c r="U974" i="11" s="1"/>
  <c r="P974" i="11"/>
  <c r="O974" i="11"/>
  <c r="T973" i="11"/>
  <c r="S973" i="11"/>
  <c r="U973" i="11" s="1"/>
  <c r="P973" i="11"/>
  <c r="O973" i="11"/>
  <c r="T972" i="11"/>
  <c r="S972" i="11"/>
  <c r="U972" i="11" s="1"/>
  <c r="P972" i="11"/>
  <c r="O972" i="11"/>
  <c r="T971" i="11"/>
  <c r="S971" i="11"/>
  <c r="U971" i="11" s="1"/>
  <c r="P971" i="11"/>
  <c r="O971" i="11"/>
  <c r="T970" i="11"/>
  <c r="S970" i="11"/>
  <c r="U970" i="11" s="1"/>
  <c r="P970" i="11"/>
  <c r="O970" i="11"/>
  <c r="T969" i="11"/>
  <c r="S969" i="11"/>
  <c r="U969" i="11" s="1"/>
  <c r="P969" i="11"/>
  <c r="O969" i="11"/>
  <c r="T968" i="11"/>
  <c r="S968" i="11"/>
  <c r="U968" i="11" s="1"/>
  <c r="P968" i="11"/>
  <c r="O968" i="11"/>
  <c r="T967" i="11"/>
  <c r="S967" i="11"/>
  <c r="U967" i="11" s="1"/>
  <c r="P967" i="11"/>
  <c r="O967" i="11"/>
  <c r="T966" i="11"/>
  <c r="S966" i="11"/>
  <c r="U966" i="11" s="1"/>
  <c r="P966" i="11"/>
  <c r="O966" i="11"/>
  <c r="T965" i="11"/>
  <c r="S965" i="11"/>
  <c r="U965" i="11" s="1"/>
  <c r="P965" i="11"/>
  <c r="O965" i="11"/>
  <c r="T964" i="11"/>
  <c r="S964" i="11"/>
  <c r="U964" i="11" s="1"/>
  <c r="P964" i="11"/>
  <c r="O964" i="11"/>
  <c r="T963" i="11"/>
  <c r="S963" i="11"/>
  <c r="U963" i="11" s="1"/>
  <c r="P963" i="11"/>
  <c r="O963" i="11"/>
  <c r="T962" i="11"/>
  <c r="S962" i="11"/>
  <c r="U962" i="11" s="1"/>
  <c r="P962" i="11"/>
  <c r="O962" i="11"/>
  <c r="T961" i="11"/>
  <c r="S961" i="11"/>
  <c r="U961" i="11" s="1"/>
  <c r="P961" i="11"/>
  <c r="O961" i="11"/>
  <c r="T960" i="11"/>
  <c r="S960" i="11"/>
  <c r="U960" i="11" s="1"/>
  <c r="P960" i="11"/>
  <c r="O960" i="11"/>
  <c r="T959" i="11"/>
  <c r="S959" i="11"/>
  <c r="U959" i="11" s="1"/>
  <c r="P959" i="11"/>
  <c r="O959" i="11"/>
  <c r="T958" i="11"/>
  <c r="S958" i="11"/>
  <c r="U958" i="11" s="1"/>
  <c r="P958" i="11"/>
  <c r="O958" i="11"/>
  <c r="T957" i="11"/>
  <c r="S957" i="11"/>
  <c r="U957" i="11" s="1"/>
  <c r="P957" i="11"/>
  <c r="O957" i="11"/>
  <c r="T956" i="11"/>
  <c r="S956" i="11"/>
  <c r="U956" i="11" s="1"/>
  <c r="P956" i="11"/>
  <c r="O956" i="11"/>
  <c r="T955" i="11"/>
  <c r="S955" i="11"/>
  <c r="U955" i="11" s="1"/>
  <c r="P955" i="11"/>
  <c r="O955" i="11"/>
  <c r="T954" i="11"/>
  <c r="S954" i="11"/>
  <c r="U954" i="11" s="1"/>
  <c r="P954" i="11"/>
  <c r="O954" i="11"/>
  <c r="T953" i="11"/>
  <c r="S953" i="11"/>
  <c r="U953" i="11" s="1"/>
  <c r="P953" i="11"/>
  <c r="O953" i="11"/>
  <c r="T952" i="11"/>
  <c r="S952" i="11"/>
  <c r="U952" i="11" s="1"/>
  <c r="P952" i="11"/>
  <c r="O952" i="11"/>
  <c r="T951" i="11"/>
  <c r="S951" i="11"/>
  <c r="U951" i="11" s="1"/>
  <c r="P951" i="11"/>
  <c r="O951" i="11"/>
  <c r="T950" i="11"/>
  <c r="S950" i="11"/>
  <c r="U950" i="11" s="1"/>
  <c r="P950" i="11"/>
  <c r="O950" i="11"/>
  <c r="T949" i="11"/>
  <c r="S949" i="11"/>
  <c r="U949" i="11" s="1"/>
  <c r="P949" i="11"/>
  <c r="O949" i="11"/>
  <c r="T948" i="11"/>
  <c r="S948" i="11"/>
  <c r="U948" i="11" s="1"/>
  <c r="P948" i="11"/>
  <c r="O948" i="11"/>
  <c r="T947" i="11"/>
  <c r="S947" i="11"/>
  <c r="U947" i="11" s="1"/>
  <c r="P947" i="11"/>
  <c r="O947" i="11"/>
  <c r="T946" i="11"/>
  <c r="S946" i="11"/>
  <c r="U946" i="11" s="1"/>
  <c r="P946" i="11"/>
  <c r="O946" i="11"/>
  <c r="T945" i="11"/>
  <c r="S945" i="11"/>
  <c r="U945" i="11" s="1"/>
  <c r="P945" i="11"/>
  <c r="O945" i="11"/>
  <c r="T944" i="11"/>
  <c r="S944" i="11"/>
  <c r="U944" i="11" s="1"/>
  <c r="P944" i="11"/>
  <c r="O944" i="11"/>
  <c r="T943" i="11"/>
  <c r="S943" i="11"/>
  <c r="U943" i="11" s="1"/>
  <c r="P943" i="11"/>
  <c r="O943" i="11"/>
  <c r="T942" i="11"/>
  <c r="S942" i="11"/>
  <c r="U942" i="11" s="1"/>
  <c r="P942" i="11"/>
  <c r="O942" i="11"/>
  <c r="T941" i="11"/>
  <c r="S941" i="11"/>
  <c r="U941" i="11" s="1"/>
  <c r="P941" i="11"/>
  <c r="O941" i="11"/>
  <c r="T940" i="11"/>
  <c r="S940" i="11"/>
  <c r="U940" i="11" s="1"/>
  <c r="P940" i="11"/>
  <c r="O940" i="11"/>
  <c r="T939" i="11"/>
  <c r="S939" i="11"/>
  <c r="U939" i="11" s="1"/>
  <c r="P939" i="11"/>
  <c r="O939" i="11"/>
  <c r="T938" i="11"/>
  <c r="S938" i="11"/>
  <c r="U938" i="11" s="1"/>
  <c r="P938" i="11"/>
  <c r="O938" i="11"/>
  <c r="T937" i="11"/>
  <c r="S937" i="11"/>
  <c r="U937" i="11" s="1"/>
  <c r="P937" i="11"/>
  <c r="O937" i="11"/>
  <c r="T936" i="11"/>
  <c r="S936" i="11"/>
  <c r="U936" i="11" s="1"/>
  <c r="P936" i="11"/>
  <c r="O936" i="11"/>
  <c r="T935" i="11"/>
  <c r="S935" i="11"/>
  <c r="U935" i="11" s="1"/>
  <c r="P935" i="11"/>
  <c r="O935" i="11"/>
  <c r="T934" i="11"/>
  <c r="S934" i="11"/>
  <c r="U934" i="11" s="1"/>
  <c r="P934" i="11"/>
  <c r="O934" i="11"/>
  <c r="T933" i="11"/>
  <c r="S933" i="11"/>
  <c r="U933" i="11" s="1"/>
  <c r="P933" i="11"/>
  <c r="O933" i="11"/>
  <c r="T932" i="11"/>
  <c r="S932" i="11"/>
  <c r="U932" i="11" s="1"/>
  <c r="P932" i="11"/>
  <c r="O932" i="11"/>
  <c r="T931" i="11"/>
  <c r="S931" i="11"/>
  <c r="U931" i="11" s="1"/>
  <c r="P931" i="11"/>
  <c r="O931" i="11"/>
  <c r="T930" i="11"/>
  <c r="S930" i="11"/>
  <c r="U930" i="11" s="1"/>
  <c r="P930" i="11"/>
  <c r="O930" i="11"/>
  <c r="T929" i="11"/>
  <c r="S929" i="11"/>
  <c r="U929" i="11" s="1"/>
  <c r="P929" i="11"/>
  <c r="O929" i="11"/>
  <c r="T928" i="11"/>
  <c r="S928" i="11"/>
  <c r="U928" i="11" s="1"/>
  <c r="P928" i="11"/>
  <c r="O928" i="11"/>
  <c r="T927" i="11"/>
  <c r="S927" i="11"/>
  <c r="U927" i="11" s="1"/>
  <c r="P927" i="11"/>
  <c r="O927" i="11"/>
  <c r="T926" i="11"/>
  <c r="S926" i="11"/>
  <c r="U926" i="11" s="1"/>
  <c r="P926" i="11"/>
  <c r="O926" i="11"/>
  <c r="T925" i="11"/>
  <c r="S925" i="11"/>
  <c r="U925" i="11" s="1"/>
  <c r="P925" i="11"/>
  <c r="O925" i="11"/>
  <c r="T924" i="11"/>
  <c r="S924" i="11"/>
  <c r="U924" i="11" s="1"/>
  <c r="P924" i="11"/>
  <c r="O924" i="11"/>
  <c r="T923" i="11"/>
  <c r="S923" i="11"/>
  <c r="U923" i="11" s="1"/>
  <c r="P923" i="11"/>
  <c r="O923" i="11"/>
  <c r="T922" i="11"/>
  <c r="S922" i="11"/>
  <c r="U922" i="11" s="1"/>
  <c r="P922" i="11"/>
  <c r="O922" i="11"/>
  <c r="T921" i="11"/>
  <c r="S921" i="11"/>
  <c r="U921" i="11" s="1"/>
  <c r="P921" i="11"/>
  <c r="O921" i="11"/>
  <c r="T920" i="11"/>
  <c r="S920" i="11"/>
  <c r="U920" i="11" s="1"/>
  <c r="P920" i="11"/>
  <c r="O920" i="11"/>
  <c r="T919" i="11"/>
  <c r="S919" i="11"/>
  <c r="U919" i="11" s="1"/>
  <c r="P919" i="11"/>
  <c r="O919" i="11"/>
  <c r="T918" i="11"/>
  <c r="S918" i="11"/>
  <c r="U918" i="11" s="1"/>
  <c r="P918" i="11"/>
  <c r="O918" i="11"/>
  <c r="T917" i="11"/>
  <c r="S917" i="11"/>
  <c r="U917" i="11" s="1"/>
  <c r="P917" i="11"/>
  <c r="O917" i="11"/>
  <c r="T916" i="11"/>
  <c r="S916" i="11"/>
  <c r="U916" i="11" s="1"/>
  <c r="P916" i="11"/>
  <c r="O916" i="11"/>
  <c r="T915" i="11"/>
  <c r="S915" i="11"/>
  <c r="U915" i="11" s="1"/>
  <c r="P915" i="11"/>
  <c r="O915" i="11"/>
  <c r="T914" i="11"/>
  <c r="S914" i="11"/>
  <c r="U914" i="11" s="1"/>
  <c r="P914" i="11"/>
  <c r="O914" i="11"/>
  <c r="T913" i="11"/>
  <c r="S913" i="11"/>
  <c r="U913" i="11" s="1"/>
  <c r="P913" i="11"/>
  <c r="O913" i="11"/>
  <c r="T912" i="11"/>
  <c r="S912" i="11"/>
  <c r="U912" i="11" s="1"/>
  <c r="P912" i="11"/>
  <c r="O912" i="11"/>
  <c r="T911" i="11"/>
  <c r="S911" i="11"/>
  <c r="U911" i="11" s="1"/>
  <c r="P911" i="11"/>
  <c r="O911" i="11"/>
  <c r="T910" i="11"/>
  <c r="S910" i="11"/>
  <c r="U910" i="11" s="1"/>
  <c r="P910" i="11"/>
  <c r="O910" i="11"/>
  <c r="T909" i="11"/>
  <c r="S909" i="11"/>
  <c r="U909" i="11" s="1"/>
  <c r="P909" i="11"/>
  <c r="O909" i="11"/>
  <c r="T908" i="11"/>
  <c r="S908" i="11"/>
  <c r="U908" i="11" s="1"/>
  <c r="P908" i="11"/>
  <c r="O908" i="11"/>
  <c r="T907" i="11"/>
  <c r="S907" i="11"/>
  <c r="U907" i="11" s="1"/>
  <c r="P907" i="11"/>
  <c r="O907" i="11"/>
  <c r="T906" i="11"/>
  <c r="S906" i="11"/>
  <c r="U906" i="11" s="1"/>
  <c r="P906" i="11"/>
  <c r="O906" i="11"/>
  <c r="T905" i="11"/>
  <c r="S905" i="11"/>
  <c r="U905" i="11" s="1"/>
  <c r="P905" i="11"/>
  <c r="O905" i="11"/>
  <c r="T904" i="11"/>
  <c r="S904" i="11"/>
  <c r="U904" i="11" s="1"/>
  <c r="P904" i="11"/>
  <c r="O904" i="11"/>
  <c r="T903" i="11"/>
  <c r="S903" i="11"/>
  <c r="U903" i="11" s="1"/>
  <c r="P903" i="11"/>
  <c r="O903" i="11"/>
  <c r="T902" i="11"/>
  <c r="S902" i="11"/>
  <c r="U902" i="11" s="1"/>
  <c r="P902" i="11"/>
  <c r="O902" i="11"/>
  <c r="T901" i="11"/>
  <c r="S901" i="11"/>
  <c r="U901" i="11" s="1"/>
  <c r="P901" i="11"/>
  <c r="O901" i="11"/>
  <c r="T900" i="11"/>
  <c r="S900" i="11"/>
  <c r="U900" i="11" s="1"/>
  <c r="P900" i="11"/>
  <c r="O900" i="11"/>
  <c r="T899" i="11"/>
  <c r="S899" i="11"/>
  <c r="U899" i="11" s="1"/>
  <c r="P899" i="11"/>
  <c r="O899" i="11"/>
  <c r="T898" i="11"/>
  <c r="S898" i="11"/>
  <c r="U898" i="11" s="1"/>
  <c r="P898" i="11"/>
  <c r="O898" i="11"/>
  <c r="T897" i="11"/>
  <c r="S897" i="11"/>
  <c r="U897" i="11" s="1"/>
  <c r="P897" i="11"/>
  <c r="O897" i="11"/>
  <c r="T896" i="11"/>
  <c r="S896" i="11"/>
  <c r="U896" i="11" s="1"/>
  <c r="P896" i="11"/>
  <c r="O896" i="11"/>
  <c r="T895" i="11"/>
  <c r="S895" i="11"/>
  <c r="U895" i="11" s="1"/>
  <c r="P895" i="11"/>
  <c r="O895" i="11"/>
  <c r="T894" i="11"/>
  <c r="S894" i="11"/>
  <c r="U894" i="11" s="1"/>
  <c r="P894" i="11"/>
  <c r="O894" i="11"/>
  <c r="T893" i="11"/>
  <c r="S893" i="11"/>
  <c r="U893" i="11" s="1"/>
  <c r="P893" i="11"/>
  <c r="O893" i="11"/>
  <c r="T892" i="11"/>
  <c r="S892" i="11"/>
  <c r="U892" i="11" s="1"/>
  <c r="P892" i="11"/>
  <c r="O892" i="11"/>
  <c r="T891" i="11"/>
  <c r="S891" i="11"/>
  <c r="U891" i="11" s="1"/>
  <c r="P891" i="11"/>
  <c r="O891" i="11"/>
  <c r="T890" i="11"/>
  <c r="S890" i="11"/>
  <c r="U890" i="11" s="1"/>
  <c r="P890" i="11"/>
  <c r="O890" i="11"/>
  <c r="T889" i="11"/>
  <c r="S889" i="11"/>
  <c r="U889" i="11" s="1"/>
  <c r="P889" i="11"/>
  <c r="O889" i="11"/>
  <c r="T888" i="11"/>
  <c r="S888" i="11"/>
  <c r="U888" i="11" s="1"/>
  <c r="P888" i="11"/>
  <c r="O888" i="11"/>
  <c r="T887" i="11"/>
  <c r="S887" i="11"/>
  <c r="U887" i="11" s="1"/>
  <c r="P887" i="11"/>
  <c r="O887" i="11"/>
  <c r="T886" i="11"/>
  <c r="S886" i="11"/>
  <c r="U886" i="11" s="1"/>
  <c r="P886" i="11"/>
  <c r="O886" i="11"/>
  <c r="T885" i="11"/>
  <c r="S885" i="11"/>
  <c r="U885" i="11" s="1"/>
  <c r="P885" i="11"/>
  <c r="O885" i="11"/>
  <c r="T884" i="11"/>
  <c r="S884" i="11"/>
  <c r="U884" i="11" s="1"/>
  <c r="P884" i="11"/>
  <c r="O884" i="11"/>
  <c r="T883" i="11"/>
  <c r="S883" i="11"/>
  <c r="U883" i="11" s="1"/>
  <c r="P883" i="11"/>
  <c r="O883" i="11"/>
  <c r="T882" i="11"/>
  <c r="S882" i="11"/>
  <c r="U882" i="11" s="1"/>
  <c r="P882" i="11"/>
  <c r="O882" i="11"/>
  <c r="T881" i="11"/>
  <c r="S881" i="11"/>
  <c r="U881" i="11" s="1"/>
  <c r="P881" i="11"/>
  <c r="O881" i="11"/>
  <c r="T880" i="11"/>
  <c r="S880" i="11"/>
  <c r="U880" i="11" s="1"/>
  <c r="P880" i="11"/>
  <c r="O880" i="11"/>
  <c r="T879" i="11"/>
  <c r="S879" i="11"/>
  <c r="U879" i="11" s="1"/>
  <c r="P879" i="11"/>
  <c r="O879" i="11"/>
  <c r="T878" i="11"/>
  <c r="S878" i="11"/>
  <c r="U878" i="11" s="1"/>
  <c r="P878" i="11"/>
  <c r="O878" i="11"/>
  <c r="T877" i="11"/>
  <c r="S877" i="11"/>
  <c r="U877" i="11" s="1"/>
  <c r="P877" i="11"/>
  <c r="O877" i="11"/>
  <c r="T876" i="11"/>
  <c r="S876" i="11"/>
  <c r="U876" i="11" s="1"/>
  <c r="P876" i="11"/>
  <c r="O876" i="11"/>
  <c r="T875" i="11"/>
  <c r="S875" i="11"/>
  <c r="U875" i="11" s="1"/>
  <c r="P875" i="11"/>
  <c r="O875" i="11"/>
  <c r="T874" i="11"/>
  <c r="S874" i="11"/>
  <c r="U874" i="11" s="1"/>
  <c r="P874" i="11"/>
  <c r="O874" i="11"/>
  <c r="T873" i="11"/>
  <c r="S873" i="11"/>
  <c r="U873" i="11" s="1"/>
  <c r="P873" i="11"/>
  <c r="O873" i="11"/>
  <c r="T872" i="11"/>
  <c r="S872" i="11"/>
  <c r="U872" i="11" s="1"/>
  <c r="P872" i="11"/>
  <c r="O872" i="11"/>
  <c r="T871" i="11"/>
  <c r="S871" i="11"/>
  <c r="U871" i="11" s="1"/>
  <c r="P871" i="11"/>
  <c r="O871" i="11"/>
  <c r="T870" i="11"/>
  <c r="S870" i="11"/>
  <c r="U870" i="11" s="1"/>
  <c r="P870" i="11"/>
  <c r="O870" i="11"/>
  <c r="T869" i="11"/>
  <c r="S869" i="11"/>
  <c r="U869" i="11" s="1"/>
  <c r="P869" i="11"/>
  <c r="O869" i="11"/>
  <c r="T868" i="11"/>
  <c r="S868" i="11"/>
  <c r="U868" i="11" s="1"/>
  <c r="P868" i="11"/>
  <c r="O868" i="11"/>
  <c r="T867" i="11"/>
  <c r="S867" i="11"/>
  <c r="U867" i="11" s="1"/>
  <c r="P867" i="11"/>
  <c r="O867" i="11"/>
  <c r="T866" i="11"/>
  <c r="S866" i="11"/>
  <c r="U866" i="11" s="1"/>
  <c r="P866" i="11"/>
  <c r="O866" i="11"/>
  <c r="T865" i="11"/>
  <c r="S865" i="11"/>
  <c r="U865" i="11" s="1"/>
  <c r="P865" i="11"/>
  <c r="O865" i="11"/>
  <c r="T864" i="11"/>
  <c r="S864" i="11"/>
  <c r="U864" i="11" s="1"/>
  <c r="P864" i="11"/>
  <c r="O864" i="11"/>
  <c r="T863" i="11"/>
  <c r="S863" i="11"/>
  <c r="U863" i="11" s="1"/>
  <c r="P863" i="11"/>
  <c r="O863" i="11"/>
  <c r="T862" i="11"/>
  <c r="S862" i="11"/>
  <c r="U862" i="11" s="1"/>
  <c r="P862" i="11"/>
  <c r="O862" i="11"/>
  <c r="T861" i="11"/>
  <c r="S861" i="11"/>
  <c r="U861" i="11" s="1"/>
  <c r="P861" i="11"/>
  <c r="O861" i="11"/>
  <c r="T860" i="11"/>
  <c r="S860" i="11"/>
  <c r="U860" i="11" s="1"/>
  <c r="P860" i="11"/>
  <c r="O860" i="11"/>
  <c r="T859" i="11"/>
  <c r="S859" i="11"/>
  <c r="U859" i="11" s="1"/>
  <c r="P859" i="11"/>
  <c r="O859" i="11"/>
  <c r="T858" i="11"/>
  <c r="S858" i="11"/>
  <c r="U858" i="11" s="1"/>
  <c r="P858" i="11"/>
  <c r="O858" i="11"/>
  <c r="T857" i="11"/>
  <c r="S857" i="11"/>
  <c r="U857" i="11" s="1"/>
  <c r="P857" i="11"/>
  <c r="O857" i="11"/>
  <c r="T856" i="11"/>
  <c r="S856" i="11"/>
  <c r="U856" i="11" s="1"/>
  <c r="P856" i="11"/>
  <c r="O856" i="11"/>
  <c r="T855" i="11"/>
  <c r="S855" i="11"/>
  <c r="U855" i="11" s="1"/>
  <c r="P855" i="11"/>
  <c r="O855" i="11"/>
  <c r="T854" i="11"/>
  <c r="S854" i="11"/>
  <c r="U854" i="11" s="1"/>
  <c r="P854" i="11"/>
  <c r="O854" i="11"/>
  <c r="T853" i="11"/>
  <c r="S853" i="11"/>
  <c r="U853" i="11" s="1"/>
  <c r="P853" i="11"/>
  <c r="O853" i="11"/>
  <c r="T852" i="11"/>
  <c r="S852" i="11"/>
  <c r="U852" i="11" s="1"/>
  <c r="P852" i="11"/>
  <c r="O852" i="11"/>
  <c r="T851" i="11"/>
  <c r="S851" i="11"/>
  <c r="U851" i="11" s="1"/>
  <c r="P851" i="11"/>
  <c r="O851" i="11"/>
  <c r="T850" i="11"/>
  <c r="S850" i="11"/>
  <c r="U850" i="11" s="1"/>
  <c r="P850" i="11"/>
  <c r="O850" i="11"/>
  <c r="T849" i="11"/>
  <c r="S849" i="11"/>
  <c r="U849" i="11" s="1"/>
  <c r="P849" i="11"/>
  <c r="O849" i="11"/>
  <c r="T848" i="11"/>
  <c r="S848" i="11"/>
  <c r="U848" i="11" s="1"/>
  <c r="P848" i="11"/>
  <c r="O848" i="11"/>
  <c r="T847" i="11"/>
  <c r="S847" i="11"/>
  <c r="U847" i="11" s="1"/>
  <c r="P847" i="11"/>
  <c r="O847" i="11"/>
  <c r="T846" i="11"/>
  <c r="S846" i="11"/>
  <c r="U846" i="11" s="1"/>
  <c r="P846" i="11"/>
  <c r="O846" i="11"/>
  <c r="T845" i="11"/>
  <c r="S845" i="11"/>
  <c r="U845" i="11" s="1"/>
  <c r="P845" i="11"/>
  <c r="O845" i="11"/>
  <c r="T844" i="11"/>
  <c r="S844" i="11"/>
  <c r="U844" i="11" s="1"/>
  <c r="P844" i="11"/>
  <c r="O844" i="11"/>
  <c r="T843" i="11"/>
  <c r="S843" i="11"/>
  <c r="U843" i="11" s="1"/>
  <c r="P843" i="11"/>
  <c r="O843" i="11"/>
  <c r="T842" i="11"/>
  <c r="S842" i="11"/>
  <c r="U842" i="11" s="1"/>
  <c r="P842" i="11"/>
  <c r="O842" i="11"/>
  <c r="T841" i="11"/>
  <c r="S841" i="11"/>
  <c r="U841" i="11" s="1"/>
  <c r="P841" i="11"/>
  <c r="O841" i="11"/>
  <c r="T840" i="11"/>
  <c r="S840" i="11"/>
  <c r="U840" i="11" s="1"/>
  <c r="P840" i="11"/>
  <c r="O840" i="11"/>
  <c r="T839" i="11"/>
  <c r="S839" i="11"/>
  <c r="U839" i="11" s="1"/>
  <c r="P839" i="11"/>
  <c r="O839" i="11"/>
  <c r="T838" i="11"/>
  <c r="S838" i="11"/>
  <c r="U838" i="11" s="1"/>
  <c r="P838" i="11"/>
  <c r="O838" i="11"/>
  <c r="T837" i="11"/>
  <c r="S837" i="11"/>
  <c r="U837" i="11" s="1"/>
  <c r="P837" i="11"/>
  <c r="O837" i="11"/>
  <c r="T836" i="11"/>
  <c r="S836" i="11"/>
  <c r="U836" i="11" s="1"/>
  <c r="P836" i="11"/>
  <c r="O836" i="11"/>
  <c r="T835" i="11"/>
  <c r="S835" i="11"/>
  <c r="U835" i="11" s="1"/>
  <c r="P835" i="11"/>
  <c r="O835" i="11"/>
  <c r="T834" i="11"/>
  <c r="S834" i="11"/>
  <c r="U834" i="11" s="1"/>
  <c r="P834" i="11"/>
  <c r="O834" i="11"/>
  <c r="T833" i="11"/>
  <c r="S833" i="11"/>
  <c r="U833" i="11" s="1"/>
  <c r="P833" i="11"/>
  <c r="O833" i="11"/>
  <c r="T832" i="11"/>
  <c r="S832" i="11"/>
  <c r="U832" i="11" s="1"/>
  <c r="P832" i="11"/>
  <c r="O832" i="11"/>
  <c r="T831" i="11"/>
  <c r="S831" i="11"/>
  <c r="U831" i="11" s="1"/>
  <c r="P831" i="11"/>
  <c r="O831" i="11"/>
  <c r="T830" i="11"/>
  <c r="S830" i="11"/>
  <c r="U830" i="11" s="1"/>
  <c r="P830" i="11"/>
  <c r="O830" i="11"/>
  <c r="T829" i="11"/>
  <c r="S829" i="11"/>
  <c r="U829" i="11" s="1"/>
  <c r="P829" i="11"/>
  <c r="O829" i="11"/>
  <c r="T828" i="11"/>
  <c r="S828" i="11"/>
  <c r="U828" i="11" s="1"/>
  <c r="P828" i="11"/>
  <c r="O828" i="11"/>
  <c r="T827" i="11"/>
  <c r="S827" i="11"/>
  <c r="U827" i="11" s="1"/>
  <c r="P827" i="11"/>
  <c r="O827" i="11"/>
  <c r="T826" i="11"/>
  <c r="S826" i="11"/>
  <c r="U826" i="11" s="1"/>
  <c r="P826" i="11"/>
  <c r="O826" i="11"/>
  <c r="T825" i="11"/>
  <c r="S825" i="11"/>
  <c r="U825" i="11" s="1"/>
  <c r="P825" i="11"/>
  <c r="O825" i="11"/>
  <c r="T824" i="11"/>
  <c r="S824" i="11"/>
  <c r="U824" i="11" s="1"/>
  <c r="P824" i="11"/>
  <c r="O824" i="11"/>
  <c r="T823" i="11"/>
  <c r="S823" i="11"/>
  <c r="U823" i="11" s="1"/>
  <c r="P823" i="11"/>
  <c r="O823" i="11"/>
  <c r="T822" i="11"/>
  <c r="S822" i="11"/>
  <c r="U822" i="11" s="1"/>
  <c r="P822" i="11"/>
  <c r="O822" i="11"/>
  <c r="T821" i="11"/>
  <c r="S821" i="11"/>
  <c r="U821" i="11" s="1"/>
  <c r="P821" i="11"/>
  <c r="O821" i="11"/>
  <c r="T820" i="11"/>
  <c r="S820" i="11"/>
  <c r="U820" i="11" s="1"/>
  <c r="P820" i="11"/>
  <c r="O820" i="11"/>
  <c r="T819" i="11"/>
  <c r="S819" i="11"/>
  <c r="U819" i="11" s="1"/>
  <c r="P819" i="11"/>
  <c r="O819" i="11"/>
  <c r="T818" i="11"/>
  <c r="S818" i="11"/>
  <c r="U818" i="11" s="1"/>
  <c r="P818" i="11"/>
  <c r="O818" i="11"/>
  <c r="T817" i="11"/>
  <c r="S817" i="11"/>
  <c r="U817" i="11" s="1"/>
  <c r="P817" i="11"/>
  <c r="O817" i="11"/>
  <c r="T816" i="11"/>
  <c r="S816" i="11"/>
  <c r="U816" i="11" s="1"/>
  <c r="P816" i="11"/>
  <c r="O816" i="11"/>
  <c r="T815" i="11"/>
  <c r="S815" i="11"/>
  <c r="U815" i="11" s="1"/>
  <c r="P815" i="11"/>
  <c r="O815" i="11"/>
  <c r="T814" i="11"/>
  <c r="S814" i="11"/>
  <c r="U814" i="11" s="1"/>
  <c r="P814" i="11"/>
  <c r="O814" i="11"/>
  <c r="T813" i="11"/>
  <c r="S813" i="11"/>
  <c r="U813" i="11" s="1"/>
  <c r="P813" i="11"/>
  <c r="O813" i="11"/>
  <c r="T812" i="11"/>
  <c r="S812" i="11"/>
  <c r="U812" i="11" s="1"/>
  <c r="P812" i="11"/>
  <c r="O812" i="11"/>
  <c r="T811" i="11"/>
  <c r="S811" i="11"/>
  <c r="U811" i="11" s="1"/>
  <c r="P811" i="11"/>
  <c r="O811" i="11"/>
  <c r="T810" i="11"/>
  <c r="S810" i="11"/>
  <c r="U810" i="11" s="1"/>
  <c r="P810" i="11"/>
  <c r="O810" i="11"/>
  <c r="T809" i="11"/>
  <c r="S809" i="11"/>
  <c r="U809" i="11" s="1"/>
  <c r="P809" i="11"/>
  <c r="O809" i="11"/>
  <c r="T808" i="11"/>
  <c r="S808" i="11"/>
  <c r="U808" i="11" s="1"/>
  <c r="P808" i="11"/>
  <c r="O808" i="11"/>
  <c r="T807" i="11"/>
  <c r="S807" i="11"/>
  <c r="U807" i="11" s="1"/>
  <c r="P807" i="11"/>
  <c r="O807" i="11"/>
  <c r="T806" i="11"/>
  <c r="S806" i="11"/>
  <c r="U806" i="11" s="1"/>
  <c r="P806" i="11"/>
  <c r="O806" i="11"/>
  <c r="T805" i="11"/>
  <c r="S805" i="11"/>
  <c r="U805" i="11" s="1"/>
  <c r="P805" i="11"/>
  <c r="O805" i="11"/>
  <c r="T804" i="11"/>
  <c r="S804" i="11"/>
  <c r="U804" i="11" s="1"/>
  <c r="P804" i="11"/>
  <c r="O804" i="11"/>
  <c r="T803" i="11"/>
  <c r="S803" i="11"/>
  <c r="U803" i="11" s="1"/>
  <c r="P803" i="11"/>
  <c r="O803" i="11"/>
  <c r="T802" i="11"/>
  <c r="S802" i="11"/>
  <c r="U802" i="11" s="1"/>
  <c r="P802" i="11"/>
  <c r="O802" i="11"/>
  <c r="T801" i="11"/>
  <c r="S801" i="11"/>
  <c r="U801" i="11" s="1"/>
  <c r="P801" i="11"/>
  <c r="O801" i="11"/>
  <c r="T800" i="11"/>
  <c r="S800" i="11"/>
  <c r="U800" i="11" s="1"/>
  <c r="P800" i="11"/>
  <c r="O800" i="11"/>
  <c r="T799" i="11"/>
  <c r="S799" i="11"/>
  <c r="U799" i="11" s="1"/>
  <c r="P799" i="11"/>
  <c r="O799" i="11"/>
  <c r="T798" i="11"/>
  <c r="S798" i="11"/>
  <c r="U798" i="11" s="1"/>
  <c r="P798" i="11"/>
  <c r="O798" i="11"/>
  <c r="T797" i="11"/>
  <c r="S797" i="11"/>
  <c r="U797" i="11" s="1"/>
  <c r="P797" i="11"/>
  <c r="O797" i="11"/>
  <c r="T796" i="11"/>
  <c r="S796" i="11"/>
  <c r="U796" i="11" s="1"/>
  <c r="P796" i="11"/>
  <c r="O796" i="11"/>
  <c r="T795" i="11"/>
  <c r="S795" i="11"/>
  <c r="U795" i="11" s="1"/>
  <c r="P795" i="11"/>
  <c r="O795" i="11"/>
  <c r="T794" i="11"/>
  <c r="S794" i="11"/>
  <c r="U794" i="11" s="1"/>
  <c r="P794" i="11"/>
  <c r="O794" i="11"/>
  <c r="T793" i="11"/>
  <c r="S793" i="11"/>
  <c r="U793" i="11" s="1"/>
  <c r="P793" i="11"/>
  <c r="O793" i="11"/>
  <c r="T792" i="11"/>
  <c r="S792" i="11"/>
  <c r="U792" i="11" s="1"/>
  <c r="P792" i="11"/>
  <c r="O792" i="11"/>
  <c r="T791" i="11"/>
  <c r="S791" i="11"/>
  <c r="U791" i="11" s="1"/>
  <c r="P791" i="11"/>
  <c r="O791" i="11"/>
  <c r="T790" i="11"/>
  <c r="S790" i="11"/>
  <c r="U790" i="11" s="1"/>
  <c r="P790" i="11"/>
  <c r="O790" i="11"/>
  <c r="T789" i="11"/>
  <c r="S789" i="11"/>
  <c r="U789" i="11" s="1"/>
  <c r="P789" i="11"/>
  <c r="O789" i="11"/>
  <c r="T788" i="11"/>
  <c r="S788" i="11"/>
  <c r="U788" i="11" s="1"/>
  <c r="P788" i="11"/>
  <c r="O788" i="11"/>
  <c r="T787" i="11"/>
  <c r="S787" i="11"/>
  <c r="U787" i="11" s="1"/>
  <c r="P787" i="11"/>
  <c r="O787" i="11"/>
  <c r="T786" i="11"/>
  <c r="S786" i="11"/>
  <c r="U786" i="11" s="1"/>
  <c r="P786" i="11"/>
  <c r="O786" i="11"/>
  <c r="T785" i="11"/>
  <c r="S785" i="11"/>
  <c r="U785" i="11" s="1"/>
  <c r="P785" i="11"/>
  <c r="O785" i="11"/>
  <c r="T784" i="11"/>
  <c r="S784" i="11"/>
  <c r="U784" i="11" s="1"/>
  <c r="P784" i="11"/>
  <c r="O784" i="11"/>
  <c r="T783" i="11"/>
  <c r="S783" i="11"/>
  <c r="U783" i="11" s="1"/>
  <c r="P783" i="11"/>
  <c r="O783" i="11"/>
  <c r="T782" i="11"/>
  <c r="S782" i="11"/>
  <c r="U782" i="11" s="1"/>
  <c r="P782" i="11"/>
  <c r="O782" i="11"/>
  <c r="T781" i="11"/>
  <c r="S781" i="11"/>
  <c r="U781" i="11" s="1"/>
  <c r="P781" i="11"/>
  <c r="O781" i="11"/>
  <c r="T780" i="11"/>
  <c r="S780" i="11"/>
  <c r="U780" i="11" s="1"/>
  <c r="P780" i="11"/>
  <c r="O780" i="11"/>
  <c r="T779" i="11"/>
  <c r="S779" i="11"/>
  <c r="U779" i="11" s="1"/>
  <c r="P779" i="11"/>
  <c r="O779" i="11"/>
  <c r="T778" i="11"/>
  <c r="S778" i="11"/>
  <c r="U778" i="11" s="1"/>
  <c r="P778" i="11"/>
  <c r="O778" i="11"/>
  <c r="T777" i="11"/>
  <c r="S777" i="11"/>
  <c r="U777" i="11" s="1"/>
  <c r="P777" i="11"/>
  <c r="O777" i="11"/>
  <c r="T776" i="11"/>
  <c r="S776" i="11"/>
  <c r="U776" i="11" s="1"/>
  <c r="P776" i="11"/>
  <c r="O776" i="11"/>
  <c r="T775" i="11"/>
  <c r="S775" i="11"/>
  <c r="U775" i="11" s="1"/>
  <c r="P775" i="11"/>
  <c r="O775" i="11"/>
  <c r="T774" i="11"/>
  <c r="S774" i="11"/>
  <c r="U774" i="11" s="1"/>
  <c r="P774" i="11"/>
  <c r="O774" i="11"/>
  <c r="T773" i="11"/>
  <c r="S773" i="11"/>
  <c r="U773" i="11" s="1"/>
  <c r="P773" i="11"/>
  <c r="O773" i="11"/>
  <c r="T772" i="11"/>
  <c r="S772" i="11"/>
  <c r="U772" i="11" s="1"/>
  <c r="P772" i="11"/>
  <c r="O772" i="11"/>
  <c r="T771" i="11"/>
  <c r="S771" i="11"/>
  <c r="U771" i="11" s="1"/>
  <c r="P771" i="11"/>
  <c r="O771" i="11"/>
  <c r="T770" i="11"/>
  <c r="S770" i="11"/>
  <c r="U770" i="11" s="1"/>
  <c r="P770" i="11"/>
  <c r="O770" i="11"/>
  <c r="T769" i="11"/>
  <c r="S769" i="11"/>
  <c r="U769" i="11" s="1"/>
  <c r="P769" i="11"/>
  <c r="O769" i="11"/>
  <c r="T768" i="11"/>
  <c r="S768" i="11"/>
  <c r="U768" i="11" s="1"/>
  <c r="P768" i="11"/>
  <c r="O768" i="11"/>
  <c r="T767" i="11"/>
  <c r="S767" i="11"/>
  <c r="U767" i="11" s="1"/>
  <c r="P767" i="11"/>
  <c r="O767" i="11"/>
  <c r="T766" i="11"/>
  <c r="S766" i="11"/>
  <c r="U766" i="11" s="1"/>
  <c r="P766" i="11"/>
  <c r="O766" i="11"/>
  <c r="T765" i="11"/>
  <c r="S765" i="11"/>
  <c r="U765" i="11" s="1"/>
  <c r="P765" i="11"/>
  <c r="O765" i="11"/>
  <c r="T764" i="11"/>
  <c r="S764" i="11"/>
  <c r="U764" i="11" s="1"/>
  <c r="P764" i="11"/>
  <c r="O764" i="11"/>
  <c r="T763" i="11"/>
  <c r="S763" i="11"/>
  <c r="U763" i="11" s="1"/>
  <c r="P763" i="11"/>
  <c r="O763" i="11"/>
  <c r="T762" i="11"/>
  <c r="S762" i="11"/>
  <c r="U762" i="11" s="1"/>
  <c r="P762" i="11"/>
  <c r="O762" i="11"/>
  <c r="T761" i="11"/>
  <c r="S761" i="11"/>
  <c r="U761" i="11" s="1"/>
  <c r="P761" i="11"/>
  <c r="O761" i="11"/>
  <c r="T760" i="11"/>
  <c r="S760" i="11"/>
  <c r="U760" i="11" s="1"/>
  <c r="P760" i="11"/>
  <c r="O760" i="11"/>
  <c r="T759" i="11"/>
  <c r="S759" i="11"/>
  <c r="U759" i="11" s="1"/>
  <c r="P759" i="11"/>
  <c r="O759" i="11"/>
  <c r="T758" i="11"/>
  <c r="S758" i="11"/>
  <c r="U758" i="11" s="1"/>
  <c r="P758" i="11"/>
  <c r="O758" i="11"/>
  <c r="T757" i="11"/>
  <c r="S757" i="11"/>
  <c r="U757" i="11" s="1"/>
  <c r="P757" i="11"/>
  <c r="O757" i="11"/>
  <c r="T756" i="11"/>
  <c r="S756" i="11"/>
  <c r="U756" i="11" s="1"/>
  <c r="P756" i="11"/>
  <c r="O756" i="11"/>
  <c r="T755" i="11"/>
  <c r="S755" i="11"/>
  <c r="U755" i="11" s="1"/>
  <c r="P755" i="11"/>
  <c r="O755" i="11"/>
  <c r="T754" i="11"/>
  <c r="S754" i="11"/>
  <c r="U754" i="11" s="1"/>
  <c r="P754" i="11"/>
  <c r="O754" i="11"/>
  <c r="T753" i="11"/>
  <c r="S753" i="11"/>
  <c r="U753" i="11" s="1"/>
  <c r="P753" i="11"/>
  <c r="O753" i="11"/>
  <c r="T752" i="11"/>
  <c r="S752" i="11"/>
  <c r="U752" i="11" s="1"/>
  <c r="P752" i="11"/>
  <c r="O752" i="11"/>
  <c r="T751" i="11"/>
  <c r="S751" i="11"/>
  <c r="U751" i="11" s="1"/>
  <c r="P751" i="11"/>
  <c r="O751" i="11"/>
  <c r="T750" i="11"/>
  <c r="S750" i="11"/>
  <c r="U750" i="11" s="1"/>
  <c r="P750" i="11"/>
  <c r="O750" i="11"/>
  <c r="T749" i="11"/>
  <c r="S749" i="11"/>
  <c r="U749" i="11" s="1"/>
  <c r="P749" i="11"/>
  <c r="O749" i="11"/>
  <c r="T748" i="11"/>
  <c r="S748" i="11"/>
  <c r="U748" i="11" s="1"/>
  <c r="P748" i="11"/>
  <c r="O748" i="11"/>
  <c r="T747" i="11"/>
  <c r="S747" i="11"/>
  <c r="U747" i="11" s="1"/>
  <c r="P747" i="11"/>
  <c r="O747" i="11"/>
  <c r="T746" i="11"/>
  <c r="S746" i="11"/>
  <c r="U746" i="11" s="1"/>
  <c r="P746" i="11"/>
  <c r="O746" i="11"/>
  <c r="T745" i="11"/>
  <c r="S745" i="11"/>
  <c r="U745" i="11" s="1"/>
  <c r="P745" i="11"/>
  <c r="O745" i="11"/>
  <c r="T744" i="11"/>
  <c r="S744" i="11"/>
  <c r="U744" i="11" s="1"/>
  <c r="P744" i="11"/>
  <c r="O744" i="11"/>
  <c r="T743" i="11"/>
  <c r="S743" i="11"/>
  <c r="U743" i="11" s="1"/>
  <c r="P743" i="11"/>
  <c r="O743" i="11"/>
  <c r="T742" i="11"/>
  <c r="S742" i="11"/>
  <c r="U742" i="11" s="1"/>
  <c r="P742" i="11"/>
  <c r="O742" i="11"/>
  <c r="T741" i="11"/>
  <c r="S741" i="11"/>
  <c r="U741" i="11" s="1"/>
  <c r="P741" i="11"/>
  <c r="O741" i="11"/>
  <c r="T740" i="11"/>
  <c r="S740" i="11"/>
  <c r="U740" i="11" s="1"/>
  <c r="P740" i="11"/>
  <c r="O740" i="11"/>
  <c r="T739" i="11"/>
  <c r="S739" i="11"/>
  <c r="U739" i="11" s="1"/>
  <c r="P739" i="11"/>
  <c r="O739" i="11"/>
  <c r="T738" i="11"/>
  <c r="S738" i="11"/>
  <c r="U738" i="11" s="1"/>
  <c r="P738" i="11"/>
  <c r="O738" i="11"/>
  <c r="T737" i="11"/>
  <c r="S737" i="11"/>
  <c r="U737" i="11" s="1"/>
  <c r="P737" i="11"/>
  <c r="O737" i="11"/>
  <c r="T736" i="11"/>
  <c r="S736" i="11"/>
  <c r="U736" i="11" s="1"/>
  <c r="P736" i="11"/>
  <c r="O736" i="11"/>
  <c r="T735" i="11"/>
  <c r="S735" i="11"/>
  <c r="U735" i="11" s="1"/>
  <c r="P735" i="11"/>
  <c r="O735" i="11"/>
  <c r="T734" i="11"/>
  <c r="S734" i="11"/>
  <c r="U734" i="11" s="1"/>
  <c r="P734" i="11"/>
  <c r="O734" i="11"/>
  <c r="T733" i="11"/>
  <c r="S733" i="11"/>
  <c r="U733" i="11" s="1"/>
  <c r="P733" i="11"/>
  <c r="O733" i="11"/>
  <c r="T732" i="11"/>
  <c r="S732" i="11"/>
  <c r="U732" i="11" s="1"/>
  <c r="P732" i="11"/>
  <c r="O732" i="11"/>
  <c r="T731" i="11"/>
  <c r="S731" i="11"/>
  <c r="U731" i="11" s="1"/>
  <c r="P731" i="11"/>
  <c r="O731" i="11"/>
  <c r="T730" i="11"/>
  <c r="S730" i="11"/>
  <c r="U730" i="11" s="1"/>
  <c r="P730" i="11"/>
  <c r="O730" i="11"/>
  <c r="T729" i="11"/>
  <c r="S729" i="11"/>
  <c r="U729" i="11" s="1"/>
  <c r="P729" i="11"/>
  <c r="O729" i="11"/>
  <c r="T728" i="11"/>
  <c r="S728" i="11"/>
  <c r="U728" i="11" s="1"/>
  <c r="P728" i="11"/>
  <c r="O728" i="11"/>
  <c r="T727" i="11"/>
  <c r="S727" i="11"/>
  <c r="U727" i="11" s="1"/>
  <c r="P727" i="11"/>
  <c r="O727" i="11"/>
  <c r="T726" i="11"/>
  <c r="S726" i="11"/>
  <c r="U726" i="11" s="1"/>
  <c r="P726" i="11"/>
  <c r="O726" i="11"/>
  <c r="T725" i="11"/>
  <c r="S725" i="11"/>
  <c r="U725" i="11" s="1"/>
  <c r="P725" i="11"/>
  <c r="O725" i="11"/>
  <c r="T724" i="11"/>
  <c r="S724" i="11"/>
  <c r="U724" i="11" s="1"/>
  <c r="P724" i="11"/>
  <c r="O724" i="11"/>
  <c r="T723" i="11"/>
  <c r="S723" i="11"/>
  <c r="U723" i="11" s="1"/>
  <c r="P723" i="11"/>
  <c r="O723" i="11"/>
  <c r="T722" i="11"/>
  <c r="S722" i="11"/>
  <c r="U722" i="11" s="1"/>
  <c r="P722" i="11"/>
  <c r="O722" i="11"/>
  <c r="T721" i="11"/>
  <c r="S721" i="11"/>
  <c r="U721" i="11" s="1"/>
  <c r="P721" i="11"/>
  <c r="O721" i="11"/>
  <c r="T720" i="11"/>
  <c r="S720" i="11"/>
  <c r="U720" i="11" s="1"/>
  <c r="P720" i="11"/>
  <c r="O720" i="11"/>
  <c r="T719" i="11"/>
  <c r="S719" i="11"/>
  <c r="U719" i="11" s="1"/>
  <c r="P719" i="11"/>
  <c r="O719" i="11"/>
  <c r="T718" i="11"/>
  <c r="S718" i="11"/>
  <c r="U718" i="11" s="1"/>
  <c r="P718" i="11"/>
  <c r="O718" i="11"/>
  <c r="T717" i="11"/>
  <c r="S717" i="11"/>
  <c r="U717" i="11" s="1"/>
  <c r="P717" i="11"/>
  <c r="O717" i="11"/>
  <c r="T716" i="11"/>
  <c r="S716" i="11"/>
  <c r="U716" i="11" s="1"/>
  <c r="P716" i="11"/>
  <c r="O716" i="11"/>
  <c r="T715" i="11"/>
  <c r="S715" i="11"/>
  <c r="U715" i="11" s="1"/>
  <c r="P715" i="11"/>
  <c r="O715" i="11"/>
  <c r="T714" i="11"/>
  <c r="S714" i="11"/>
  <c r="U714" i="11" s="1"/>
  <c r="P714" i="11"/>
  <c r="O714" i="11"/>
  <c r="T713" i="11"/>
  <c r="S713" i="11"/>
  <c r="U713" i="11" s="1"/>
  <c r="P713" i="11"/>
  <c r="O713" i="11"/>
  <c r="T712" i="11"/>
  <c r="S712" i="11"/>
  <c r="U712" i="11" s="1"/>
  <c r="P712" i="11"/>
  <c r="O712" i="11"/>
  <c r="T711" i="11"/>
  <c r="S711" i="11"/>
  <c r="U711" i="11" s="1"/>
  <c r="P711" i="11"/>
  <c r="O711" i="11"/>
  <c r="T710" i="11"/>
  <c r="S710" i="11"/>
  <c r="U710" i="11" s="1"/>
  <c r="P710" i="11"/>
  <c r="O710" i="11"/>
  <c r="T709" i="11"/>
  <c r="S709" i="11"/>
  <c r="U709" i="11" s="1"/>
  <c r="P709" i="11"/>
  <c r="O709" i="11"/>
  <c r="T708" i="11"/>
  <c r="S708" i="11"/>
  <c r="U708" i="11" s="1"/>
  <c r="P708" i="11"/>
  <c r="O708" i="11"/>
  <c r="T707" i="11"/>
  <c r="S707" i="11"/>
  <c r="U707" i="11" s="1"/>
  <c r="P707" i="11"/>
  <c r="O707" i="11"/>
  <c r="T706" i="11"/>
  <c r="S706" i="11"/>
  <c r="U706" i="11" s="1"/>
  <c r="P706" i="11"/>
  <c r="O706" i="11"/>
  <c r="T705" i="11"/>
  <c r="S705" i="11"/>
  <c r="U705" i="11" s="1"/>
  <c r="P705" i="11"/>
  <c r="O705" i="11"/>
  <c r="T704" i="11"/>
  <c r="S704" i="11"/>
  <c r="U704" i="11" s="1"/>
  <c r="P704" i="11"/>
  <c r="O704" i="11"/>
  <c r="T703" i="11"/>
  <c r="S703" i="11"/>
  <c r="U703" i="11" s="1"/>
  <c r="P703" i="11"/>
  <c r="O703" i="11"/>
  <c r="T702" i="11"/>
  <c r="S702" i="11"/>
  <c r="U702" i="11" s="1"/>
  <c r="P702" i="11"/>
  <c r="O702" i="11"/>
  <c r="T701" i="11"/>
  <c r="S701" i="11"/>
  <c r="U701" i="11" s="1"/>
  <c r="P701" i="11"/>
  <c r="O701" i="11"/>
  <c r="T700" i="11"/>
  <c r="S700" i="11"/>
  <c r="U700" i="11" s="1"/>
  <c r="P700" i="11"/>
  <c r="O700" i="11"/>
  <c r="T699" i="11"/>
  <c r="S699" i="11"/>
  <c r="U699" i="11" s="1"/>
  <c r="P699" i="11"/>
  <c r="O699" i="11"/>
  <c r="T698" i="11"/>
  <c r="S698" i="11"/>
  <c r="U698" i="11" s="1"/>
  <c r="P698" i="11"/>
  <c r="O698" i="11"/>
  <c r="T697" i="11"/>
  <c r="S697" i="11"/>
  <c r="U697" i="11" s="1"/>
  <c r="P697" i="11"/>
  <c r="O697" i="11"/>
  <c r="T696" i="11"/>
  <c r="S696" i="11"/>
  <c r="U696" i="11" s="1"/>
  <c r="P696" i="11"/>
  <c r="O696" i="11"/>
  <c r="T695" i="11"/>
  <c r="S695" i="11"/>
  <c r="U695" i="11" s="1"/>
  <c r="P695" i="11"/>
  <c r="O695" i="11"/>
  <c r="T694" i="11"/>
  <c r="S694" i="11"/>
  <c r="U694" i="11" s="1"/>
  <c r="P694" i="11"/>
  <c r="O694" i="11"/>
  <c r="T693" i="11"/>
  <c r="S693" i="11"/>
  <c r="U693" i="11" s="1"/>
  <c r="P693" i="11"/>
  <c r="O693" i="11"/>
  <c r="T692" i="11"/>
  <c r="S692" i="11"/>
  <c r="U692" i="11" s="1"/>
  <c r="P692" i="11"/>
  <c r="O692" i="11"/>
  <c r="T691" i="11"/>
  <c r="S691" i="11"/>
  <c r="U691" i="11" s="1"/>
  <c r="P691" i="11"/>
  <c r="O691" i="11"/>
  <c r="T690" i="11"/>
  <c r="S690" i="11"/>
  <c r="U690" i="11" s="1"/>
  <c r="P690" i="11"/>
  <c r="O690" i="11"/>
  <c r="T689" i="11"/>
  <c r="S689" i="11"/>
  <c r="U689" i="11" s="1"/>
  <c r="P689" i="11"/>
  <c r="O689" i="11"/>
  <c r="T688" i="11"/>
  <c r="S688" i="11"/>
  <c r="U688" i="11" s="1"/>
  <c r="P688" i="11"/>
  <c r="O688" i="11"/>
  <c r="T687" i="11"/>
  <c r="S687" i="11"/>
  <c r="U687" i="11" s="1"/>
  <c r="P687" i="11"/>
  <c r="O687" i="11"/>
  <c r="T686" i="11"/>
  <c r="S686" i="11"/>
  <c r="U686" i="11" s="1"/>
  <c r="P686" i="11"/>
  <c r="O686" i="11"/>
  <c r="T685" i="11"/>
  <c r="S685" i="11"/>
  <c r="U685" i="11" s="1"/>
  <c r="P685" i="11"/>
  <c r="O685" i="11"/>
  <c r="T684" i="11"/>
  <c r="S684" i="11"/>
  <c r="U684" i="11" s="1"/>
  <c r="P684" i="11"/>
  <c r="O684" i="11"/>
  <c r="T683" i="11"/>
  <c r="S683" i="11"/>
  <c r="U683" i="11" s="1"/>
  <c r="P683" i="11"/>
  <c r="O683" i="11"/>
  <c r="T682" i="11"/>
  <c r="S682" i="11"/>
  <c r="U682" i="11" s="1"/>
  <c r="P682" i="11"/>
  <c r="O682" i="11"/>
  <c r="T681" i="11"/>
  <c r="S681" i="11"/>
  <c r="U681" i="11" s="1"/>
  <c r="P681" i="11"/>
  <c r="O681" i="11"/>
  <c r="T680" i="11"/>
  <c r="S680" i="11"/>
  <c r="U680" i="11" s="1"/>
  <c r="P680" i="11"/>
  <c r="O680" i="11"/>
  <c r="T679" i="11"/>
  <c r="S679" i="11"/>
  <c r="U679" i="11" s="1"/>
  <c r="P679" i="11"/>
  <c r="O679" i="11"/>
  <c r="T678" i="11"/>
  <c r="S678" i="11"/>
  <c r="U678" i="11" s="1"/>
  <c r="P678" i="11"/>
  <c r="O678" i="11"/>
  <c r="T677" i="11"/>
  <c r="S677" i="11"/>
  <c r="U677" i="11" s="1"/>
  <c r="P677" i="11"/>
  <c r="O677" i="11"/>
  <c r="T676" i="11"/>
  <c r="S676" i="11"/>
  <c r="U676" i="11" s="1"/>
  <c r="P676" i="11"/>
  <c r="O676" i="11"/>
  <c r="T675" i="11"/>
  <c r="S675" i="11"/>
  <c r="U675" i="11" s="1"/>
  <c r="P675" i="11"/>
  <c r="O675" i="11"/>
  <c r="T674" i="11"/>
  <c r="S674" i="11"/>
  <c r="U674" i="11" s="1"/>
  <c r="P674" i="11"/>
  <c r="O674" i="11"/>
  <c r="T673" i="11"/>
  <c r="S673" i="11"/>
  <c r="U673" i="11" s="1"/>
  <c r="P673" i="11"/>
  <c r="O673" i="11"/>
  <c r="T672" i="11"/>
  <c r="S672" i="11"/>
  <c r="U672" i="11" s="1"/>
  <c r="P672" i="11"/>
  <c r="O672" i="11"/>
  <c r="T671" i="11"/>
  <c r="S671" i="11"/>
  <c r="U671" i="11" s="1"/>
  <c r="P671" i="11"/>
  <c r="O671" i="11"/>
  <c r="T670" i="11"/>
  <c r="S670" i="11"/>
  <c r="U670" i="11" s="1"/>
  <c r="P670" i="11"/>
  <c r="O670" i="11"/>
  <c r="T669" i="11"/>
  <c r="S669" i="11"/>
  <c r="U669" i="11" s="1"/>
  <c r="P669" i="11"/>
  <c r="O669" i="11"/>
  <c r="T668" i="11"/>
  <c r="S668" i="11"/>
  <c r="U668" i="11" s="1"/>
  <c r="P668" i="11"/>
  <c r="O668" i="11"/>
  <c r="T667" i="11"/>
  <c r="S667" i="11"/>
  <c r="U667" i="11" s="1"/>
  <c r="P667" i="11"/>
  <c r="O667" i="11"/>
  <c r="T666" i="11"/>
  <c r="S666" i="11"/>
  <c r="U666" i="11" s="1"/>
  <c r="P666" i="11"/>
  <c r="O666" i="11"/>
  <c r="T665" i="11"/>
  <c r="S665" i="11"/>
  <c r="U665" i="11" s="1"/>
  <c r="P665" i="11"/>
  <c r="O665" i="11"/>
  <c r="T664" i="11"/>
  <c r="S664" i="11"/>
  <c r="U664" i="11" s="1"/>
  <c r="P664" i="11"/>
  <c r="O664" i="11"/>
  <c r="T663" i="11"/>
  <c r="S663" i="11"/>
  <c r="U663" i="11" s="1"/>
  <c r="P663" i="11"/>
  <c r="O663" i="11"/>
  <c r="T662" i="11"/>
  <c r="S662" i="11"/>
  <c r="U662" i="11" s="1"/>
  <c r="P662" i="11"/>
  <c r="O662" i="11"/>
  <c r="T661" i="11"/>
  <c r="S661" i="11"/>
  <c r="U661" i="11" s="1"/>
  <c r="P661" i="11"/>
  <c r="O661" i="11"/>
  <c r="T660" i="11"/>
  <c r="S660" i="11"/>
  <c r="U660" i="11" s="1"/>
  <c r="P660" i="11"/>
  <c r="O660" i="11"/>
  <c r="T659" i="11"/>
  <c r="S659" i="11"/>
  <c r="U659" i="11" s="1"/>
  <c r="P659" i="11"/>
  <c r="O659" i="11"/>
  <c r="T658" i="11"/>
  <c r="S658" i="11"/>
  <c r="U658" i="11" s="1"/>
  <c r="P658" i="11"/>
  <c r="O658" i="11"/>
  <c r="T657" i="11"/>
  <c r="S657" i="11"/>
  <c r="U657" i="11" s="1"/>
  <c r="P657" i="11"/>
  <c r="O657" i="11"/>
  <c r="T656" i="11"/>
  <c r="S656" i="11"/>
  <c r="U656" i="11" s="1"/>
  <c r="P656" i="11"/>
  <c r="O656" i="11"/>
  <c r="T655" i="11"/>
  <c r="S655" i="11"/>
  <c r="U655" i="11" s="1"/>
  <c r="P655" i="11"/>
  <c r="O655" i="11"/>
  <c r="T654" i="11"/>
  <c r="S654" i="11"/>
  <c r="U654" i="11" s="1"/>
  <c r="P654" i="11"/>
  <c r="O654" i="11"/>
  <c r="T653" i="11"/>
  <c r="S653" i="11"/>
  <c r="U653" i="11" s="1"/>
  <c r="P653" i="11"/>
  <c r="O653" i="11"/>
  <c r="T652" i="11"/>
  <c r="S652" i="11"/>
  <c r="U652" i="11" s="1"/>
  <c r="P652" i="11"/>
  <c r="O652" i="11"/>
  <c r="T651" i="11"/>
  <c r="S651" i="11"/>
  <c r="U651" i="11" s="1"/>
  <c r="P651" i="11"/>
  <c r="O651" i="11"/>
  <c r="T650" i="11"/>
  <c r="S650" i="11"/>
  <c r="U650" i="11" s="1"/>
  <c r="P650" i="11"/>
  <c r="O650" i="11"/>
  <c r="T649" i="11"/>
  <c r="S649" i="11"/>
  <c r="U649" i="11" s="1"/>
  <c r="P649" i="11"/>
  <c r="O649" i="11"/>
  <c r="T648" i="11"/>
  <c r="S648" i="11"/>
  <c r="U648" i="11" s="1"/>
  <c r="P648" i="11"/>
  <c r="O648" i="11"/>
  <c r="T647" i="11"/>
  <c r="S647" i="11"/>
  <c r="U647" i="11" s="1"/>
  <c r="P647" i="11"/>
  <c r="O647" i="11"/>
  <c r="T646" i="11"/>
  <c r="S646" i="11"/>
  <c r="U646" i="11" s="1"/>
  <c r="P646" i="11"/>
  <c r="O646" i="11"/>
  <c r="T645" i="11"/>
  <c r="S645" i="11"/>
  <c r="U645" i="11" s="1"/>
  <c r="P645" i="11"/>
  <c r="O645" i="11"/>
  <c r="T644" i="11"/>
  <c r="S644" i="11"/>
  <c r="U644" i="11" s="1"/>
  <c r="P644" i="11"/>
  <c r="O644" i="11"/>
  <c r="T643" i="11"/>
  <c r="S643" i="11"/>
  <c r="U643" i="11" s="1"/>
  <c r="P643" i="11"/>
  <c r="O643" i="11"/>
  <c r="T642" i="11"/>
  <c r="S642" i="11"/>
  <c r="U642" i="11" s="1"/>
  <c r="P642" i="11"/>
  <c r="O642" i="11"/>
  <c r="T3882" i="11"/>
  <c r="S3882" i="11"/>
  <c r="P3882" i="11"/>
  <c r="O3882" i="11"/>
  <c r="T2960" i="11"/>
  <c r="S2960" i="11"/>
  <c r="P2960" i="11"/>
  <c r="O2960" i="11"/>
  <c r="T2578" i="11"/>
  <c r="S2578" i="11"/>
  <c r="P2578" i="11"/>
  <c r="O2578" i="11"/>
  <c r="T602" i="11"/>
  <c r="S602" i="11"/>
  <c r="P602" i="11"/>
  <c r="O602" i="11"/>
  <c r="T1574" i="11"/>
  <c r="S1574" i="11"/>
  <c r="P1574" i="11"/>
  <c r="O1574" i="11"/>
  <c r="T1008" i="11"/>
  <c r="S1008" i="11"/>
  <c r="U636" i="11" s="1"/>
  <c r="P1008" i="11"/>
  <c r="O1008" i="11"/>
  <c r="T1236" i="11"/>
  <c r="S1236" i="11"/>
  <c r="P1236" i="11"/>
  <c r="O1236" i="11"/>
  <c r="T1458" i="11"/>
  <c r="S1458" i="11"/>
  <c r="P1458" i="11"/>
  <c r="O1458" i="11"/>
  <c r="T2380" i="11"/>
  <c r="S2380" i="11"/>
  <c r="P2380" i="11"/>
  <c r="O2380" i="11"/>
  <c r="T1322" i="11"/>
  <c r="S1322" i="11"/>
  <c r="P1322" i="11"/>
  <c r="O1322" i="11"/>
  <c r="T2959" i="11"/>
  <c r="S2959" i="11"/>
  <c r="P2959" i="11"/>
  <c r="O2959" i="11"/>
  <c r="T1007" i="11"/>
  <c r="S1007" i="11"/>
  <c r="P1007" i="11"/>
  <c r="O1007" i="11"/>
  <c r="T3872" i="11"/>
  <c r="S3872" i="11"/>
  <c r="P3872" i="11"/>
  <c r="O3872" i="11"/>
  <c r="T1573" i="11"/>
  <c r="S1573" i="11"/>
  <c r="P1573" i="11"/>
  <c r="O1573" i="11"/>
  <c r="T1572" i="11"/>
  <c r="S1572" i="11"/>
  <c r="U627" i="11" s="1"/>
  <c r="P1572" i="11"/>
  <c r="O1572" i="11"/>
  <c r="T1006" i="11"/>
  <c r="S1006" i="11"/>
  <c r="U626" i="11" s="1"/>
  <c r="P1006" i="11"/>
  <c r="O1006" i="11"/>
  <c r="T2566" i="11"/>
  <c r="S2566" i="11"/>
  <c r="P2566" i="11"/>
  <c r="O2566" i="11"/>
  <c r="T1049" i="11"/>
  <c r="S1049" i="11"/>
  <c r="P1049" i="11"/>
  <c r="O1049" i="11"/>
  <c r="T1571" i="11"/>
  <c r="S1571" i="11"/>
  <c r="U623" i="11" s="1"/>
  <c r="P1571" i="11"/>
  <c r="O1571" i="11"/>
  <c r="T2348" i="11"/>
  <c r="S2348" i="11"/>
  <c r="U622" i="11" s="1"/>
  <c r="P2348" i="11"/>
  <c r="O2348" i="11"/>
  <c r="T3886" i="11"/>
  <c r="S3886" i="11"/>
  <c r="P3886" i="11"/>
  <c r="O3886" i="11"/>
  <c r="T128" i="11"/>
  <c r="S128" i="11"/>
  <c r="P128" i="11"/>
  <c r="O128" i="11"/>
  <c r="T161" i="11"/>
  <c r="S161" i="11"/>
  <c r="P161" i="11"/>
  <c r="O161" i="11"/>
  <c r="T1005" i="11"/>
  <c r="S1005" i="11"/>
  <c r="P1005" i="11"/>
  <c r="O1005" i="11"/>
  <c r="T134" i="11"/>
  <c r="S134" i="11"/>
  <c r="P134" i="11"/>
  <c r="O134" i="11"/>
  <c r="T1235" i="11"/>
  <c r="S1235" i="11"/>
  <c r="P1235" i="11"/>
  <c r="O1235" i="11"/>
  <c r="T2398" i="11"/>
  <c r="S2398" i="11"/>
  <c r="U615" i="11" s="1"/>
  <c r="P2398" i="11"/>
  <c r="O2398" i="11"/>
  <c r="T1234" i="11"/>
  <c r="S1234" i="11"/>
  <c r="P1234" i="11"/>
  <c r="O1234" i="11"/>
  <c r="T2570" i="11"/>
  <c r="S2570" i="11"/>
  <c r="P2570" i="11"/>
  <c r="O2570" i="11"/>
  <c r="T1330" i="11"/>
  <c r="S1330" i="11"/>
  <c r="P1330" i="11"/>
  <c r="O1330" i="11"/>
  <c r="T138" i="11"/>
  <c r="S138" i="11"/>
  <c r="U611" i="11" s="1"/>
  <c r="P138" i="11"/>
  <c r="O138" i="11"/>
  <c r="T2953" i="11"/>
  <c r="S2953" i="11"/>
  <c r="U610" i="11" s="1"/>
  <c r="P2953" i="11"/>
  <c r="O2953" i="11"/>
  <c r="T127" i="11"/>
  <c r="S127" i="11"/>
  <c r="P127" i="11"/>
  <c r="O127" i="11"/>
  <c r="T1004" i="11"/>
  <c r="S1004" i="11"/>
  <c r="U608" i="11" s="1"/>
  <c r="P1004" i="11"/>
  <c r="O1004" i="11"/>
  <c r="T1003" i="11"/>
  <c r="S1003" i="11"/>
  <c r="U607" i="11" s="1"/>
  <c r="P1003" i="11"/>
  <c r="O1003" i="11"/>
  <c r="T152" i="11"/>
  <c r="S152" i="11"/>
  <c r="P152" i="11"/>
  <c r="O152" i="11"/>
  <c r="T1332" i="11"/>
  <c r="S1332" i="11"/>
  <c r="P1332" i="11"/>
  <c r="O1332" i="11"/>
  <c r="T2563" i="11"/>
  <c r="S2563" i="11"/>
  <c r="P2563" i="11"/>
  <c r="O2563" i="11"/>
  <c r="T1233" i="11"/>
  <c r="S1233" i="11"/>
  <c r="U603" i="11" s="1"/>
  <c r="P1233" i="11"/>
  <c r="O1233" i="11"/>
  <c r="T1002" i="11"/>
  <c r="S1002" i="11"/>
  <c r="U602" i="11" s="1"/>
  <c r="P1002" i="11"/>
  <c r="O1002" i="11"/>
  <c r="T601" i="11"/>
  <c r="S601" i="11"/>
  <c r="U601" i="11" s="1"/>
  <c r="P601" i="11"/>
  <c r="O601" i="11"/>
  <c r="T600" i="11"/>
  <c r="S600" i="11"/>
  <c r="U600" i="11" s="1"/>
  <c r="P600" i="11"/>
  <c r="O600" i="11"/>
  <c r="T599" i="11"/>
  <c r="S599" i="11"/>
  <c r="U599" i="11" s="1"/>
  <c r="P599" i="11"/>
  <c r="O599" i="11"/>
  <c r="T598" i="11"/>
  <c r="S598" i="11"/>
  <c r="U598" i="11" s="1"/>
  <c r="P598" i="11"/>
  <c r="O598" i="11"/>
  <c r="T597" i="11"/>
  <c r="S597" i="11"/>
  <c r="U597" i="11" s="1"/>
  <c r="P597" i="11"/>
  <c r="O597" i="11"/>
  <c r="T596" i="11"/>
  <c r="S596" i="11"/>
  <c r="U596" i="11" s="1"/>
  <c r="P596" i="11"/>
  <c r="O596" i="11"/>
  <c r="T595" i="11"/>
  <c r="S595" i="11"/>
  <c r="U595" i="11" s="1"/>
  <c r="P595" i="11"/>
  <c r="O595" i="11"/>
  <c r="T594" i="11"/>
  <c r="S594" i="11"/>
  <c r="U594" i="11" s="1"/>
  <c r="P594" i="11"/>
  <c r="O594" i="11"/>
  <c r="T593" i="11"/>
  <c r="S593" i="11"/>
  <c r="U593" i="11" s="1"/>
  <c r="P593" i="11"/>
  <c r="O593" i="11"/>
  <c r="T592" i="11"/>
  <c r="S592" i="11"/>
  <c r="U592" i="11" s="1"/>
  <c r="P592" i="11"/>
  <c r="O592" i="11"/>
  <c r="T591" i="11"/>
  <c r="S591" i="11"/>
  <c r="U591" i="11" s="1"/>
  <c r="P591" i="11"/>
  <c r="O591" i="11"/>
  <c r="T590" i="11"/>
  <c r="S590" i="11"/>
  <c r="U590" i="11" s="1"/>
  <c r="P590" i="11"/>
  <c r="O590" i="11"/>
  <c r="T589" i="11"/>
  <c r="S589" i="11"/>
  <c r="U589" i="11" s="1"/>
  <c r="P589" i="11"/>
  <c r="O589" i="11"/>
  <c r="T588" i="11"/>
  <c r="S588" i="11"/>
  <c r="U588" i="11" s="1"/>
  <c r="P588" i="11"/>
  <c r="O588" i="11"/>
  <c r="T587" i="11"/>
  <c r="S587" i="11"/>
  <c r="U587" i="11" s="1"/>
  <c r="P587" i="11"/>
  <c r="O587" i="11"/>
  <c r="T586" i="11"/>
  <c r="S586" i="11"/>
  <c r="U586" i="11" s="1"/>
  <c r="P586" i="11"/>
  <c r="O586" i="11"/>
  <c r="T585" i="11"/>
  <c r="S585" i="11"/>
  <c r="U585" i="11" s="1"/>
  <c r="P585" i="11"/>
  <c r="O585" i="11"/>
  <c r="T584" i="11"/>
  <c r="S584" i="11"/>
  <c r="U584" i="11" s="1"/>
  <c r="P584" i="11"/>
  <c r="O584" i="11"/>
  <c r="T583" i="11"/>
  <c r="S583" i="11"/>
  <c r="U583" i="11" s="1"/>
  <c r="P583" i="11"/>
  <c r="O583" i="11"/>
  <c r="T582" i="11"/>
  <c r="S582" i="11"/>
  <c r="U582" i="11" s="1"/>
  <c r="P582" i="11"/>
  <c r="O582" i="11"/>
  <c r="T581" i="11"/>
  <c r="S581" i="11"/>
  <c r="U581" i="11" s="1"/>
  <c r="P581" i="11"/>
  <c r="O581" i="11"/>
  <c r="T580" i="11"/>
  <c r="S580" i="11"/>
  <c r="U580" i="11" s="1"/>
  <c r="P580" i="11"/>
  <c r="O580" i="11"/>
  <c r="T579" i="11"/>
  <c r="S579" i="11"/>
  <c r="U579" i="11" s="1"/>
  <c r="P579" i="11"/>
  <c r="O579" i="11"/>
  <c r="T578" i="11"/>
  <c r="S578" i="11"/>
  <c r="U578" i="11" s="1"/>
  <c r="P578" i="11"/>
  <c r="O578" i="11"/>
  <c r="T577" i="11"/>
  <c r="S577" i="11"/>
  <c r="U577" i="11" s="1"/>
  <c r="P577" i="11"/>
  <c r="O577" i="11"/>
  <c r="T576" i="11"/>
  <c r="S576" i="11"/>
  <c r="U576" i="11" s="1"/>
  <c r="P576" i="11"/>
  <c r="O576" i="11"/>
  <c r="T575" i="11"/>
  <c r="S575" i="11"/>
  <c r="U575" i="11" s="1"/>
  <c r="P575" i="11"/>
  <c r="O575" i="11"/>
  <c r="T574" i="11"/>
  <c r="S574" i="11"/>
  <c r="U574" i="11" s="1"/>
  <c r="P574" i="11"/>
  <c r="O574" i="11"/>
  <c r="T573" i="11"/>
  <c r="S573" i="11"/>
  <c r="U573" i="11" s="1"/>
  <c r="P573" i="11"/>
  <c r="O573" i="11"/>
  <c r="T572" i="11"/>
  <c r="S572" i="11"/>
  <c r="U572" i="11" s="1"/>
  <c r="P572" i="11"/>
  <c r="O572" i="11"/>
  <c r="T571" i="11"/>
  <c r="S571" i="11"/>
  <c r="U571" i="11" s="1"/>
  <c r="P571" i="11"/>
  <c r="O571" i="11"/>
  <c r="T570" i="11"/>
  <c r="S570" i="11"/>
  <c r="U570" i="11" s="1"/>
  <c r="P570" i="11"/>
  <c r="O570" i="11"/>
  <c r="T569" i="11"/>
  <c r="S569" i="11"/>
  <c r="U569" i="11" s="1"/>
  <c r="P569" i="11"/>
  <c r="O569" i="11"/>
  <c r="T568" i="11"/>
  <c r="S568" i="11"/>
  <c r="U568" i="11" s="1"/>
  <c r="P568" i="11"/>
  <c r="O568" i="11"/>
  <c r="T567" i="11"/>
  <c r="S567" i="11"/>
  <c r="U567" i="11" s="1"/>
  <c r="P567" i="11"/>
  <c r="O567" i="11"/>
  <c r="T566" i="11"/>
  <c r="S566" i="11"/>
  <c r="U566" i="11" s="1"/>
  <c r="P566" i="11"/>
  <c r="O566" i="11"/>
  <c r="T565" i="11"/>
  <c r="S565" i="11"/>
  <c r="U565" i="11" s="1"/>
  <c r="P565" i="11"/>
  <c r="O565" i="11"/>
  <c r="T564" i="11"/>
  <c r="S564" i="11"/>
  <c r="U564" i="11" s="1"/>
  <c r="P564" i="11"/>
  <c r="O564" i="11"/>
  <c r="T563" i="11"/>
  <c r="S563" i="11"/>
  <c r="U563" i="11" s="1"/>
  <c r="P563" i="11"/>
  <c r="O563" i="11"/>
  <c r="T562" i="11"/>
  <c r="S562" i="11"/>
  <c r="U562" i="11" s="1"/>
  <c r="P562" i="11"/>
  <c r="O562" i="11"/>
  <c r="T561" i="11"/>
  <c r="S561" i="11"/>
  <c r="U561" i="11" s="1"/>
  <c r="P561" i="11"/>
  <c r="O561" i="11"/>
  <c r="T560" i="11"/>
  <c r="S560" i="11"/>
  <c r="U560" i="11" s="1"/>
  <c r="P560" i="11"/>
  <c r="O560" i="11"/>
  <c r="T559" i="11"/>
  <c r="S559" i="11"/>
  <c r="U559" i="11" s="1"/>
  <c r="P559" i="11"/>
  <c r="O559" i="11"/>
  <c r="T558" i="11"/>
  <c r="S558" i="11"/>
  <c r="U558" i="11" s="1"/>
  <c r="P558" i="11"/>
  <c r="O558" i="11"/>
  <c r="T557" i="11"/>
  <c r="S557" i="11"/>
  <c r="U557" i="11" s="1"/>
  <c r="P557" i="11"/>
  <c r="O557" i="11"/>
  <c r="T556" i="11"/>
  <c r="S556" i="11"/>
  <c r="U556" i="11" s="1"/>
  <c r="P556" i="11"/>
  <c r="O556" i="11"/>
  <c r="T555" i="11"/>
  <c r="S555" i="11"/>
  <c r="U555" i="11" s="1"/>
  <c r="P555" i="11"/>
  <c r="O555" i="11"/>
  <c r="T554" i="11"/>
  <c r="S554" i="11"/>
  <c r="U554" i="11" s="1"/>
  <c r="P554" i="11"/>
  <c r="O554" i="11"/>
  <c r="T553" i="11"/>
  <c r="S553" i="11"/>
  <c r="U553" i="11" s="1"/>
  <c r="P553" i="11"/>
  <c r="O553" i="11"/>
  <c r="T552" i="11"/>
  <c r="S552" i="11"/>
  <c r="U552" i="11" s="1"/>
  <c r="P552" i="11"/>
  <c r="O552" i="11"/>
  <c r="T551" i="11"/>
  <c r="S551" i="11"/>
  <c r="U551" i="11" s="1"/>
  <c r="P551" i="11"/>
  <c r="O551" i="11"/>
  <c r="T550" i="11"/>
  <c r="S550" i="11"/>
  <c r="U550" i="11" s="1"/>
  <c r="P550" i="11"/>
  <c r="O550" i="11"/>
  <c r="T549" i="11"/>
  <c r="S549" i="11"/>
  <c r="U549" i="11" s="1"/>
  <c r="P549" i="11"/>
  <c r="O549" i="11"/>
  <c r="T548" i="11"/>
  <c r="S548" i="11"/>
  <c r="U548" i="11" s="1"/>
  <c r="P548" i="11"/>
  <c r="O548" i="11"/>
  <c r="T547" i="11"/>
  <c r="S547" i="11"/>
  <c r="U547" i="11" s="1"/>
  <c r="P547" i="11"/>
  <c r="O547" i="11"/>
  <c r="T546" i="11"/>
  <c r="S546" i="11"/>
  <c r="U546" i="11" s="1"/>
  <c r="P546" i="11"/>
  <c r="O546" i="11"/>
  <c r="T545" i="11"/>
  <c r="S545" i="11"/>
  <c r="U545" i="11" s="1"/>
  <c r="P545" i="11"/>
  <c r="O545" i="11"/>
  <c r="T544" i="11"/>
  <c r="S544" i="11"/>
  <c r="U544" i="11" s="1"/>
  <c r="P544" i="11"/>
  <c r="O544" i="11"/>
  <c r="T543" i="11"/>
  <c r="S543" i="11"/>
  <c r="U543" i="11" s="1"/>
  <c r="P543" i="11"/>
  <c r="O543" i="11"/>
  <c r="T542" i="11"/>
  <c r="S542" i="11"/>
  <c r="U542" i="11" s="1"/>
  <c r="P542" i="11"/>
  <c r="O542" i="11"/>
  <c r="T541" i="11"/>
  <c r="S541" i="11"/>
  <c r="U541" i="11" s="1"/>
  <c r="P541" i="11"/>
  <c r="O541" i="11"/>
  <c r="T540" i="11"/>
  <c r="S540" i="11"/>
  <c r="U540" i="11" s="1"/>
  <c r="P540" i="11"/>
  <c r="O540" i="11"/>
  <c r="T539" i="11"/>
  <c r="S539" i="11"/>
  <c r="U539" i="11" s="1"/>
  <c r="P539" i="11"/>
  <c r="O539" i="11"/>
  <c r="T538" i="11"/>
  <c r="S538" i="11"/>
  <c r="U538" i="11" s="1"/>
  <c r="P538" i="11"/>
  <c r="O538" i="11"/>
  <c r="T537" i="11"/>
  <c r="S537" i="11"/>
  <c r="U537" i="11" s="1"/>
  <c r="P537" i="11"/>
  <c r="O537" i="11"/>
  <c r="T536" i="11"/>
  <c r="S536" i="11"/>
  <c r="U536" i="11" s="1"/>
  <c r="P536" i="11"/>
  <c r="O536" i="11"/>
  <c r="T535" i="11"/>
  <c r="S535" i="11"/>
  <c r="U535" i="11" s="1"/>
  <c r="P535" i="11"/>
  <c r="O535" i="11"/>
  <c r="T534" i="11"/>
  <c r="S534" i="11"/>
  <c r="U534" i="11" s="1"/>
  <c r="P534" i="11"/>
  <c r="O534" i="11"/>
  <c r="T533" i="11"/>
  <c r="S533" i="11"/>
  <c r="U533" i="11" s="1"/>
  <c r="P533" i="11"/>
  <c r="O533" i="11"/>
  <c r="T532" i="11"/>
  <c r="S532" i="11"/>
  <c r="U532" i="11" s="1"/>
  <c r="P532" i="11"/>
  <c r="O532" i="11"/>
  <c r="T531" i="11"/>
  <c r="S531" i="11"/>
  <c r="U531" i="11" s="1"/>
  <c r="P531" i="11"/>
  <c r="O531" i="11"/>
  <c r="T530" i="11"/>
  <c r="S530" i="11"/>
  <c r="U530" i="11" s="1"/>
  <c r="P530" i="11"/>
  <c r="O530" i="11"/>
  <c r="T529" i="11"/>
  <c r="S529" i="11"/>
  <c r="U529" i="11" s="1"/>
  <c r="P529" i="11"/>
  <c r="O529" i="11"/>
  <c r="T528" i="11"/>
  <c r="S528" i="11"/>
  <c r="U528" i="11" s="1"/>
  <c r="P528" i="11"/>
  <c r="O528" i="11"/>
  <c r="T527" i="11"/>
  <c r="S527" i="11"/>
  <c r="U527" i="11" s="1"/>
  <c r="P527" i="11"/>
  <c r="O527" i="11"/>
  <c r="T526" i="11"/>
  <c r="S526" i="11"/>
  <c r="U526" i="11" s="1"/>
  <c r="P526" i="11"/>
  <c r="O526" i="11"/>
  <c r="T525" i="11"/>
  <c r="S525" i="11"/>
  <c r="U525" i="11" s="1"/>
  <c r="P525" i="11"/>
  <c r="O525" i="11"/>
  <c r="T524" i="11"/>
  <c r="S524" i="11"/>
  <c r="U524" i="11" s="1"/>
  <c r="P524" i="11"/>
  <c r="O524" i="11"/>
  <c r="T523" i="11"/>
  <c r="S523" i="11"/>
  <c r="U523" i="11" s="1"/>
  <c r="P523" i="11"/>
  <c r="O523" i="11"/>
  <c r="T522" i="11"/>
  <c r="S522" i="11"/>
  <c r="U522" i="11" s="1"/>
  <c r="P522" i="11"/>
  <c r="O522" i="11"/>
  <c r="T521" i="11"/>
  <c r="S521" i="11"/>
  <c r="U521" i="11" s="1"/>
  <c r="P521" i="11"/>
  <c r="O521" i="11"/>
  <c r="T520" i="11"/>
  <c r="S520" i="11"/>
  <c r="U520" i="11" s="1"/>
  <c r="P520" i="11"/>
  <c r="O520" i="11"/>
  <c r="T519" i="11"/>
  <c r="S519" i="11"/>
  <c r="U519" i="11" s="1"/>
  <c r="P519" i="11"/>
  <c r="O519" i="11"/>
  <c r="T518" i="11"/>
  <c r="S518" i="11"/>
  <c r="U518" i="11" s="1"/>
  <c r="P518" i="11"/>
  <c r="O518" i="11"/>
  <c r="T517" i="11"/>
  <c r="S517" i="11"/>
  <c r="U517" i="11" s="1"/>
  <c r="P517" i="11"/>
  <c r="O517" i="11"/>
  <c r="T516" i="11"/>
  <c r="S516" i="11"/>
  <c r="U516" i="11" s="1"/>
  <c r="P516" i="11"/>
  <c r="O516" i="11"/>
  <c r="T515" i="11"/>
  <c r="S515" i="11"/>
  <c r="U515" i="11" s="1"/>
  <c r="P515" i="11"/>
  <c r="O515" i="11"/>
  <c r="T514" i="11"/>
  <c r="S514" i="11"/>
  <c r="U514" i="11" s="1"/>
  <c r="P514" i="11"/>
  <c r="O514" i="11"/>
  <c r="T513" i="11"/>
  <c r="S513" i="11"/>
  <c r="U513" i="11" s="1"/>
  <c r="P513" i="11"/>
  <c r="O513" i="11"/>
  <c r="T512" i="11"/>
  <c r="S512" i="11"/>
  <c r="U512" i="11" s="1"/>
  <c r="P512" i="11"/>
  <c r="O512" i="11"/>
  <c r="T511" i="11"/>
  <c r="S511" i="11"/>
  <c r="U511" i="11" s="1"/>
  <c r="P511" i="11"/>
  <c r="O511" i="11"/>
  <c r="T510" i="11"/>
  <c r="S510" i="11"/>
  <c r="U510" i="11" s="1"/>
  <c r="P510" i="11"/>
  <c r="O510" i="11"/>
  <c r="T509" i="11"/>
  <c r="S509" i="11"/>
  <c r="U509" i="11" s="1"/>
  <c r="P509" i="11"/>
  <c r="O509" i="11"/>
  <c r="T508" i="11"/>
  <c r="S508" i="11"/>
  <c r="U508" i="11" s="1"/>
  <c r="P508" i="11"/>
  <c r="O508" i="11"/>
  <c r="T507" i="11"/>
  <c r="S507" i="11"/>
  <c r="U507" i="11" s="1"/>
  <c r="P507" i="11"/>
  <c r="O507" i="11"/>
  <c r="T506" i="11"/>
  <c r="S506" i="11"/>
  <c r="U506" i="11" s="1"/>
  <c r="P506" i="11"/>
  <c r="O506" i="11"/>
  <c r="T505" i="11"/>
  <c r="S505" i="11"/>
  <c r="U505" i="11" s="1"/>
  <c r="P505" i="11"/>
  <c r="O505" i="11"/>
  <c r="T504" i="11"/>
  <c r="S504" i="11"/>
  <c r="U504" i="11" s="1"/>
  <c r="P504" i="11"/>
  <c r="O504" i="11"/>
  <c r="T503" i="11"/>
  <c r="S503" i="11"/>
  <c r="U503" i="11" s="1"/>
  <c r="P503" i="11"/>
  <c r="O503" i="11"/>
  <c r="T502" i="11"/>
  <c r="S502" i="11"/>
  <c r="U502" i="11" s="1"/>
  <c r="P502" i="11"/>
  <c r="O502" i="11"/>
  <c r="T501" i="11"/>
  <c r="S501" i="11"/>
  <c r="U501" i="11" s="1"/>
  <c r="P501" i="11"/>
  <c r="O501" i="11"/>
  <c r="T500" i="11"/>
  <c r="S500" i="11"/>
  <c r="U500" i="11" s="1"/>
  <c r="P500" i="11"/>
  <c r="O500" i="11"/>
  <c r="T499" i="11"/>
  <c r="S499" i="11"/>
  <c r="U499" i="11" s="1"/>
  <c r="P499" i="11"/>
  <c r="O499" i="11"/>
  <c r="T498" i="11"/>
  <c r="S498" i="11"/>
  <c r="U498" i="11" s="1"/>
  <c r="P498" i="11"/>
  <c r="O498" i="11"/>
  <c r="T497" i="11"/>
  <c r="S497" i="11"/>
  <c r="U497" i="11" s="1"/>
  <c r="P497" i="11"/>
  <c r="O497" i="11"/>
  <c r="T496" i="11"/>
  <c r="S496" i="11"/>
  <c r="U496" i="11" s="1"/>
  <c r="P496" i="11"/>
  <c r="O496" i="11"/>
  <c r="T495" i="11"/>
  <c r="S495" i="11"/>
  <c r="U495" i="11" s="1"/>
  <c r="P495" i="11"/>
  <c r="O495" i="11"/>
  <c r="T494" i="11"/>
  <c r="S494" i="11"/>
  <c r="U494" i="11" s="1"/>
  <c r="P494" i="11"/>
  <c r="O494" i="11"/>
  <c r="T493" i="11"/>
  <c r="S493" i="11"/>
  <c r="U493" i="11" s="1"/>
  <c r="P493" i="11"/>
  <c r="O493" i="11"/>
  <c r="T492" i="11"/>
  <c r="S492" i="11"/>
  <c r="U492" i="11" s="1"/>
  <c r="P492" i="11"/>
  <c r="O492" i="11"/>
  <c r="T491" i="11"/>
  <c r="S491" i="11"/>
  <c r="U491" i="11" s="1"/>
  <c r="P491" i="11"/>
  <c r="O491" i="11"/>
  <c r="T490" i="11"/>
  <c r="S490" i="11"/>
  <c r="U490" i="11" s="1"/>
  <c r="P490" i="11"/>
  <c r="O490" i="11"/>
  <c r="T489" i="11"/>
  <c r="S489" i="11"/>
  <c r="U489" i="11" s="1"/>
  <c r="P489" i="11"/>
  <c r="O489" i="11"/>
  <c r="T488" i="11"/>
  <c r="S488" i="11"/>
  <c r="U488" i="11" s="1"/>
  <c r="P488" i="11"/>
  <c r="O488" i="11"/>
  <c r="T487" i="11"/>
  <c r="S487" i="11"/>
  <c r="U487" i="11" s="1"/>
  <c r="P487" i="11"/>
  <c r="O487" i="11"/>
  <c r="T486" i="11"/>
  <c r="S486" i="11"/>
  <c r="U486" i="11" s="1"/>
  <c r="P486" i="11"/>
  <c r="O486" i="11"/>
  <c r="T485" i="11"/>
  <c r="S485" i="11"/>
  <c r="U485" i="11" s="1"/>
  <c r="P485" i="11"/>
  <c r="O485" i="11"/>
  <c r="T484" i="11"/>
  <c r="S484" i="11"/>
  <c r="U484" i="11" s="1"/>
  <c r="P484" i="11"/>
  <c r="O484" i="11"/>
  <c r="T483" i="11"/>
  <c r="S483" i="11"/>
  <c r="U483" i="11" s="1"/>
  <c r="P483" i="11"/>
  <c r="O483" i="11"/>
  <c r="T482" i="11"/>
  <c r="S482" i="11"/>
  <c r="U482" i="11" s="1"/>
  <c r="P482" i="11"/>
  <c r="O482" i="11"/>
  <c r="T481" i="11"/>
  <c r="S481" i="11"/>
  <c r="U481" i="11" s="1"/>
  <c r="P481" i="11"/>
  <c r="O481" i="11"/>
  <c r="T480" i="11"/>
  <c r="S480" i="11"/>
  <c r="U480" i="11" s="1"/>
  <c r="P480" i="11"/>
  <c r="O480" i="11"/>
  <c r="T479" i="11"/>
  <c r="S479" i="11"/>
  <c r="U479" i="11" s="1"/>
  <c r="P479" i="11"/>
  <c r="O479" i="11"/>
  <c r="T478" i="11"/>
  <c r="S478" i="11"/>
  <c r="U478" i="11" s="1"/>
  <c r="P478" i="11"/>
  <c r="O478" i="11"/>
  <c r="T477" i="11"/>
  <c r="S477" i="11"/>
  <c r="U477" i="11" s="1"/>
  <c r="P477" i="11"/>
  <c r="O477" i="11"/>
  <c r="T476" i="11"/>
  <c r="S476" i="11"/>
  <c r="U476" i="11" s="1"/>
  <c r="P476" i="11"/>
  <c r="O476" i="11"/>
  <c r="T475" i="11"/>
  <c r="S475" i="11"/>
  <c r="U475" i="11" s="1"/>
  <c r="P475" i="11"/>
  <c r="O475" i="11"/>
  <c r="T474" i="11"/>
  <c r="S474" i="11"/>
  <c r="U474" i="11" s="1"/>
  <c r="P474" i="11"/>
  <c r="O474" i="11"/>
  <c r="T473" i="11"/>
  <c r="S473" i="11"/>
  <c r="U473" i="11" s="1"/>
  <c r="P473" i="11"/>
  <c r="O473" i="11"/>
  <c r="T472" i="11"/>
  <c r="S472" i="11"/>
  <c r="U472" i="11" s="1"/>
  <c r="P472" i="11"/>
  <c r="O472" i="11"/>
  <c r="T471" i="11"/>
  <c r="S471" i="11"/>
  <c r="U471" i="11" s="1"/>
  <c r="P471" i="11"/>
  <c r="O471" i="11"/>
  <c r="T470" i="11"/>
  <c r="S470" i="11"/>
  <c r="U470" i="11" s="1"/>
  <c r="P470" i="11"/>
  <c r="O470" i="11"/>
  <c r="T469" i="11"/>
  <c r="S469" i="11"/>
  <c r="U469" i="11" s="1"/>
  <c r="P469" i="11"/>
  <c r="O469" i="11"/>
  <c r="T468" i="11"/>
  <c r="S468" i="11"/>
  <c r="U468" i="11" s="1"/>
  <c r="P468" i="11"/>
  <c r="O468" i="11"/>
  <c r="T467" i="11"/>
  <c r="S467" i="11"/>
  <c r="U467" i="11" s="1"/>
  <c r="P467" i="11"/>
  <c r="O467" i="11"/>
  <c r="T466" i="11"/>
  <c r="S466" i="11"/>
  <c r="U466" i="11" s="1"/>
  <c r="P466" i="11"/>
  <c r="O466" i="11"/>
  <c r="T465" i="11"/>
  <c r="S465" i="11"/>
  <c r="U465" i="11" s="1"/>
  <c r="P465" i="11"/>
  <c r="O465" i="11"/>
  <c r="T464" i="11"/>
  <c r="S464" i="11"/>
  <c r="U464" i="11" s="1"/>
  <c r="P464" i="11"/>
  <c r="O464" i="11"/>
  <c r="T463" i="11"/>
  <c r="S463" i="11"/>
  <c r="U463" i="11" s="1"/>
  <c r="P463" i="11"/>
  <c r="O463" i="11"/>
  <c r="T462" i="11"/>
  <c r="S462" i="11"/>
  <c r="U462" i="11" s="1"/>
  <c r="P462" i="11"/>
  <c r="O462" i="11"/>
  <c r="T461" i="11"/>
  <c r="S461" i="11"/>
  <c r="U461" i="11" s="1"/>
  <c r="P461" i="11"/>
  <c r="O461" i="11"/>
  <c r="T460" i="11"/>
  <c r="S460" i="11"/>
  <c r="U460" i="11" s="1"/>
  <c r="P460" i="11"/>
  <c r="O460" i="11"/>
  <c r="T459" i="11"/>
  <c r="S459" i="11"/>
  <c r="U459" i="11" s="1"/>
  <c r="P459" i="11"/>
  <c r="O459" i="11"/>
  <c r="T458" i="11"/>
  <c r="S458" i="11"/>
  <c r="U458" i="11" s="1"/>
  <c r="P458" i="11"/>
  <c r="O458" i="11"/>
  <c r="T457" i="11"/>
  <c r="S457" i="11"/>
  <c r="U457" i="11" s="1"/>
  <c r="P457" i="11"/>
  <c r="O457" i="11"/>
  <c r="T456" i="11"/>
  <c r="S456" i="11"/>
  <c r="U456" i="11" s="1"/>
  <c r="P456" i="11"/>
  <c r="O456" i="11"/>
  <c r="T455" i="11"/>
  <c r="S455" i="11"/>
  <c r="U455" i="11" s="1"/>
  <c r="P455" i="11"/>
  <c r="O455" i="11"/>
  <c r="T454" i="11"/>
  <c r="S454" i="11"/>
  <c r="U454" i="11" s="1"/>
  <c r="P454" i="11"/>
  <c r="O454" i="11"/>
  <c r="T453" i="11"/>
  <c r="S453" i="11"/>
  <c r="U453" i="11" s="1"/>
  <c r="P453" i="11"/>
  <c r="O453" i="11"/>
  <c r="T452" i="11"/>
  <c r="S452" i="11"/>
  <c r="U452" i="11" s="1"/>
  <c r="P452" i="11"/>
  <c r="O452" i="11"/>
  <c r="T451" i="11"/>
  <c r="S451" i="11"/>
  <c r="U451" i="11" s="1"/>
  <c r="P451" i="11"/>
  <c r="O451" i="11"/>
  <c r="T450" i="11"/>
  <c r="S450" i="11"/>
  <c r="U450" i="11" s="1"/>
  <c r="P450" i="11"/>
  <c r="O450" i="11"/>
  <c r="T449" i="11"/>
  <c r="S449" i="11"/>
  <c r="U449" i="11" s="1"/>
  <c r="P449" i="11"/>
  <c r="O449" i="11"/>
  <c r="T448" i="11"/>
  <c r="S448" i="11"/>
  <c r="U448" i="11" s="1"/>
  <c r="P448" i="11"/>
  <c r="O448" i="11"/>
  <c r="T447" i="11"/>
  <c r="S447" i="11"/>
  <c r="U447" i="11" s="1"/>
  <c r="P447" i="11"/>
  <c r="O447" i="11"/>
  <c r="T446" i="11"/>
  <c r="S446" i="11"/>
  <c r="U446" i="11" s="1"/>
  <c r="P446" i="11"/>
  <c r="O446" i="11"/>
  <c r="T445" i="11"/>
  <c r="S445" i="11"/>
  <c r="U445" i="11" s="1"/>
  <c r="P445" i="11"/>
  <c r="O445" i="11"/>
  <c r="T444" i="11"/>
  <c r="S444" i="11"/>
  <c r="U444" i="11" s="1"/>
  <c r="P444" i="11"/>
  <c r="O444" i="11"/>
  <c r="T443" i="11"/>
  <c r="S443" i="11"/>
  <c r="U443" i="11" s="1"/>
  <c r="P443" i="11"/>
  <c r="O443" i="11"/>
  <c r="T442" i="11"/>
  <c r="S442" i="11"/>
  <c r="U442" i="11" s="1"/>
  <c r="P442" i="11"/>
  <c r="O442" i="11"/>
  <c r="T441" i="11"/>
  <c r="S441" i="11"/>
  <c r="U441" i="11" s="1"/>
  <c r="P441" i="11"/>
  <c r="O441" i="11"/>
  <c r="T440" i="11"/>
  <c r="S440" i="11"/>
  <c r="U440" i="11" s="1"/>
  <c r="P440" i="11"/>
  <c r="O440" i="11"/>
  <c r="T439" i="11"/>
  <c r="S439" i="11"/>
  <c r="U439" i="11" s="1"/>
  <c r="P439" i="11"/>
  <c r="O439" i="11"/>
  <c r="T438" i="11"/>
  <c r="S438" i="11"/>
  <c r="U438" i="11" s="1"/>
  <c r="P438" i="11"/>
  <c r="O438" i="11"/>
  <c r="T437" i="11"/>
  <c r="S437" i="11"/>
  <c r="U437" i="11" s="1"/>
  <c r="P437" i="11"/>
  <c r="O437" i="11"/>
  <c r="T436" i="11"/>
  <c r="S436" i="11"/>
  <c r="U436" i="11" s="1"/>
  <c r="P436" i="11"/>
  <c r="O436" i="11"/>
  <c r="T435" i="11"/>
  <c r="S435" i="11"/>
  <c r="U435" i="11" s="1"/>
  <c r="P435" i="11"/>
  <c r="O435" i="11"/>
  <c r="T434" i="11"/>
  <c r="S434" i="11"/>
  <c r="U434" i="11" s="1"/>
  <c r="P434" i="11"/>
  <c r="O434" i="11"/>
  <c r="T433" i="11"/>
  <c r="S433" i="11"/>
  <c r="U433" i="11" s="1"/>
  <c r="P433" i="11"/>
  <c r="O433" i="11"/>
  <c r="T432" i="11"/>
  <c r="S432" i="11"/>
  <c r="U432" i="11" s="1"/>
  <c r="P432" i="11"/>
  <c r="O432" i="11"/>
  <c r="T431" i="11"/>
  <c r="S431" i="11"/>
  <c r="U431" i="11" s="1"/>
  <c r="P431" i="11"/>
  <c r="O431" i="11"/>
  <c r="T430" i="11"/>
  <c r="S430" i="11"/>
  <c r="U430" i="11" s="1"/>
  <c r="P430" i="11"/>
  <c r="O430" i="11"/>
  <c r="T429" i="11"/>
  <c r="S429" i="11"/>
  <c r="U429" i="11" s="1"/>
  <c r="P429" i="11"/>
  <c r="O429" i="11"/>
  <c r="T428" i="11"/>
  <c r="S428" i="11"/>
  <c r="U428" i="11" s="1"/>
  <c r="P428" i="11"/>
  <c r="O428" i="11"/>
  <c r="T427" i="11"/>
  <c r="S427" i="11"/>
  <c r="U427" i="11" s="1"/>
  <c r="P427" i="11"/>
  <c r="O427" i="11"/>
  <c r="T426" i="11"/>
  <c r="S426" i="11"/>
  <c r="U426" i="11" s="1"/>
  <c r="P426" i="11"/>
  <c r="O426" i="11"/>
  <c r="T425" i="11"/>
  <c r="S425" i="11"/>
  <c r="U425" i="11" s="1"/>
  <c r="P425" i="11"/>
  <c r="O425" i="11"/>
  <c r="T424" i="11"/>
  <c r="S424" i="11"/>
  <c r="U424" i="11" s="1"/>
  <c r="P424" i="11"/>
  <c r="O424" i="11"/>
  <c r="T423" i="11"/>
  <c r="S423" i="11"/>
  <c r="U423" i="11" s="1"/>
  <c r="P423" i="11"/>
  <c r="O423" i="11"/>
  <c r="T422" i="11"/>
  <c r="S422" i="11"/>
  <c r="U422" i="11" s="1"/>
  <c r="P422" i="11"/>
  <c r="O422" i="11"/>
  <c r="T421" i="11"/>
  <c r="S421" i="11"/>
  <c r="U421" i="11" s="1"/>
  <c r="P421" i="11"/>
  <c r="O421" i="11"/>
  <c r="T420" i="11"/>
  <c r="S420" i="11"/>
  <c r="U420" i="11" s="1"/>
  <c r="P420" i="11"/>
  <c r="O420" i="11"/>
  <c r="T419" i="11"/>
  <c r="S419" i="11"/>
  <c r="U419" i="11" s="1"/>
  <c r="P419" i="11"/>
  <c r="O419" i="11"/>
  <c r="T418" i="11"/>
  <c r="S418" i="11"/>
  <c r="U418" i="11" s="1"/>
  <c r="P418" i="11"/>
  <c r="O418" i="11"/>
  <c r="T417" i="11"/>
  <c r="S417" i="11"/>
  <c r="U417" i="11" s="1"/>
  <c r="P417" i="11"/>
  <c r="O417" i="11"/>
  <c r="T416" i="11"/>
  <c r="S416" i="11"/>
  <c r="U416" i="11" s="1"/>
  <c r="P416" i="11"/>
  <c r="O416" i="11"/>
  <c r="T415" i="11"/>
  <c r="S415" i="11"/>
  <c r="U415" i="11" s="1"/>
  <c r="P415" i="11"/>
  <c r="O415" i="11"/>
  <c r="T414" i="11"/>
  <c r="S414" i="11"/>
  <c r="U414" i="11" s="1"/>
  <c r="P414" i="11"/>
  <c r="O414" i="11"/>
  <c r="T413" i="11"/>
  <c r="S413" i="11"/>
  <c r="U413" i="11" s="1"/>
  <c r="P413" i="11"/>
  <c r="O413" i="11"/>
  <c r="T412" i="11"/>
  <c r="S412" i="11"/>
  <c r="U412" i="11" s="1"/>
  <c r="P412" i="11"/>
  <c r="O412" i="11"/>
  <c r="T411" i="11"/>
  <c r="S411" i="11"/>
  <c r="U411" i="11" s="1"/>
  <c r="P411" i="11"/>
  <c r="O411" i="11"/>
  <c r="T410" i="11"/>
  <c r="S410" i="11"/>
  <c r="U410" i="11" s="1"/>
  <c r="P410" i="11"/>
  <c r="O410" i="11"/>
  <c r="T409" i="11"/>
  <c r="S409" i="11"/>
  <c r="U409" i="11" s="1"/>
  <c r="P409" i="11"/>
  <c r="O409" i="11"/>
  <c r="T408" i="11"/>
  <c r="S408" i="11"/>
  <c r="U408" i="11" s="1"/>
  <c r="P408" i="11"/>
  <c r="O408" i="11"/>
  <c r="T407" i="11"/>
  <c r="S407" i="11"/>
  <c r="U407" i="11" s="1"/>
  <c r="P407" i="11"/>
  <c r="O407" i="11"/>
  <c r="T406" i="11"/>
  <c r="S406" i="11"/>
  <c r="U406" i="11" s="1"/>
  <c r="P406" i="11"/>
  <c r="O406" i="11"/>
  <c r="T405" i="11"/>
  <c r="S405" i="11"/>
  <c r="U405" i="11" s="1"/>
  <c r="P405" i="11"/>
  <c r="O405" i="11"/>
  <c r="T404" i="11"/>
  <c r="S404" i="11"/>
  <c r="U404" i="11" s="1"/>
  <c r="P404" i="11"/>
  <c r="O404" i="11"/>
  <c r="T403" i="11"/>
  <c r="S403" i="11"/>
  <c r="U403" i="11" s="1"/>
  <c r="P403" i="11"/>
  <c r="O403" i="11"/>
  <c r="T402" i="11"/>
  <c r="S402" i="11"/>
  <c r="U402" i="11" s="1"/>
  <c r="P402" i="11"/>
  <c r="O402" i="11"/>
  <c r="T401" i="11"/>
  <c r="S401" i="11"/>
  <c r="U401" i="11" s="1"/>
  <c r="P401" i="11"/>
  <c r="O401" i="11"/>
  <c r="T400" i="11"/>
  <c r="S400" i="11"/>
  <c r="U400" i="11" s="1"/>
  <c r="P400" i="11"/>
  <c r="O400" i="11"/>
  <c r="T399" i="11"/>
  <c r="S399" i="11"/>
  <c r="U399" i="11" s="1"/>
  <c r="P399" i="11"/>
  <c r="O399" i="11"/>
  <c r="T398" i="11"/>
  <c r="S398" i="11"/>
  <c r="U398" i="11" s="1"/>
  <c r="P398" i="11"/>
  <c r="O398" i="11"/>
  <c r="T397" i="11"/>
  <c r="S397" i="11"/>
  <c r="U397" i="11" s="1"/>
  <c r="P397" i="11"/>
  <c r="O397" i="11"/>
  <c r="T396" i="11"/>
  <c r="S396" i="11"/>
  <c r="U396" i="11" s="1"/>
  <c r="P396" i="11"/>
  <c r="O396" i="11"/>
  <c r="T395" i="11"/>
  <c r="S395" i="11"/>
  <c r="U395" i="11" s="1"/>
  <c r="P395" i="11"/>
  <c r="O395" i="11"/>
  <c r="T394" i="11"/>
  <c r="S394" i="11"/>
  <c r="U394" i="11" s="1"/>
  <c r="P394" i="11"/>
  <c r="O394" i="11"/>
  <c r="T393" i="11"/>
  <c r="S393" i="11"/>
  <c r="U393" i="11" s="1"/>
  <c r="P393" i="11"/>
  <c r="O393" i="11"/>
  <c r="T392" i="11"/>
  <c r="S392" i="11"/>
  <c r="U392" i="11" s="1"/>
  <c r="P392" i="11"/>
  <c r="O392" i="11"/>
  <c r="T391" i="11"/>
  <c r="S391" i="11"/>
  <c r="U391" i="11" s="1"/>
  <c r="P391" i="11"/>
  <c r="O391" i="11"/>
  <c r="T390" i="11"/>
  <c r="S390" i="11"/>
  <c r="U390" i="11" s="1"/>
  <c r="P390" i="11"/>
  <c r="O390" i="11"/>
  <c r="T389" i="11"/>
  <c r="S389" i="11"/>
  <c r="U389" i="11" s="1"/>
  <c r="P389" i="11"/>
  <c r="O389" i="11"/>
  <c r="T388" i="11"/>
  <c r="S388" i="11"/>
  <c r="U388" i="11" s="1"/>
  <c r="P388" i="11"/>
  <c r="O388" i="11"/>
  <c r="T387" i="11"/>
  <c r="S387" i="11"/>
  <c r="U387" i="11" s="1"/>
  <c r="P387" i="11"/>
  <c r="O387" i="11"/>
  <c r="T386" i="11"/>
  <c r="S386" i="11"/>
  <c r="U386" i="11" s="1"/>
  <c r="P386" i="11"/>
  <c r="O386" i="11"/>
  <c r="T385" i="11"/>
  <c r="S385" i="11"/>
  <c r="U385" i="11" s="1"/>
  <c r="P385" i="11"/>
  <c r="O385" i="11"/>
  <c r="T384" i="11"/>
  <c r="S384" i="11"/>
  <c r="U384" i="11" s="1"/>
  <c r="P384" i="11"/>
  <c r="O384" i="11"/>
  <c r="T383" i="11"/>
  <c r="S383" i="11"/>
  <c r="U383" i="11" s="1"/>
  <c r="P383" i="11"/>
  <c r="O383" i="11"/>
  <c r="T382" i="11"/>
  <c r="S382" i="11"/>
  <c r="U382" i="11" s="1"/>
  <c r="P382" i="11"/>
  <c r="O382" i="11"/>
  <c r="T381" i="11"/>
  <c r="S381" i="11"/>
  <c r="U381" i="11" s="1"/>
  <c r="P381" i="11"/>
  <c r="O381" i="11"/>
  <c r="T380" i="11"/>
  <c r="S380" i="11"/>
  <c r="U380" i="11" s="1"/>
  <c r="P380" i="11"/>
  <c r="O380" i="11"/>
  <c r="T379" i="11"/>
  <c r="S379" i="11"/>
  <c r="U379" i="11" s="1"/>
  <c r="P379" i="11"/>
  <c r="O379" i="11"/>
  <c r="T378" i="11"/>
  <c r="S378" i="11"/>
  <c r="U378" i="11" s="1"/>
  <c r="P378" i="11"/>
  <c r="O378" i="11"/>
  <c r="T377" i="11"/>
  <c r="S377" i="11"/>
  <c r="U377" i="11" s="1"/>
  <c r="P377" i="11"/>
  <c r="O377" i="11"/>
  <c r="T376" i="11"/>
  <c r="S376" i="11"/>
  <c r="U376" i="11" s="1"/>
  <c r="P376" i="11"/>
  <c r="O376" i="11"/>
  <c r="T375" i="11"/>
  <c r="S375" i="11"/>
  <c r="U375" i="11" s="1"/>
  <c r="P375" i="11"/>
  <c r="O375" i="11"/>
  <c r="T374" i="11"/>
  <c r="S374" i="11"/>
  <c r="U374" i="11" s="1"/>
  <c r="P374" i="11"/>
  <c r="O374" i="11"/>
  <c r="T373" i="11"/>
  <c r="S373" i="11"/>
  <c r="U373" i="11" s="1"/>
  <c r="P373" i="11"/>
  <c r="O373" i="11"/>
  <c r="T372" i="11"/>
  <c r="S372" i="11"/>
  <c r="U372" i="11" s="1"/>
  <c r="P372" i="11"/>
  <c r="O372" i="11"/>
  <c r="T371" i="11"/>
  <c r="S371" i="11"/>
  <c r="U371" i="11" s="1"/>
  <c r="P371" i="11"/>
  <c r="O371" i="11"/>
  <c r="T370" i="11"/>
  <c r="S370" i="11"/>
  <c r="U370" i="11" s="1"/>
  <c r="P370" i="11"/>
  <c r="O370" i="11"/>
  <c r="T369" i="11"/>
  <c r="S369" i="11"/>
  <c r="U369" i="11" s="1"/>
  <c r="P369" i="11"/>
  <c r="O369" i="11"/>
  <c r="T368" i="11"/>
  <c r="S368" i="11"/>
  <c r="U368" i="11" s="1"/>
  <c r="P368" i="11"/>
  <c r="O368" i="11"/>
  <c r="T367" i="11"/>
  <c r="S367" i="11"/>
  <c r="U367" i="11" s="1"/>
  <c r="P367" i="11"/>
  <c r="O367" i="11"/>
  <c r="T366" i="11"/>
  <c r="S366" i="11"/>
  <c r="U366" i="11" s="1"/>
  <c r="P366" i="11"/>
  <c r="O366" i="11"/>
  <c r="T365" i="11"/>
  <c r="S365" i="11"/>
  <c r="U365" i="11" s="1"/>
  <c r="P365" i="11"/>
  <c r="O365" i="11"/>
  <c r="T364" i="11"/>
  <c r="S364" i="11"/>
  <c r="U364" i="11" s="1"/>
  <c r="P364" i="11"/>
  <c r="O364" i="11"/>
  <c r="T363" i="11"/>
  <c r="S363" i="11"/>
  <c r="U363" i="11" s="1"/>
  <c r="P363" i="11"/>
  <c r="O363" i="11"/>
  <c r="T362" i="11"/>
  <c r="S362" i="11"/>
  <c r="U362" i="11" s="1"/>
  <c r="P362" i="11"/>
  <c r="O362" i="11"/>
  <c r="T361" i="11"/>
  <c r="S361" i="11"/>
  <c r="U361" i="11" s="1"/>
  <c r="P361" i="11"/>
  <c r="O361" i="11"/>
  <c r="T360" i="11"/>
  <c r="S360" i="11"/>
  <c r="U360" i="11" s="1"/>
  <c r="P360" i="11"/>
  <c r="O360" i="11"/>
  <c r="T359" i="11"/>
  <c r="S359" i="11"/>
  <c r="U359" i="11" s="1"/>
  <c r="P359" i="11"/>
  <c r="O359" i="11"/>
  <c r="T358" i="11"/>
  <c r="S358" i="11"/>
  <c r="U358" i="11" s="1"/>
  <c r="P358" i="11"/>
  <c r="O358" i="11"/>
  <c r="T357" i="11"/>
  <c r="S357" i="11"/>
  <c r="U357" i="11" s="1"/>
  <c r="P357" i="11"/>
  <c r="O357" i="11"/>
  <c r="T356" i="11"/>
  <c r="S356" i="11"/>
  <c r="U356" i="11" s="1"/>
  <c r="P356" i="11"/>
  <c r="O356" i="11"/>
  <c r="T355" i="11"/>
  <c r="S355" i="11"/>
  <c r="U355" i="11" s="1"/>
  <c r="P355" i="11"/>
  <c r="O355" i="11"/>
  <c r="T354" i="11"/>
  <c r="S354" i="11"/>
  <c r="U354" i="11" s="1"/>
  <c r="P354" i="11"/>
  <c r="O354" i="11"/>
  <c r="T353" i="11"/>
  <c r="S353" i="11"/>
  <c r="U353" i="11" s="1"/>
  <c r="P353" i="11"/>
  <c r="O353" i="11"/>
  <c r="T352" i="11"/>
  <c r="S352" i="11"/>
  <c r="U352" i="11" s="1"/>
  <c r="P352" i="11"/>
  <c r="O352" i="11"/>
  <c r="T351" i="11"/>
  <c r="S351" i="11"/>
  <c r="U351" i="11" s="1"/>
  <c r="P351" i="11"/>
  <c r="O351" i="11"/>
  <c r="T350" i="11"/>
  <c r="S350" i="11"/>
  <c r="U350" i="11" s="1"/>
  <c r="P350" i="11"/>
  <c r="O350" i="11"/>
  <c r="T349" i="11"/>
  <c r="S349" i="11"/>
  <c r="U349" i="11" s="1"/>
  <c r="P349" i="11"/>
  <c r="O349" i="11"/>
  <c r="T348" i="11"/>
  <c r="S348" i="11"/>
  <c r="U348" i="11" s="1"/>
  <c r="P348" i="11"/>
  <c r="O348" i="11"/>
  <c r="T347" i="11"/>
  <c r="S347" i="11"/>
  <c r="U347" i="11" s="1"/>
  <c r="P347" i="11"/>
  <c r="O347" i="11"/>
  <c r="T346" i="11"/>
  <c r="S346" i="11"/>
  <c r="U346" i="11" s="1"/>
  <c r="P346" i="11"/>
  <c r="O346" i="11"/>
  <c r="T345" i="11"/>
  <c r="S345" i="11"/>
  <c r="U345" i="11" s="1"/>
  <c r="P345" i="11"/>
  <c r="O345" i="11"/>
  <c r="T344" i="11"/>
  <c r="S344" i="11"/>
  <c r="U344" i="11" s="1"/>
  <c r="P344" i="11"/>
  <c r="O344" i="11"/>
  <c r="T343" i="11"/>
  <c r="S343" i="11"/>
  <c r="U343" i="11" s="1"/>
  <c r="P343" i="11"/>
  <c r="O343" i="11"/>
  <c r="T342" i="11"/>
  <c r="S342" i="11"/>
  <c r="U342" i="11" s="1"/>
  <c r="P342" i="11"/>
  <c r="O342" i="11"/>
  <c r="T341" i="11"/>
  <c r="S341" i="11"/>
  <c r="U341" i="11" s="1"/>
  <c r="P341" i="11"/>
  <c r="O341" i="11"/>
  <c r="T340" i="11"/>
  <c r="S340" i="11"/>
  <c r="U340" i="11" s="1"/>
  <c r="P340" i="11"/>
  <c r="O340" i="11"/>
  <c r="T339" i="11"/>
  <c r="S339" i="11"/>
  <c r="U339" i="11" s="1"/>
  <c r="P339" i="11"/>
  <c r="O339" i="11"/>
  <c r="T338" i="11"/>
  <c r="S338" i="11"/>
  <c r="U338" i="11" s="1"/>
  <c r="P338" i="11"/>
  <c r="O338" i="11"/>
  <c r="T337" i="11"/>
  <c r="S337" i="11"/>
  <c r="U337" i="11" s="1"/>
  <c r="P337" i="11"/>
  <c r="O337" i="11"/>
  <c r="T336" i="11"/>
  <c r="S336" i="11"/>
  <c r="U336" i="11" s="1"/>
  <c r="P336" i="11"/>
  <c r="O336" i="11"/>
  <c r="T335" i="11"/>
  <c r="S335" i="11"/>
  <c r="U335" i="11" s="1"/>
  <c r="P335" i="11"/>
  <c r="O335" i="11"/>
  <c r="T334" i="11"/>
  <c r="S334" i="11"/>
  <c r="U334" i="11" s="1"/>
  <c r="P334" i="11"/>
  <c r="O334" i="11"/>
  <c r="T333" i="11"/>
  <c r="S333" i="11"/>
  <c r="U333" i="11" s="1"/>
  <c r="P333" i="11"/>
  <c r="O333" i="11"/>
  <c r="T332" i="11"/>
  <c r="S332" i="11"/>
  <c r="U332" i="11" s="1"/>
  <c r="P332" i="11"/>
  <c r="O332" i="11"/>
  <c r="T331" i="11"/>
  <c r="S331" i="11"/>
  <c r="U331" i="11" s="1"/>
  <c r="P331" i="11"/>
  <c r="O331" i="11"/>
  <c r="T330" i="11"/>
  <c r="S330" i="11"/>
  <c r="U330" i="11" s="1"/>
  <c r="P330" i="11"/>
  <c r="O330" i="11"/>
  <c r="T329" i="11"/>
  <c r="S329" i="11"/>
  <c r="U329" i="11" s="1"/>
  <c r="P329" i="11"/>
  <c r="O329" i="11"/>
  <c r="T328" i="11"/>
  <c r="S328" i="11"/>
  <c r="U328" i="11" s="1"/>
  <c r="P328" i="11"/>
  <c r="O328" i="11"/>
  <c r="T327" i="11"/>
  <c r="S327" i="11"/>
  <c r="U327" i="11" s="1"/>
  <c r="P327" i="11"/>
  <c r="O327" i="11"/>
  <c r="T326" i="11"/>
  <c r="S326" i="11"/>
  <c r="U326" i="11" s="1"/>
  <c r="P326" i="11"/>
  <c r="O326" i="11"/>
  <c r="T325" i="11"/>
  <c r="S325" i="11"/>
  <c r="U325" i="11" s="1"/>
  <c r="P325" i="11"/>
  <c r="O325" i="11"/>
  <c r="T324" i="11"/>
  <c r="S324" i="11"/>
  <c r="U324" i="11" s="1"/>
  <c r="P324" i="11"/>
  <c r="O324" i="11"/>
  <c r="T323" i="11"/>
  <c r="S323" i="11"/>
  <c r="U323" i="11" s="1"/>
  <c r="P323" i="11"/>
  <c r="O323" i="11"/>
  <c r="T322" i="11"/>
  <c r="S322" i="11"/>
  <c r="U322" i="11" s="1"/>
  <c r="P322" i="11"/>
  <c r="O322" i="11"/>
  <c r="T321" i="11"/>
  <c r="S321" i="11"/>
  <c r="U321" i="11" s="1"/>
  <c r="P321" i="11"/>
  <c r="O321" i="11"/>
  <c r="T320" i="11"/>
  <c r="S320" i="11"/>
  <c r="U320" i="11" s="1"/>
  <c r="P320" i="11"/>
  <c r="O320" i="11"/>
  <c r="T319" i="11"/>
  <c r="S319" i="11"/>
  <c r="U319" i="11" s="1"/>
  <c r="P319" i="11"/>
  <c r="O319" i="11"/>
  <c r="T318" i="11"/>
  <c r="S318" i="11"/>
  <c r="U318" i="11" s="1"/>
  <c r="P318" i="11"/>
  <c r="O318" i="11"/>
  <c r="T317" i="11"/>
  <c r="S317" i="11"/>
  <c r="U317" i="11" s="1"/>
  <c r="P317" i="11"/>
  <c r="O317" i="11"/>
  <c r="T316" i="11"/>
  <c r="S316" i="11"/>
  <c r="U316" i="11" s="1"/>
  <c r="P316" i="11"/>
  <c r="O316" i="11"/>
  <c r="T315" i="11"/>
  <c r="S315" i="11"/>
  <c r="U315" i="11" s="1"/>
  <c r="P315" i="11"/>
  <c r="O315" i="11"/>
  <c r="T314" i="11"/>
  <c r="S314" i="11"/>
  <c r="U314" i="11" s="1"/>
  <c r="P314" i="11"/>
  <c r="O314" i="11"/>
  <c r="T313" i="11"/>
  <c r="S313" i="11"/>
  <c r="U313" i="11" s="1"/>
  <c r="P313" i="11"/>
  <c r="O313" i="11"/>
  <c r="T312" i="11"/>
  <c r="S312" i="11"/>
  <c r="U312" i="11" s="1"/>
  <c r="P312" i="11"/>
  <c r="O312" i="11"/>
  <c r="T311" i="11"/>
  <c r="S311" i="11"/>
  <c r="U311" i="11" s="1"/>
  <c r="P311" i="11"/>
  <c r="O311" i="11"/>
  <c r="T310" i="11"/>
  <c r="S310" i="11"/>
  <c r="U310" i="11" s="1"/>
  <c r="P310" i="11"/>
  <c r="O310" i="11"/>
  <c r="T309" i="11"/>
  <c r="S309" i="11"/>
  <c r="U309" i="11" s="1"/>
  <c r="P309" i="11"/>
  <c r="O309" i="11"/>
  <c r="T308" i="11"/>
  <c r="S308" i="11"/>
  <c r="U308" i="11" s="1"/>
  <c r="P308" i="11"/>
  <c r="O308" i="11"/>
  <c r="T307" i="11"/>
  <c r="S307" i="11"/>
  <c r="U307" i="11" s="1"/>
  <c r="P307" i="11"/>
  <c r="O307" i="11"/>
  <c r="T306" i="11"/>
  <c r="S306" i="11"/>
  <c r="U306" i="11" s="1"/>
  <c r="P306" i="11"/>
  <c r="O306" i="11"/>
  <c r="T305" i="11"/>
  <c r="S305" i="11"/>
  <c r="U305" i="11" s="1"/>
  <c r="P305" i="11"/>
  <c r="O305" i="11"/>
  <c r="T304" i="11"/>
  <c r="S304" i="11"/>
  <c r="U304" i="11" s="1"/>
  <c r="P304" i="11"/>
  <c r="O304" i="11"/>
  <c r="T303" i="11"/>
  <c r="S303" i="11"/>
  <c r="U303" i="11" s="1"/>
  <c r="P303" i="11"/>
  <c r="O303" i="11"/>
  <c r="T302" i="11"/>
  <c r="S302" i="11"/>
  <c r="U302" i="11" s="1"/>
  <c r="P302" i="11"/>
  <c r="O302" i="11"/>
  <c r="T301" i="11"/>
  <c r="S301" i="11"/>
  <c r="U301" i="11" s="1"/>
  <c r="P301" i="11"/>
  <c r="O301" i="11"/>
  <c r="T300" i="11"/>
  <c r="S300" i="11"/>
  <c r="U300" i="11" s="1"/>
  <c r="P300" i="11"/>
  <c r="O300" i="11"/>
  <c r="T299" i="11"/>
  <c r="S299" i="11"/>
  <c r="U299" i="11" s="1"/>
  <c r="P299" i="11"/>
  <c r="O299" i="11"/>
  <c r="T298" i="11"/>
  <c r="S298" i="11"/>
  <c r="U298" i="11" s="1"/>
  <c r="P298" i="11"/>
  <c r="O298" i="11"/>
  <c r="T297" i="11"/>
  <c r="S297" i="11"/>
  <c r="U297" i="11" s="1"/>
  <c r="P297" i="11"/>
  <c r="O297" i="11"/>
  <c r="T296" i="11"/>
  <c r="S296" i="11"/>
  <c r="U296" i="11" s="1"/>
  <c r="P296" i="11"/>
  <c r="O296" i="11"/>
  <c r="T295" i="11"/>
  <c r="S295" i="11"/>
  <c r="U295" i="11" s="1"/>
  <c r="P295" i="11"/>
  <c r="O295" i="11"/>
  <c r="T294" i="11"/>
  <c r="S294" i="11"/>
  <c r="U294" i="11" s="1"/>
  <c r="P294" i="11"/>
  <c r="O294" i="11"/>
  <c r="T293" i="11"/>
  <c r="S293" i="11"/>
  <c r="U293" i="11" s="1"/>
  <c r="P293" i="11"/>
  <c r="O293" i="11"/>
  <c r="T292" i="11"/>
  <c r="S292" i="11"/>
  <c r="U292" i="11" s="1"/>
  <c r="P292" i="11"/>
  <c r="O292" i="11"/>
  <c r="T291" i="11"/>
  <c r="S291" i="11"/>
  <c r="U291" i="11" s="1"/>
  <c r="P291" i="11"/>
  <c r="O291" i="11"/>
  <c r="T290" i="11"/>
  <c r="S290" i="11"/>
  <c r="U290" i="11" s="1"/>
  <c r="P290" i="11"/>
  <c r="O290" i="11"/>
  <c r="T289" i="11"/>
  <c r="S289" i="11"/>
  <c r="U289" i="11" s="1"/>
  <c r="P289" i="11"/>
  <c r="O289" i="11"/>
  <c r="T288" i="11"/>
  <c r="S288" i="11"/>
  <c r="U288" i="11" s="1"/>
  <c r="P288" i="11"/>
  <c r="O288" i="11"/>
  <c r="T287" i="11"/>
  <c r="S287" i="11"/>
  <c r="U287" i="11" s="1"/>
  <c r="P287" i="11"/>
  <c r="O287" i="11"/>
  <c r="T286" i="11"/>
  <c r="S286" i="11"/>
  <c r="U286" i="11" s="1"/>
  <c r="P286" i="11"/>
  <c r="O286" i="11"/>
  <c r="T285" i="11"/>
  <c r="S285" i="11"/>
  <c r="U285" i="11" s="1"/>
  <c r="P285" i="11"/>
  <c r="O285" i="11"/>
  <c r="T284" i="11"/>
  <c r="S284" i="11"/>
  <c r="U284" i="11" s="1"/>
  <c r="P284" i="11"/>
  <c r="O284" i="11"/>
  <c r="T283" i="11"/>
  <c r="S283" i="11"/>
  <c r="U283" i="11" s="1"/>
  <c r="P283" i="11"/>
  <c r="O283" i="11"/>
  <c r="T282" i="11"/>
  <c r="S282" i="11"/>
  <c r="U282" i="11" s="1"/>
  <c r="P282" i="11"/>
  <c r="O282" i="11"/>
  <c r="T281" i="11"/>
  <c r="S281" i="11"/>
  <c r="U281" i="11" s="1"/>
  <c r="P281" i="11"/>
  <c r="O281" i="11"/>
  <c r="T280" i="11"/>
  <c r="S280" i="11"/>
  <c r="U280" i="11" s="1"/>
  <c r="P280" i="11"/>
  <c r="O280" i="11"/>
  <c r="T279" i="11"/>
  <c r="S279" i="11"/>
  <c r="U279" i="11" s="1"/>
  <c r="P279" i="11"/>
  <c r="O279" i="11"/>
  <c r="T278" i="11"/>
  <c r="S278" i="11"/>
  <c r="U278" i="11" s="1"/>
  <c r="P278" i="11"/>
  <c r="O278" i="11"/>
  <c r="T277" i="11"/>
  <c r="S277" i="11"/>
  <c r="U277" i="11" s="1"/>
  <c r="P277" i="11"/>
  <c r="O277" i="11"/>
  <c r="T276" i="11"/>
  <c r="S276" i="11"/>
  <c r="U276" i="11" s="1"/>
  <c r="P276" i="11"/>
  <c r="O276" i="11"/>
  <c r="T275" i="11"/>
  <c r="S275" i="11"/>
  <c r="U275" i="11" s="1"/>
  <c r="P275" i="11"/>
  <c r="O275" i="11"/>
  <c r="T274" i="11"/>
  <c r="S274" i="11"/>
  <c r="U274" i="11" s="1"/>
  <c r="P274" i="11"/>
  <c r="O274" i="11"/>
  <c r="T273" i="11"/>
  <c r="S273" i="11"/>
  <c r="U273" i="11" s="1"/>
  <c r="P273" i="11"/>
  <c r="O273" i="11"/>
  <c r="T272" i="11"/>
  <c r="S272" i="11"/>
  <c r="U272" i="11" s="1"/>
  <c r="P272" i="11"/>
  <c r="O272" i="11"/>
  <c r="T271" i="11"/>
  <c r="S271" i="11"/>
  <c r="U271" i="11" s="1"/>
  <c r="P271" i="11"/>
  <c r="O271" i="11"/>
  <c r="T270" i="11"/>
  <c r="S270" i="11"/>
  <c r="U270" i="11" s="1"/>
  <c r="P270" i="11"/>
  <c r="O270" i="11"/>
  <c r="T269" i="11"/>
  <c r="S269" i="11"/>
  <c r="U269" i="11" s="1"/>
  <c r="P269" i="11"/>
  <c r="O269" i="11"/>
  <c r="T268" i="11"/>
  <c r="S268" i="11"/>
  <c r="U268" i="11" s="1"/>
  <c r="P268" i="11"/>
  <c r="O268" i="11"/>
  <c r="T267" i="11"/>
  <c r="S267" i="11"/>
  <c r="U267" i="11" s="1"/>
  <c r="P267" i="11"/>
  <c r="O267" i="11"/>
  <c r="T266" i="11"/>
  <c r="S266" i="11"/>
  <c r="U266" i="11" s="1"/>
  <c r="P266" i="11"/>
  <c r="O266" i="11"/>
  <c r="T265" i="11"/>
  <c r="S265" i="11"/>
  <c r="U265" i="11" s="1"/>
  <c r="P265" i="11"/>
  <c r="O265" i="11"/>
  <c r="T264" i="11"/>
  <c r="S264" i="11"/>
  <c r="U264" i="11" s="1"/>
  <c r="P264" i="11"/>
  <c r="O264" i="11"/>
  <c r="T263" i="11"/>
  <c r="S263" i="11"/>
  <c r="U263" i="11" s="1"/>
  <c r="P263" i="11"/>
  <c r="O263" i="11"/>
  <c r="T262" i="11"/>
  <c r="S262" i="11"/>
  <c r="U262" i="11" s="1"/>
  <c r="P262" i="11"/>
  <c r="O262" i="11"/>
  <c r="T261" i="11"/>
  <c r="S261" i="11"/>
  <c r="U261" i="11" s="1"/>
  <c r="P261" i="11"/>
  <c r="O261" i="11"/>
  <c r="T260" i="11"/>
  <c r="S260" i="11"/>
  <c r="U260" i="11" s="1"/>
  <c r="P260" i="11"/>
  <c r="O260" i="11"/>
  <c r="T259" i="11"/>
  <c r="S259" i="11"/>
  <c r="U259" i="11" s="1"/>
  <c r="P259" i="11"/>
  <c r="O259" i="11"/>
  <c r="T258" i="11"/>
  <c r="S258" i="11"/>
  <c r="U258" i="11" s="1"/>
  <c r="P258" i="11"/>
  <c r="O258" i="11"/>
  <c r="T257" i="11"/>
  <c r="S257" i="11"/>
  <c r="U257" i="11" s="1"/>
  <c r="P257" i="11"/>
  <c r="O257" i="11"/>
  <c r="T256" i="11"/>
  <c r="S256" i="11"/>
  <c r="U256" i="11" s="1"/>
  <c r="P256" i="11"/>
  <c r="O256" i="11"/>
  <c r="T255" i="11"/>
  <c r="S255" i="11"/>
  <c r="U255" i="11" s="1"/>
  <c r="P255" i="11"/>
  <c r="O255" i="11"/>
  <c r="T254" i="11"/>
  <c r="S254" i="11"/>
  <c r="U254" i="11" s="1"/>
  <c r="P254" i="11"/>
  <c r="O254" i="11"/>
  <c r="T253" i="11"/>
  <c r="S253" i="11"/>
  <c r="U253" i="11" s="1"/>
  <c r="P253" i="11"/>
  <c r="O253" i="11"/>
  <c r="T252" i="11"/>
  <c r="S252" i="11"/>
  <c r="U252" i="11" s="1"/>
  <c r="P252" i="11"/>
  <c r="O252" i="11"/>
  <c r="T251" i="11"/>
  <c r="S251" i="11"/>
  <c r="U251" i="11" s="1"/>
  <c r="P251" i="11"/>
  <c r="O251" i="11"/>
  <c r="T250" i="11"/>
  <c r="S250" i="11"/>
  <c r="U250" i="11" s="1"/>
  <c r="P250" i="11"/>
  <c r="O250" i="11"/>
  <c r="T249" i="11"/>
  <c r="S249" i="11"/>
  <c r="U249" i="11" s="1"/>
  <c r="P249" i="11"/>
  <c r="O249" i="11"/>
  <c r="T248" i="11"/>
  <c r="S248" i="11"/>
  <c r="U248" i="11" s="1"/>
  <c r="P248" i="11"/>
  <c r="O248" i="11"/>
  <c r="T247" i="11"/>
  <c r="S247" i="11"/>
  <c r="U247" i="11" s="1"/>
  <c r="P247" i="11"/>
  <c r="O247" i="11"/>
  <c r="T246" i="11"/>
  <c r="S246" i="11"/>
  <c r="U246" i="11" s="1"/>
  <c r="P246" i="11"/>
  <c r="O246" i="11"/>
  <c r="T245" i="11"/>
  <c r="S245" i="11"/>
  <c r="U245" i="11" s="1"/>
  <c r="P245" i="11"/>
  <c r="O245" i="11"/>
  <c r="T244" i="11"/>
  <c r="S244" i="11"/>
  <c r="U244" i="11" s="1"/>
  <c r="P244" i="11"/>
  <c r="O244" i="11"/>
  <c r="T243" i="11"/>
  <c r="S243" i="11"/>
  <c r="U243" i="11" s="1"/>
  <c r="P243" i="11"/>
  <c r="O243" i="11"/>
  <c r="T242" i="11"/>
  <c r="S242" i="11"/>
  <c r="U242" i="11" s="1"/>
  <c r="P242" i="11"/>
  <c r="O242" i="11"/>
  <c r="T241" i="11"/>
  <c r="S241" i="11"/>
  <c r="U241" i="11" s="1"/>
  <c r="P241" i="11"/>
  <c r="O241" i="11"/>
  <c r="T240" i="11"/>
  <c r="S240" i="11"/>
  <c r="U240" i="11" s="1"/>
  <c r="P240" i="11"/>
  <c r="O240" i="11"/>
  <c r="T239" i="11"/>
  <c r="S239" i="11"/>
  <c r="U239" i="11" s="1"/>
  <c r="P239" i="11"/>
  <c r="O239" i="11"/>
  <c r="T238" i="11"/>
  <c r="S238" i="11"/>
  <c r="U238" i="11" s="1"/>
  <c r="P238" i="11"/>
  <c r="O238" i="11"/>
  <c r="T237" i="11"/>
  <c r="S237" i="11"/>
  <c r="U237" i="11" s="1"/>
  <c r="P237" i="11"/>
  <c r="O237" i="11"/>
  <c r="T236" i="11"/>
  <c r="S236" i="11"/>
  <c r="U236" i="11" s="1"/>
  <c r="P236" i="11"/>
  <c r="O236" i="11"/>
  <c r="T235" i="11"/>
  <c r="S235" i="11"/>
  <c r="U235" i="11" s="1"/>
  <c r="P235" i="11"/>
  <c r="O235" i="11"/>
  <c r="T234" i="11"/>
  <c r="S234" i="11"/>
  <c r="U234" i="11" s="1"/>
  <c r="P234" i="11"/>
  <c r="O234" i="11"/>
  <c r="T233" i="11"/>
  <c r="S233" i="11"/>
  <c r="U233" i="11" s="1"/>
  <c r="P233" i="11"/>
  <c r="O233" i="11"/>
  <c r="T232" i="11"/>
  <c r="S232" i="11"/>
  <c r="U232" i="11" s="1"/>
  <c r="P232" i="11"/>
  <c r="O232" i="11"/>
  <c r="T231" i="11"/>
  <c r="S231" i="11"/>
  <c r="U231" i="11" s="1"/>
  <c r="P231" i="11"/>
  <c r="O231" i="11"/>
  <c r="T230" i="11"/>
  <c r="S230" i="11"/>
  <c r="U230" i="11" s="1"/>
  <c r="P230" i="11"/>
  <c r="O230" i="11"/>
  <c r="T229" i="11"/>
  <c r="S229" i="11"/>
  <c r="U229" i="11" s="1"/>
  <c r="P229" i="11"/>
  <c r="O229" i="11"/>
  <c r="T228" i="11"/>
  <c r="S228" i="11"/>
  <c r="U228" i="11" s="1"/>
  <c r="P228" i="11"/>
  <c r="O228" i="11"/>
  <c r="T227" i="11"/>
  <c r="S227" i="11"/>
  <c r="U227" i="11" s="1"/>
  <c r="P227" i="11"/>
  <c r="O227" i="11"/>
  <c r="T226" i="11"/>
  <c r="S226" i="11"/>
  <c r="U226" i="11" s="1"/>
  <c r="P226" i="11"/>
  <c r="O226" i="11"/>
  <c r="T225" i="11"/>
  <c r="S225" i="11"/>
  <c r="U225" i="11" s="1"/>
  <c r="P225" i="11"/>
  <c r="O225" i="11"/>
  <c r="T224" i="11"/>
  <c r="S224" i="11"/>
  <c r="U224" i="11" s="1"/>
  <c r="P224" i="11"/>
  <c r="O224" i="11"/>
  <c r="T223" i="11"/>
  <c r="S223" i="11"/>
  <c r="U223" i="11" s="1"/>
  <c r="P223" i="11"/>
  <c r="O223" i="11"/>
  <c r="T222" i="11"/>
  <c r="S222" i="11"/>
  <c r="U222" i="11" s="1"/>
  <c r="P222" i="11"/>
  <c r="O222" i="11"/>
  <c r="T221" i="11"/>
  <c r="S221" i="11"/>
  <c r="U221" i="11" s="1"/>
  <c r="P221" i="11"/>
  <c r="O221" i="11"/>
  <c r="T220" i="11"/>
  <c r="S220" i="11"/>
  <c r="U220" i="11" s="1"/>
  <c r="P220" i="11"/>
  <c r="O220" i="11"/>
  <c r="T219" i="11"/>
  <c r="S219" i="11"/>
  <c r="U219" i="11" s="1"/>
  <c r="P219" i="11"/>
  <c r="O219" i="11"/>
  <c r="T218" i="11"/>
  <c r="S218" i="11"/>
  <c r="U218" i="11" s="1"/>
  <c r="P218" i="11"/>
  <c r="O218" i="11"/>
  <c r="T217" i="11"/>
  <c r="S217" i="11"/>
  <c r="U217" i="11" s="1"/>
  <c r="P217" i="11"/>
  <c r="O217" i="11"/>
  <c r="T216" i="11"/>
  <c r="S216" i="11"/>
  <c r="U216" i="11" s="1"/>
  <c r="P216" i="11"/>
  <c r="O216" i="11"/>
  <c r="T215" i="11"/>
  <c r="S215" i="11"/>
  <c r="U215" i="11" s="1"/>
  <c r="P215" i="11"/>
  <c r="O215" i="11"/>
  <c r="T214" i="11"/>
  <c r="S214" i="11"/>
  <c r="U214" i="11" s="1"/>
  <c r="P214" i="11"/>
  <c r="O214" i="11"/>
  <c r="T213" i="11"/>
  <c r="S213" i="11"/>
  <c r="U213" i="11" s="1"/>
  <c r="P213" i="11"/>
  <c r="O213" i="11"/>
  <c r="T212" i="11"/>
  <c r="S212" i="11"/>
  <c r="U212" i="11" s="1"/>
  <c r="P212" i="11"/>
  <c r="O212" i="11"/>
  <c r="T211" i="11"/>
  <c r="S211" i="11"/>
  <c r="U211" i="11" s="1"/>
  <c r="P211" i="11"/>
  <c r="O211" i="11"/>
  <c r="T210" i="11"/>
  <c r="S210" i="11"/>
  <c r="U210" i="11" s="1"/>
  <c r="P210" i="11"/>
  <c r="O210" i="11"/>
  <c r="T209" i="11"/>
  <c r="S209" i="11"/>
  <c r="U209" i="11" s="1"/>
  <c r="P209" i="11"/>
  <c r="O209" i="11"/>
  <c r="T208" i="11"/>
  <c r="S208" i="11"/>
  <c r="U208" i="11" s="1"/>
  <c r="P208" i="11"/>
  <c r="O208" i="11"/>
  <c r="T207" i="11"/>
  <c r="S207" i="11"/>
  <c r="U207" i="11" s="1"/>
  <c r="P207" i="11"/>
  <c r="O207" i="11"/>
  <c r="T206" i="11"/>
  <c r="S206" i="11"/>
  <c r="U206" i="11" s="1"/>
  <c r="P206" i="11"/>
  <c r="O206" i="11"/>
  <c r="T205" i="11"/>
  <c r="S205" i="11"/>
  <c r="U205" i="11" s="1"/>
  <c r="P205" i="11"/>
  <c r="O205" i="11"/>
  <c r="T204" i="11"/>
  <c r="S204" i="11"/>
  <c r="U204" i="11" s="1"/>
  <c r="P204" i="11"/>
  <c r="O204" i="11"/>
  <c r="T203" i="11"/>
  <c r="S203" i="11"/>
  <c r="U203" i="11" s="1"/>
  <c r="P203" i="11"/>
  <c r="O203" i="11"/>
  <c r="T202" i="11"/>
  <c r="S202" i="11"/>
  <c r="U202" i="11" s="1"/>
  <c r="P202" i="11"/>
  <c r="O202" i="11"/>
  <c r="T201" i="11"/>
  <c r="S201" i="11"/>
  <c r="U201" i="11" s="1"/>
  <c r="P201" i="11"/>
  <c r="O201" i="11"/>
  <c r="T200" i="11"/>
  <c r="S200" i="11"/>
  <c r="U200" i="11" s="1"/>
  <c r="P200" i="11"/>
  <c r="O200" i="11"/>
  <c r="T199" i="11"/>
  <c r="S199" i="11"/>
  <c r="U199" i="11" s="1"/>
  <c r="P199" i="11"/>
  <c r="O199" i="11"/>
  <c r="T198" i="11"/>
  <c r="S198" i="11"/>
  <c r="U198" i="11" s="1"/>
  <c r="P198" i="11"/>
  <c r="O198" i="11"/>
  <c r="T197" i="11"/>
  <c r="S197" i="11"/>
  <c r="U197" i="11" s="1"/>
  <c r="P197" i="11"/>
  <c r="O197" i="11"/>
  <c r="T196" i="11"/>
  <c r="S196" i="11"/>
  <c r="U196" i="11" s="1"/>
  <c r="P196" i="11"/>
  <c r="O196" i="11"/>
  <c r="T195" i="11"/>
  <c r="S195" i="11"/>
  <c r="U195" i="11" s="1"/>
  <c r="P195" i="11"/>
  <c r="O195" i="11"/>
  <c r="T194" i="11"/>
  <c r="S194" i="11"/>
  <c r="U194" i="11" s="1"/>
  <c r="P194" i="11"/>
  <c r="O194" i="11"/>
  <c r="T193" i="11"/>
  <c r="S193" i="11"/>
  <c r="U193" i="11" s="1"/>
  <c r="P193" i="11"/>
  <c r="O193" i="11"/>
  <c r="T192" i="11"/>
  <c r="S192" i="11"/>
  <c r="U192" i="11" s="1"/>
  <c r="P192" i="11"/>
  <c r="O192" i="11"/>
  <c r="T191" i="11"/>
  <c r="S191" i="11"/>
  <c r="U191" i="11" s="1"/>
  <c r="P191" i="11"/>
  <c r="O191" i="11"/>
  <c r="T190" i="11"/>
  <c r="S190" i="11"/>
  <c r="U190" i="11" s="1"/>
  <c r="P190" i="11"/>
  <c r="O190" i="11"/>
  <c r="T189" i="11"/>
  <c r="S189" i="11"/>
  <c r="U189" i="11" s="1"/>
  <c r="P189" i="11"/>
  <c r="O189" i="11"/>
  <c r="T188" i="11"/>
  <c r="S188" i="11"/>
  <c r="U188" i="11" s="1"/>
  <c r="P188" i="11"/>
  <c r="O188" i="11"/>
  <c r="T187" i="11"/>
  <c r="S187" i="11"/>
  <c r="U187" i="11" s="1"/>
  <c r="P187" i="11"/>
  <c r="O187" i="11"/>
  <c r="T186" i="11"/>
  <c r="S186" i="11"/>
  <c r="U186" i="11" s="1"/>
  <c r="P186" i="11"/>
  <c r="O186" i="11"/>
  <c r="T185" i="11"/>
  <c r="S185" i="11"/>
  <c r="U185" i="11" s="1"/>
  <c r="P185" i="11"/>
  <c r="O185" i="11"/>
  <c r="T184" i="11"/>
  <c r="S184" i="11"/>
  <c r="U184" i="11" s="1"/>
  <c r="P184" i="11"/>
  <c r="O184" i="11"/>
  <c r="T183" i="11"/>
  <c r="S183" i="11"/>
  <c r="U183" i="11" s="1"/>
  <c r="P183" i="11"/>
  <c r="O183" i="11"/>
  <c r="T182" i="11"/>
  <c r="S182" i="11"/>
  <c r="U182" i="11" s="1"/>
  <c r="P182" i="11"/>
  <c r="O182" i="11"/>
  <c r="T181" i="11"/>
  <c r="S181" i="11"/>
  <c r="U181" i="11" s="1"/>
  <c r="P181" i="11"/>
  <c r="O181" i="11"/>
  <c r="T180" i="11"/>
  <c r="S180" i="11"/>
  <c r="U180" i="11" s="1"/>
  <c r="P180" i="11"/>
  <c r="O180" i="11"/>
  <c r="T179" i="11"/>
  <c r="S179" i="11"/>
  <c r="U179" i="11" s="1"/>
  <c r="P179" i="11"/>
  <c r="O179" i="11"/>
  <c r="T178" i="11"/>
  <c r="S178" i="11"/>
  <c r="U178" i="11" s="1"/>
  <c r="P178" i="11"/>
  <c r="O178" i="11"/>
  <c r="T177" i="11"/>
  <c r="S177" i="11"/>
  <c r="U177" i="11" s="1"/>
  <c r="P177" i="11"/>
  <c r="O177" i="11"/>
  <c r="T176" i="11"/>
  <c r="S176" i="11"/>
  <c r="U176" i="11" s="1"/>
  <c r="P176" i="11"/>
  <c r="O176" i="11"/>
  <c r="T175" i="11"/>
  <c r="S175" i="11"/>
  <c r="U175" i="11" s="1"/>
  <c r="P175" i="11"/>
  <c r="O175" i="11"/>
  <c r="T174" i="11"/>
  <c r="S174" i="11"/>
  <c r="U174" i="11" s="1"/>
  <c r="P174" i="11"/>
  <c r="O174" i="11"/>
  <c r="T173" i="11"/>
  <c r="S173" i="11"/>
  <c r="U173" i="11" s="1"/>
  <c r="P173" i="11"/>
  <c r="O173" i="11"/>
  <c r="T172" i="11"/>
  <c r="S172" i="11"/>
  <c r="U172" i="11" s="1"/>
  <c r="P172" i="11"/>
  <c r="O172" i="11"/>
  <c r="T171" i="11"/>
  <c r="S171" i="11"/>
  <c r="U171" i="11" s="1"/>
  <c r="P171" i="11"/>
  <c r="O171" i="11"/>
  <c r="T170" i="11"/>
  <c r="S170" i="11"/>
  <c r="U170" i="11" s="1"/>
  <c r="P170" i="11"/>
  <c r="O170" i="11"/>
  <c r="T169" i="11"/>
  <c r="S169" i="11"/>
  <c r="U169" i="11" s="1"/>
  <c r="P169" i="11"/>
  <c r="O169" i="11"/>
  <c r="T168" i="11"/>
  <c r="S168" i="11"/>
  <c r="U168" i="11" s="1"/>
  <c r="P168" i="11"/>
  <c r="O168" i="11"/>
  <c r="T167" i="11"/>
  <c r="S167" i="11"/>
  <c r="U167" i="11" s="1"/>
  <c r="P167" i="11"/>
  <c r="O167" i="11"/>
  <c r="T166" i="11"/>
  <c r="S166" i="11"/>
  <c r="U166" i="11" s="1"/>
  <c r="P166" i="11"/>
  <c r="O166" i="11"/>
  <c r="T165" i="11"/>
  <c r="S165" i="11"/>
  <c r="U165" i="11" s="1"/>
  <c r="P165" i="11"/>
  <c r="O165" i="11"/>
  <c r="T164" i="11"/>
  <c r="S164" i="11"/>
  <c r="U164" i="11" s="1"/>
  <c r="P164" i="11"/>
  <c r="O164" i="11"/>
  <c r="T163" i="11"/>
  <c r="S163" i="11"/>
  <c r="U163" i="11" s="1"/>
  <c r="P163" i="11"/>
  <c r="O163" i="11"/>
  <c r="T162" i="11"/>
  <c r="S162" i="11"/>
  <c r="U162" i="11" s="1"/>
  <c r="P162" i="11"/>
  <c r="O162" i="11"/>
  <c r="T3875" i="11"/>
  <c r="S3875" i="11"/>
  <c r="U161" i="11" s="1"/>
  <c r="P3875" i="11"/>
  <c r="O3875" i="11"/>
  <c r="T641" i="11"/>
  <c r="S641" i="11"/>
  <c r="U160" i="11" s="1"/>
  <c r="P641" i="11"/>
  <c r="O641" i="11"/>
  <c r="T617" i="11"/>
  <c r="S617" i="11"/>
  <c r="P617" i="11"/>
  <c r="O617" i="11"/>
  <c r="T2361" i="11"/>
  <c r="S2361" i="11"/>
  <c r="U158" i="11" s="1"/>
  <c r="P2361" i="11"/>
  <c r="O2361" i="11"/>
  <c r="T3884" i="11"/>
  <c r="S3884" i="11"/>
  <c r="P3884" i="11"/>
  <c r="O3884" i="11"/>
  <c r="T151" i="11"/>
  <c r="S151" i="11"/>
  <c r="P151" i="11"/>
  <c r="O151" i="11"/>
  <c r="T2379" i="11"/>
  <c r="S2379" i="11"/>
  <c r="U155" i="11" s="1"/>
  <c r="P2379" i="11"/>
  <c r="O2379" i="11"/>
  <c r="T3870" i="11"/>
  <c r="S3870" i="11"/>
  <c r="U154" i="11" s="1"/>
  <c r="P3870" i="11"/>
  <c r="O3870" i="11"/>
  <c r="T3124" i="11"/>
  <c r="S3124" i="11"/>
  <c r="U153" i="11" s="1"/>
  <c r="P3124" i="11"/>
  <c r="O3124" i="11"/>
  <c r="T2660" i="11"/>
  <c r="S2660" i="11"/>
  <c r="U152" i="11" s="1"/>
  <c r="P2660" i="11"/>
  <c r="O2660" i="11"/>
  <c r="T1232" i="11"/>
  <c r="S1232" i="11"/>
  <c r="P1232" i="11"/>
  <c r="O1232" i="11"/>
  <c r="T2378" i="11"/>
  <c r="S2378" i="11"/>
  <c r="P2378" i="11"/>
  <c r="O2378" i="11"/>
  <c r="T1055" i="11"/>
  <c r="S1055" i="11"/>
  <c r="P1055" i="11"/>
  <c r="O1055" i="11"/>
  <c r="T1457" i="11"/>
  <c r="S1457" i="11"/>
  <c r="P1457" i="11"/>
  <c r="O1457" i="11"/>
  <c r="T638" i="11"/>
  <c r="S638" i="11"/>
  <c r="P638" i="11"/>
  <c r="O638" i="11"/>
  <c r="T1058" i="11"/>
  <c r="S1058" i="11"/>
  <c r="P1058" i="11"/>
  <c r="O1058" i="11"/>
  <c r="T1044" i="11"/>
  <c r="S1044" i="11"/>
  <c r="U145" i="11" s="1"/>
  <c r="P1044" i="11"/>
  <c r="O1044" i="11"/>
  <c r="T621" i="11"/>
  <c r="S621" i="11"/>
  <c r="P621" i="11"/>
  <c r="O621" i="11"/>
  <c r="T1323" i="11"/>
  <c r="S1323" i="11"/>
  <c r="P1323" i="11"/>
  <c r="O1323" i="11"/>
  <c r="T2958" i="11"/>
  <c r="S2958" i="11"/>
  <c r="U142" i="11" s="1"/>
  <c r="P2958" i="11"/>
  <c r="O2958" i="11"/>
  <c r="T131" i="11"/>
  <c r="S131" i="11"/>
  <c r="U141" i="11" s="1"/>
  <c r="P131" i="11"/>
  <c r="O131" i="11"/>
  <c r="T2662" i="11"/>
  <c r="S2662" i="11"/>
  <c r="P2662" i="11"/>
  <c r="O2662" i="11"/>
  <c r="T2397" i="11"/>
  <c r="S2397" i="11"/>
  <c r="P2397" i="11"/>
  <c r="O2397" i="11"/>
  <c r="T620" i="11"/>
  <c r="S620" i="11"/>
  <c r="P620" i="11"/>
  <c r="O620" i="11"/>
  <c r="T619" i="11"/>
  <c r="S619" i="11"/>
  <c r="P619" i="11"/>
  <c r="O619" i="11"/>
  <c r="T640" i="11"/>
  <c r="S640" i="11"/>
  <c r="U136" i="11" s="1"/>
  <c r="P640" i="11"/>
  <c r="O640" i="11"/>
  <c r="T2565" i="11"/>
  <c r="S2565" i="11"/>
  <c r="P2565" i="11"/>
  <c r="O2565" i="11"/>
  <c r="T2569" i="11"/>
  <c r="S2569" i="11"/>
  <c r="P2569" i="11"/>
  <c r="O2569" i="11"/>
  <c r="T149" i="11"/>
  <c r="S149" i="11"/>
  <c r="U133" i="11" s="1"/>
  <c r="P149" i="11"/>
  <c r="O149" i="11"/>
  <c r="T135" i="11"/>
  <c r="S135" i="11"/>
  <c r="P135" i="11"/>
  <c r="O135" i="11"/>
  <c r="T1456" i="11"/>
  <c r="S1456" i="11"/>
  <c r="U131" i="11" s="1"/>
  <c r="P1456" i="11"/>
  <c r="O1456" i="11"/>
  <c r="T2577" i="11"/>
  <c r="S2577" i="11"/>
  <c r="P2577" i="11"/>
  <c r="O2577" i="11"/>
  <c r="T1063" i="11"/>
  <c r="S1063" i="11"/>
  <c r="P1063" i="11"/>
  <c r="O1063" i="11"/>
  <c r="T1570" i="11"/>
  <c r="S1570" i="11"/>
  <c r="U128" i="11" s="1"/>
  <c r="P1570" i="11"/>
  <c r="O1570" i="11"/>
  <c r="T130" i="11"/>
  <c r="S130" i="11"/>
  <c r="U127" i="11" s="1"/>
  <c r="P130" i="11"/>
  <c r="O130" i="11"/>
  <c r="T630" i="11"/>
  <c r="S630" i="11"/>
  <c r="P630" i="11"/>
  <c r="O630" i="11"/>
  <c r="T2396" i="11"/>
  <c r="S2396" i="11"/>
  <c r="P2396" i="11"/>
  <c r="O2396" i="11"/>
  <c r="T3889" i="11"/>
  <c r="S3889" i="11"/>
  <c r="U124" i="11" s="1"/>
  <c r="P3889" i="11"/>
  <c r="O3889" i="11"/>
  <c r="T618" i="11"/>
  <c r="S618" i="11"/>
  <c r="P618" i="11"/>
  <c r="O618" i="11"/>
  <c r="T2402" i="11"/>
  <c r="S2402" i="11"/>
  <c r="P2402" i="11"/>
  <c r="O2402" i="11"/>
  <c r="T121" i="11"/>
  <c r="S121" i="11"/>
  <c r="U121" i="11" s="1"/>
  <c r="P121" i="11"/>
  <c r="O121" i="11"/>
  <c r="T120" i="11"/>
  <c r="S120" i="11"/>
  <c r="U120" i="11" s="1"/>
  <c r="P120" i="11"/>
  <c r="O120" i="11"/>
  <c r="T119" i="11"/>
  <c r="S119" i="11"/>
  <c r="U119" i="11" s="1"/>
  <c r="P119" i="11"/>
  <c r="O119" i="11"/>
  <c r="T118" i="11"/>
  <c r="S118" i="11"/>
  <c r="U118" i="11" s="1"/>
  <c r="P118" i="11"/>
  <c r="O118" i="11"/>
  <c r="T117" i="11"/>
  <c r="S117" i="11"/>
  <c r="U117" i="11" s="1"/>
  <c r="P117" i="11"/>
  <c r="O117" i="11"/>
  <c r="T116" i="11"/>
  <c r="S116" i="11"/>
  <c r="U116" i="11" s="1"/>
  <c r="P116" i="11"/>
  <c r="O116" i="11"/>
  <c r="T115" i="11"/>
  <c r="S115" i="11"/>
  <c r="U115" i="11" s="1"/>
  <c r="P115" i="11"/>
  <c r="O115" i="11"/>
  <c r="T114" i="11"/>
  <c r="S114" i="11"/>
  <c r="U114" i="11" s="1"/>
  <c r="P114" i="11"/>
  <c r="O114" i="11"/>
  <c r="T113" i="11"/>
  <c r="S113" i="11"/>
  <c r="U113" i="11" s="1"/>
  <c r="P113" i="11"/>
  <c r="O113" i="11"/>
  <c r="T112" i="11"/>
  <c r="S112" i="11"/>
  <c r="U112" i="11" s="1"/>
  <c r="P112" i="11"/>
  <c r="O112" i="11"/>
  <c r="T111" i="11"/>
  <c r="S111" i="11"/>
  <c r="U111" i="11" s="1"/>
  <c r="P111" i="11"/>
  <c r="O111" i="11"/>
  <c r="T110" i="11"/>
  <c r="S110" i="11"/>
  <c r="U110" i="11" s="1"/>
  <c r="P110" i="11"/>
  <c r="O110" i="11"/>
  <c r="T109" i="11"/>
  <c r="S109" i="11"/>
  <c r="U109" i="11" s="1"/>
  <c r="P109" i="11"/>
  <c r="O109" i="11"/>
  <c r="T108" i="11"/>
  <c r="S108" i="11"/>
  <c r="U108" i="11" s="1"/>
  <c r="P108" i="11"/>
  <c r="O108" i="11"/>
  <c r="T107" i="11"/>
  <c r="S107" i="11"/>
  <c r="U107" i="11" s="1"/>
  <c r="P107" i="11"/>
  <c r="O107" i="11"/>
  <c r="T106" i="11"/>
  <c r="S106" i="11"/>
  <c r="U106" i="11" s="1"/>
  <c r="P106" i="11"/>
  <c r="O106" i="11"/>
  <c r="T105" i="11"/>
  <c r="S105" i="11"/>
  <c r="U105" i="11" s="1"/>
  <c r="P105" i="11"/>
  <c r="O105" i="11"/>
  <c r="T104" i="11"/>
  <c r="S104" i="11"/>
  <c r="U104" i="11" s="1"/>
  <c r="P104" i="11"/>
  <c r="O104" i="11"/>
  <c r="T103" i="11"/>
  <c r="S103" i="11"/>
  <c r="U103" i="11" s="1"/>
  <c r="P103" i="11"/>
  <c r="O103" i="11"/>
  <c r="T102" i="11"/>
  <c r="S102" i="11"/>
  <c r="U102" i="11" s="1"/>
  <c r="P102" i="11"/>
  <c r="O102" i="11"/>
  <c r="T101" i="11"/>
  <c r="S101" i="11"/>
  <c r="U101" i="11" s="1"/>
  <c r="P101" i="11"/>
  <c r="O101" i="11"/>
  <c r="T100" i="11"/>
  <c r="S100" i="11"/>
  <c r="U100" i="11" s="1"/>
  <c r="P100" i="11"/>
  <c r="O100" i="11"/>
  <c r="T99" i="11"/>
  <c r="S99" i="11"/>
  <c r="U99" i="11" s="1"/>
  <c r="P99" i="11"/>
  <c r="O99" i="11"/>
  <c r="T98" i="11"/>
  <c r="S98" i="11"/>
  <c r="U98" i="11" s="1"/>
  <c r="P98" i="11"/>
  <c r="O98" i="11"/>
  <c r="T97" i="11"/>
  <c r="S97" i="11"/>
  <c r="U97" i="11" s="1"/>
  <c r="P97" i="11"/>
  <c r="O97" i="11"/>
  <c r="T96" i="11"/>
  <c r="S96" i="11"/>
  <c r="U96" i="11" s="1"/>
  <c r="P96" i="11"/>
  <c r="O96" i="11"/>
  <c r="T95" i="11"/>
  <c r="S95" i="11"/>
  <c r="U95" i="11" s="1"/>
  <c r="P95" i="11"/>
  <c r="O95" i="11"/>
  <c r="T94" i="11"/>
  <c r="S94" i="11"/>
  <c r="U94" i="11" s="1"/>
  <c r="P94" i="11"/>
  <c r="O94" i="11"/>
  <c r="T93" i="11"/>
  <c r="S93" i="11"/>
  <c r="U93" i="11" s="1"/>
  <c r="P93" i="11"/>
  <c r="O93" i="11"/>
  <c r="T92" i="11"/>
  <c r="S92" i="11"/>
  <c r="U92" i="11" s="1"/>
  <c r="P92" i="11"/>
  <c r="O92" i="11"/>
  <c r="T91" i="11"/>
  <c r="S91" i="11"/>
  <c r="U91" i="11" s="1"/>
  <c r="P91" i="11"/>
  <c r="O91" i="11"/>
  <c r="T90" i="11"/>
  <c r="S90" i="11"/>
  <c r="U90" i="11" s="1"/>
  <c r="P90" i="11"/>
  <c r="O90" i="11"/>
  <c r="T89" i="11"/>
  <c r="S89" i="11"/>
  <c r="U89" i="11" s="1"/>
  <c r="P89" i="11"/>
  <c r="O89" i="11"/>
  <c r="T88" i="11"/>
  <c r="S88" i="11"/>
  <c r="U88" i="11" s="1"/>
  <c r="P88" i="11"/>
  <c r="O88" i="11"/>
  <c r="T87" i="11"/>
  <c r="S87" i="11"/>
  <c r="U87" i="11" s="1"/>
  <c r="P87" i="11"/>
  <c r="O87" i="11"/>
  <c r="T86" i="11"/>
  <c r="S86" i="11"/>
  <c r="U86" i="11" s="1"/>
  <c r="P86" i="11"/>
  <c r="O86" i="11"/>
  <c r="T85" i="11"/>
  <c r="S85" i="11"/>
  <c r="U85" i="11" s="1"/>
  <c r="P85" i="11"/>
  <c r="O85" i="11"/>
  <c r="T84" i="11"/>
  <c r="S84" i="11"/>
  <c r="U84" i="11" s="1"/>
  <c r="P84" i="11"/>
  <c r="O84" i="11"/>
  <c r="T83" i="11"/>
  <c r="S83" i="11"/>
  <c r="U83" i="11" s="1"/>
  <c r="P83" i="11"/>
  <c r="O83" i="11"/>
  <c r="T82" i="11"/>
  <c r="S82" i="11"/>
  <c r="U82" i="11" s="1"/>
  <c r="P82" i="11"/>
  <c r="O82" i="11"/>
  <c r="T81" i="11"/>
  <c r="S81" i="11"/>
  <c r="U81" i="11" s="1"/>
  <c r="P81" i="11"/>
  <c r="O81" i="11"/>
  <c r="T80" i="11"/>
  <c r="S80" i="11"/>
  <c r="U80" i="11" s="1"/>
  <c r="P80" i="11"/>
  <c r="O80" i="11"/>
  <c r="T79" i="11"/>
  <c r="S79" i="11"/>
  <c r="U79" i="11" s="1"/>
  <c r="P79" i="11"/>
  <c r="O79" i="11"/>
  <c r="T78" i="11"/>
  <c r="S78" i="11"/>
  <c r="U78" i="11" s="1"/>
  <c r="P78" i="11"/>
  <c r="O78" i="11"/>
  <c r="T77" i="11"/>
  <c r="S77" i="11"/>
  <c r="U77" i="11" s="1"/>
  <c r="P77" i="11"/>
  <c r="O77" i="11"/>
  <c r="T76" i="11"/>
  <c r="S76" i="11"/>
  <c r="U76" i="11" s="1"/>
  <c r="P76" i="11"/>
  <c r="O76" i="11"/>
  <c r="T75" i="11"/>
  <c r="S75" i="11"/>
  <c r="U75" i="11" s="1"/>
  <c r="P75" i="11"/>
  <c r="O75" i="11"/>
  <c r="T74" i="11"/>
  <c r="S74" i="11"/>
  <c r="U74" i="11" s="1"/>
  <c r="P74" i="11"/>
  <c r="O74" i="11"/>
  <c r="T73" i="11"/>
  <c r="S73" i="11"/>
  <c r="U73" i="11" s="1"/>
  <c r="P73" i="11"/>
  <c r="O73" i="11"/>
  <c r="T72" i="11"/>
  <c r="S72" i="11"/>
  <c r="U72" i="11" s="1"/>
  <c r="P72" i="11"/>
  <c r="O72" i="11"/>
  <c r="T71" i="11"/>
  <c r="S71" i="11"/>
  <c r="U71" i="11" s="1"/>
  <c r="P71" i="11"/>
  <c r="O71" i="11"/>
  <c r="T70" i="11"/>
  <c r="S70" i="11"/>
  <c r="U70" i="11" s="1"/>
  <c r="P70" i="11"/>
  <c r="O70" i="11"/>
  <c r="T69" i="11"/>
  <c r="S69" i="11"/>
  <c r="U69" i="11" s="1"/>
  <c r="P69" i="11"/>
  <c r="O69" i="11"/>
  <c r="T68" i="11"/>
  <c r="S68" i="11"/>
  <c r="U68" i="11" s="1"/>
  <c r="P68" i="11"/>
  <c r="O68" i="11"/>
  <c r="T67" i="11"/>
  <c r="S67" i="11"/>
  <c r="U67" i="11" s="1"/>
  <c r="P67" i="11"/>
  <c r="O67" i="11"/>
  <c r="T66" i="11"/>
  <c r="S66" i="11"/>
  <c r="U66" i="11" s="1"/>
  <c r="P66" i="11"/>
  <c r="O66" i="11"/>
  <c r="T65" i="11"/>
  <c r="S65" i="11"/>
  <c r="U65" i="11" s="1"/>
  <c r="P65" i="11"/>
  <c r="O65" i="11"/>
  <c r="T64" i="11"/>
  <c r="S64" i="11"/>
  <c r="U64" i="11" s="1"/>
  <c r="P64" i="11"/>
  <c r="O64" i="11"/>
  <c r="T63" i="11"/>
  <c r="S63" i="11"/>
  <c r="U63" i="11" s="1"/>
  <c r="P63" i="11"/>
  <c r="O63" i="11"/>
  <c r="T62" i="11"/>
  <c r="S62" i="11"/>
  <c r="U62" i="11" s="1"/>
  <c r="P62" i="11"/>
  <c r="O62" i="11"/>
  <c r="T61" i="11"/>
  <c r="S61" i="11"/>
  <c r="U61" i="11" s="1"/>
  <c r="P61" i="11"/>
  <c r="O61" i="11"/>
  <c r="T60" i="11"/>
  <c r="S60" i="11"/>
  <c r="U60" i="11" s="1"/>
  <c r="P60" i="11"/>
  <c r="O60" i="11"/>
  <c r="T59" i="11"/>
  <c r="S59" i="11"/>
  <c r="U59" i="11" s="1"/>
  <c r="P59" i="11"/>
  <c r="O59" i="11"/>
  <c r="T58" i="11"/>
  <c r="S58" i="11"/>
  <c r="U58" i="11" s="1"/>
  <c r="P58" i="11"/>
  <c r="O58" i="11"/>
  <c r="T57" i="11"/>
  <c r="S57" i="11"/>
  <c r="U57" i="11" s="1"/>
  <c r="P57" i="11"/>
  <c r="O57" i="11"/>
  <c r="T56" i="11"/>
  <c r="S56" i="11"/>
  <c r="U56" i="11" s="1"/>
  <c r="P56" i="11"/>
  <c r="O56" i="11"/>
  <c r="T55" i="11"/>
  <c r="S55" i="11"/>
  <c r="U55" i="11" s="1"/>
  <c r="P55" i="11"/>
  <c r="O55" i="11"/>
  <c r="T54" i="11"/>
  <c r="S54" i="11"/>
  <c r="U54" i="11" s="1"/>
  <c r="P54" i="11"/>
  <c r="O54" i="11"/>
  <c r="T53" i="11"/>
  <c r="S53" i="11"/>
  <c r="U53" i="11" s="1"/>
  <c r="P53" i="11"/>
  <c r="O53" i="11"/>
  <c r="T52" i="11"/>
  <c r="S52" i="11"/>
  <c r="U52" i="11" s="1"/>
  <c r="P52" i="11"/>
  <c r="O52" i="11"/>
  <c r="T51" i="11"/>
  <c r="S51" i="11"/>
  <c r="U51" i="11" s="1"/>
  <c r="P51" i="11"/>
  <c r="O51" i="11"/>
  <c r="T50" i="11"/>
  <c r="S50" i="11"/>
  <c r="U50" i="11" s="1"/>
  <c r="P50" i="11"/>
  <c r="O50" i="11"/>
  <c r="T49" i="11"/>
  <c r="S49" i="11"/>
  <c r="U49" i="11" s="1"/>
  <c r="P49" i="11"/>
  <c r="O49" i="11"/>
  <c r="T48" i="11"/>
  <c r="S48" i="11"/>
  <c r="U48" i="11" s="1"/>
  <c r="P48" i="11"/>
  <c r="O48" i="11"/>
  <c r="T47" i="11"/>
  <c r="S47" i="11"/>
  <c r="U47" i="11" s="1"/>
  <c r="P47" i="11"/>
  <c r="O47" i="11"/>
  <c r="T46" i="11"/>
  <c r="S46" i="11"/>
  <c r="U46" i="11" s="1"/>
  <c r="P46" i="11"/>
  <c r="O46" i="11"/>
  <c r="T45" i="11"/>
  <c r="S45" i="11"/>
  <c r="U45" i="11" s="1"/>
  <c r="P45" i="11"/>
  <c r="O45" i="11"/>
  <c r="T44" i="11"/>
  <c r="S44" i="11"/>
  <c r="U44" i="11" s="1"/>
  <c r="P44" i="11"/>
  <c r="O44" i="11"/>
  <c r="T43" i="11"/>
  <c r="S43" i="11"/>
  <c r="U43" i="11" s="1"/>
  <c r="P43" i="11"/>
  <c r="O43" i="11"/>
  <c r="T42" i="11"/>
  <c r="S42" i="11"/>
  <c r="U42" i="11" s="1"/>
  <c r="P42" i="11"/>
  <c r="O42" i="11"/>
  <c r="T41" i="11"/>
  <c r="S41" i="11"/>
  <c r="U41" i="11" s="1"/>
  <c r="P41" i="11"/>
  <c r="O41" i="11"/>
  <c r="T40" i="11"/>
  <c r="S40" i="11"/>
  <c r="U40" i="11" s="1"/>
  <c r="P40" i="11"/>
  <c r="O40" i="11"/>
  <c r="T39" i="11"/>
  <c r="S39" i="11"/>
  <c r="U39" i="11" s="1"/>
  <c r="P39" i="11"/>
  <c r="O39" i="11"/>
  <c r="T38" i="11"/>
  <c r="S38" i="11"/>
  <c r="U38" i="11" s="1"/>
  <c r="P38" i="11"/>
  <c r="O38" i="11"/>
  <c r="T37" i="11"/>
  <c r="S37" i="11"/>
  <c r="U37" i="11" s="1"/>
  <c r="P37" i="11"/>
  <c r="O37" i="11"/>
  <c r="T36" i="11"/>
  <c r="S36" i="11"/>
  <c r="U36" i="11" s="1"/>
  <c r="P36" i="11"/>
  <c r="O36" i="11"/>
  <c r="T35" i="11"/>
  <c r="S35" i="11"/>
  <c r="U35" i="11" s="1"/>
  <c r="P35" i="11"/>
  <c r="O35" i="11"/>
  <c r="T34" i="11"/>
  <c r="S34" i="11"/>
  <c r="U34" i="11" s="1"/>
  <c r="P34" i="11"/>
  <c r="O34" i="11"/>
  <c r="T33" i="11"/>
  <c r="S33" i="11"/>
  <c r="U33" i="11" s="1"/>
  <c r="P33" i="11"/>
  <c r="O33" i="11"/>
  <c r="T32" i="11"/>
  <c r="S32" i="11"/>
  <c r="U32" i="11" s="1"/>
  <c r="P32" i="11"/>
  <c r="O32" i="11"/>
  <c r="T31" i="11"/>
  <c r="S31" i="11"/>
  <c r="U31" i="11" s="1"/>
  <c r="P31" i="11"/>
  <c r="O31" i="11"/>
  <c r="T30" i="11"/>
  <c r="S30" i="11"/>
  <c r="U30" i="11" s="1"/>
  <c r="P30" i="11"/>
  <c r="O30" i="11"/>
  <c r="T29" i="11"/>
  <c r="S29" i="11"/>
  <c r="U29" i="11" s="1"/>
  <c r="P29" i="11"/>
  <c r="O29" i="11"/>
  <c r="T28" i="11"/>
  <c r="S28" i="11"/>
  <c r="U28" i="11" s="1"/>
  <c r="P28" i="11"/>
  <c r="O28" i="11"/>
  <c r="T27" i="11"/>
  <c r="S27" i="11"/>
  <c r="U27" i="11" s="1"/>
  <c r="P27" i="11"/>
  <c r="O27" i="11"/>
  <c r="T26" i="11"/>
  <c r="S26" i="11"/>
  <c r="U26" i="11" s="1"/>
  <c r="P26" i="11"/>
  <c r="O26" i="11"/>
  <c r="T25" i="11"/>
  <c r="S25" i="11"/>
  <c r="U25" i="11" s="1"/>
  <c r="P25" i="11"/>
  <c r="O25" i="11"/>
  <c r="T24" i="11"/>
  <c r="S24" i="11"/>
  <c r="U24" i="11" s="1"/>
  <c r="P24" i="11"/>
  <c r="O24" i="11"/>
  <c r="T23" i="11"/>
  <c r="S23" i="11"/>
  <c r="U23" i="11" s="1"/>
  <c r="P23" i="11"/>
  <c r="O23" i="11"/>
  <c r="T22" i="11"/>
  <c r="S22" i="11"/>
  <c r="U22" i="11" s="1"/>
  <c r="P22" i="11"/>
  <c r="O22" i="11"/>
  <c r="T21" i="11"/>
  <c r="S21" i="11"/>
  <c r="U21" i="11" s="1"/>
  <c r="P21" i="11"/>
  <c r="O21" i="11"/>
  <c r="T20" i="11"/>
  <c r="S20" i="11"/>
  <c r="U20" i="11" s="1"/>
  <c r="P20" i="11"/>
  <c r="O20" i="11"/>
  <c r="T19" i="11"/>
  <c r="S19" i="11"/>
  <c r="U19" i="11" s="1"/>
  <c r="P19" i="11"/>
  <c r="O19" i="11"/>
  <c r="T18" i="11"/>
  <c r="S18" i="11"/>
  <c r="U18" i="11" s="1"/>
  <c r="P18" i="11"/>
  <c r="O18" i="11"/>
  <c r="T17" i="11"/>
  <c r="S17" i="11"/>
  <c r="U17" i="11" s="1"/>
  <c r="P17" i="11"/>
  <c r="O17" i="11"/>
  <c r="T16" i="11"/>
  <c r="S16" i="11"/>
  <c r="U16" i="11" s="1"/>
  <c r="P16" i="11"/>
  <c r="O16" i="11"/>
  <c r="T15" i="11"/>
  <c r="S15" i="11"/>
  <c r="U15" i="11" s="1"/>
  <c r="P15" i="11"/>
  <c r="O15" i="11"/>
  <c r="T14" i="11"/>
  <c r="S14" i="11"/>
  <c r="U14" i="11" s="1"/>
  <c r="P14" i="11"/>
  <c r="O14" i="11"/>
  <c r="T13" i="11"/>
  <c r="S13" i="11"/>
  <c r="U13" i="11" s="1"/>
  <c r="P13" i="11"/>
  <c r="O13" i="11"/>
  <c r="T12" i="11"/>
  <c r="S12" i="11"/>
  <c r="U12" i="11" s="1"/>
  <c r="P12" i="11"/>
  <c r="O12" i="11"/>
  <c r="T11" i="11"/>
  <c r="S11" i="11"/>
  <c r="U11" i="11" s="1"/>
  <c r="P11" i="11"/>
  <c r="O11" i="11"/>
  <c r="T10" i="11"/>
  <c r="S10" i="11"/>
  <c r="U10" i="11" s="1"/>
  <c r="P10" i="11"/>
  <c r="O10" i="11"/>
  <c r="T9" i="11"/>
  <c r="S9" i="11"/>
  <c r="U9" i="11" s="1"/>
  <c r="P9" i="11"/>
  <c r="O9" i="11"/>
  <c r="T8" i="11"/>
  <c r="S8" i="11"/>
  <c r="U8" i="11" s="1"/>
  <c r="P8" i="11"/>
  <c r="O8" i="11"/>
  <c r="T7" i="11"/>
  <c r="S7" i="11"/>
  <c r="U7" i="11" s="1"/>
  <c r="P7" i="11"/>
  <c r="O7" i="11"/>
  <c r="T6" i="11"/>
  <c r="S6" i="11"/>
  <c r="U6" i="11" s="1"/>
  <c r="P6" i="11"/>
  <c r="O6" i="11"/>
  <c r="T5" i="11"/>
  <c r="S5" i="11"/>
  <c r="U5" i="11" s="1"/>
  <c r="P5" i="11"/>
  <c r="O5" i="11"/>
  <c r="T4" i="11"/>
  <c r="S4" i="11"/>
  <c r="U4" i="11" s="1"/>
  <c r="P4" i="11"/>
  <c r="O4" i="11"/>
  <c r="T3" i="11"/>
  <c r="S3" i="11"/>
  <c r="U3" i="11" s="1"/>
  <c r="P3" i="11"/>
  <c r="O3" i="11"/>
  <c r="T2" i="11"/>
  <c r="S2" i="11"/>
  <c r="U2" i="11" s="1"/>
  <c r="P2" i="11"/>
  <c r="O2" i="11"/>
  <c r="B14" i="12" l="1"/>
  <c r="B7" i="12"/>
  <c r="C7" i="12"/>
  <c r="C14" i="12"/>
  <c r="U156" i="11"/>
  <c r="U1344" i="11"/>
  <c r="U2358" i="11"/>
  <c r="U134" i="11"/>
  <c r="U140" i="11"/>
  <c r="U144" i="11"/>
  <c r="U150" i="11"/>
  <c r="U604" i="11"/>
  <c r="U614" i="11"/>
  <c r="U624" i="11"/>
  <c r="U634" i="11"/>
  <c r="U1050" i="11"/>
  <c r="U1226" i="11"/>
  <c r="U1310" i="11"/>
  <c r="U1328" i="11"/>
  <c r="U1454" i="11"/>
  <c r="U1564" i="11"/>
  <c r="U1566" i="11"/>
  <c r="U2354" i="11"/>
  <c r="U2360" i="11"/>
  <c r="U2392" i="11"/>
  <c r="U2394" i="11"/>
  <c r="U2574" i="11"/>
  <c r="U2648" i="11"/>
  <c r="U2658" i="11"/>
  <c r="U138" i="11"/>
  <c r="U148" i="11"/>
  <c r="U606" i="11"/>
  <c r="U616" i="11"/>
  <c r="U632" i="11"/>
  <c r="U1048" i="11"/>
  <c r="U1054" i="11"/>
  <c r="U1230" i="11"/>
  <c r="U1336" i="11"/>
  <c r="U122" i="11"/>
  <c r="U126" i="11"/>
  <c r="U132" i="11"/>
  <c r="U146" i="11"/>
  <c r="U612" i="11"/>
  <c r="U628" i="11"/>
  <c r="U1242" i="11"/>
  <c r="U1306" i="11"/>
  <c r="U1312" i="11"/>
  <c r="U1316" i="11"/>
  <c r="U1338" i="11"/>
  <c r="U130" i="11"/>
  <c r="U1580" i="11"/>
  <c r="U123" i="11"/>
  <c r="U125" i="11"/>
  <c r="U129" i="11"/>
  <c r="U143" i="11"/>
  <c r="U147" i="11"/>
  <c r="U159" i="11"/>
  <c r="U605" i="11"/>
  <c r="U625" i="11"/>
  <c r="U629" i="11"/>
  <c r="U635" i="11"/>
  <c r="U1021" i="11"/>
  <c r="U1045" i="11"/>
  <c r="U1053" i="11"/>
  <c r="U1057" i="11"/>
  <c r="U1311" i="11"/>
  <c r="U1313" i="11"/>
  <c r="U1315" i="11"/>
  <c r="U1317" i="11"/>
  <c r="U1319" i="11"/>
  <c r="U1337" i="11"/>
  <c r="U1453" i="11"/>
  <c r="U1567" i="11"/>
  <c r="U2359" i="11"/>
  <c r="U1238" i="11"/>
  <c r="U1240" i="11"/>
  <c r="U1324" i="11"/>
  <c r="U1460" i="11"/>
  <c r="U1576" i="11"/>
  <c r="U1578" i="11"/>
  <c r="U2954" i="11"/>
  <c r="U2956" i="11"/>
  <c r="U3128" i="11"/>
  <c r="U157" i="11"/>
  <c r="U639" i="11"/>
  <c r="U1569" i="11"/>
  <c r="U2345" i="11"/>
  <c r="U137" i="11"/>
  <c r="U139" i="11"/>
  <c r="U613" i="11"/>
  <c r="U633" i="11"/>
  <c r="U618" i="11"/>
  <c r="U638" i="11"/>
  <c r="U1002" i="11"/>
  <c r="U1056" i="11"/>
  <c r="U151" i="11"/>
  <c r="U135" i="11"/>
  <c r="U149" i="11"/>
  <c r="U617" i="11"/>
  <c r="U619" i="11"/>
  <c r="U621" i="11"/>
  <c r="U631" i="11"/>
  <c r="U637" i="11"/>
  <c r="U640" i="11"/>
  <c r="U1004" i="11"/>
  <c r="U1044" i="11"/>
  <c r="U620" i="11"/>
  <c r="U630" i="11"/>
  <c r="U1006" i="11"/>
  <c r="U1008" i="11"/>
  <c r="U1058" i="11"/>
  <c r="U1234" i="11"/>
  <c r="U1322" i="11"/>
  <c r="U1334" i="11"/>
  <c r="U641" i="11"/>
  <c r="U1003" i="11"/>
  <c r="U1005" i="11"/>
  <c r="U1007" i="11"/>
  <c r="U1009" i="11"/>
  <c r="U1011" i="11"/>
  <c r="U1017" i="11"/>
  <c r="U1049" i="11"/>
  <c r="U1055" i="11"/>
  <c r="U1063" i="11"/>
  <c r="U1229" i="11"/>
  <c r="U1231" i="11"/>
  <c r="U1233" i="11"/>
  <c r="U1237" i="11"/>
  <c r="U1239" i="11"/>
  <c r="U1241" i="11"/>
  <c r="U1243" i="11"/>
  <c r="U1321" i="11"/>
  <c r="U1323" i="11"/>
  <c r="U1325" i="11"/>
  <c r="U1331" i="11"/>
  <c r="U1333" i="11"/>
  <c r="U1335" i="11"/>
  <c r="U1455" i="11"/>
  <c r="U1457" i="11"/>
  <c r="U1459" i="11"/>
  <c r="U1461" i="11"/>
  <c r="U1563" i="11"/>
  <c r="U1571" i="11"/>
  <c r="U1573" i="11"/>
  <c r="U1575" i="11"/>
  <c r="U1577" i="11"/>
  <c r="U1579" i="11"/>
  <c r="U1581" i="11"/>
  <c r="U2351" i="11"/>
  <c r="U2353" i="11"/>
  <c r="U2361" i="11"/>
  <c r="U2365" i="11"/>
  <c r="U2369" i="11"/>
  <c r="U2371" i="11"/>
  <c r="U2373" i="11"/>
  <c r="U2379" i="11"/>
  <c r="U2381" i="11"/>
  <c r="U2383" i="11"/>
  <c r="U2385" i="11"/>
  <c r="U2387" i="11"/>
  <c r="U2389" i="11"/>
  <c r="U2391" i="11"/>
  <c r="U2393" i="11"/>
  <c r="U2397" i="11"/>
  <c r="U2399" i="11"/>
  <c r="U2401" i="11"/>
  <c r="U2563" i="11"/>
  <c r="U2565" i="11"/>
  <c r="U2567" i="11"/>
  <c r="U2569" i="11"/>
  <c r="U2571" i="11"/>
  <c r="U2575" i="11"/>
  <c r="U2577" i="11"/>
  <c r="U2579" i="11"/>
  <c r="U2581" i="11"/>
  <c r="U2645" i="11"/>
  <c r="U2647" i="11"/>
  <c r="U2649" i="11"/>
  <c r="U2651" i="11"/>
  <c r="U2655" i="11"/>
  <c r="U2657" i="11"/>
  <c r="U2661" i="11"/>
  <c r="U2953" i="11"/>
  <c r="U2955" i="11"/>
  <c r="U2957" i="11"/>
  <c r="U2959" i="11"/>
  <c r="U2961" i="11"/>
  <c r="U3123" i="11"/>
  <c r="U3125" i="11"/>
  <c r="U3127" i="11"/>
  <c r="U3871" i="11"/>
  <c r="U3873" i="11"/>
  <c r="U3875" i="11"/>
  <c r="U3877" i="11"/>
  <c r="U3879" i="11"/>
  <c r="U3881" i="11"/>
  <c r="U3885" i="11"/>
  <c r="U3887" i="11"/>
  <c r="U3889" i="11"/>
  <c r="U1236" i="11"/>
  <c r="U1330" i="11"/>
  <c r="U1456" i="11"/>
  <c r="U1458" i="11"/>
  <c r="U1462" i="11"/>
  <c r="U1570" i="11"/>
  <c r="U1572" i="11"/>
  <c r="U1574" i="11"/>
  <c r="U2348" i="11"/>
  <c r="U2350" i="11"/>
  <c r="U2352" i="11"/>
  <c r="U2362" i="11"/>
  <c r="U2366" i="11"/>
  <c r="U2368" i="11"/>
  <c r="U2370" i="11"/>
  <c r="U2372" i="11"/>
  <c r="U2374" i="11"/>
  <c r="U2376" i="11"/>
  <c r="U2378" i="11"/>
  <c r="U2380" i="11"/>
  <c r="U2382" i="11"/>
  <c r="U2384" i="11"/>
  <c r="U2386" i="11"/>
  <c r="U2388" i="11"/>
  <c r="U2390" i="11"/>
  <c r="U2396" i="11"/>
  <c r="U2398" i="11"/>
  <c r="U2402" i="11"/>
  <c r="U2564" i="11"/>
  <c r="U2566" i="11"/>
  <c r="U2568" i="11"/>
  <c r="U2570" i="11"/>
  <c r="U2572" i="11"/>
  <c r="U2578" i="11"/>
  <c r="U2580" i="11"/>
  <c r="U2582" i="11"/>
  <c r="U2646" i="11"/>
  <c r="U2650" i="11"/>
  <c r="U2654" i="11"/>
  <c r="U2656" i="11"/>
  <c r="U2660" i="11"/>
  <c r="U2662" i="11"/>
  <c r="U2958" i="11"/>
  <c r="U2960" i="11"/>
  <c r="U2962" i="11"/>
  <c r="U3124" i="11"/>
  <c r="U3126" i="11"/>
  <c r="U3870" i="11"/>
  <c r="U3872" i="11"/>
  <c r="U3874" i="11"/>
  <c r="U3876" i="11"/>
  <c r="U3878" i="11"/>
  <c r="U3880" i="11"/>
  <c r="U3882" i="11"/>
  <c r="U3884" i="11"/>
  <c r="U3886" i="11"/>
  <c r="U3888" i="11"/>
  <c r="U1232" i="11"/>
  <c r="U1332" i="11"/>
  <c r="U609" i="11"/>
  <c r="U1043" i="11"/>
  <c r="U1235" i="11"/>
  <c r="U2349" i="11"/>
  <c r="U2355" i="11"/>
  <c r="U2363" i="11"/>
  <c r="U2367" i="11"/>
  <c r="U3883" i="11"/>
  <c r="U2364" i="11"/>
  <c r="U2346" i="11"/>
  <c r="E7" i="15"/>
  <c r="F7" i="15" s="1"/>
  <c r="E5" i="15"/>
  <c r="F5" i="15" s="1"/>
  <c r="E2" i="15"/>
  <c r="F2" i="15" s="1"/>
  <c r="E13" i="15"/>
  <c r="E12" i="15"/>
  <c r="E11" i="15"/>
  <c r="E10" i="15"/>
  <c r="H10" i="15" s="1"/>
  <c r="E9" i="15"/>
  <c r="F9" i="15" s="1"/>
  <c r="E8" i="15"/>
  <c r="H8" i="15" s="1"/>
  <c r="E4" i="15"/>
  <c r="E6" i="15"/>
  <c r="E3" i="15"/>
  <c r="G3" i="15" s="1"/>
  <c r="F13" i="15" l="1"/>
  <c r="G13" i="15"/>
  <c r="H13" i="15"/>
  <c r="H12" i="15"/>
  <c r="G12" i="15"/>
  <c r="H11" i="15"/>
  <c r="G7" i="15"/>
  <c r="H2" i="15"/>
  <c r="G5" i="15"/>
  <c r="G9" i="15"/>
  <c r="H9" i="15"/>
  <c r="F8" i="15"/>
  <c r="H7" i="15"/>
  <c r="F3" i="15"/>
  <c r="F10" i="15"/>
  <c r="G10" i="15"/>
  <c r="G2" i="15"/>
  <c r="G8" i="15"/>
  <c r="H5" i="15"/>
  <c r="H3" i="15"/>
  <c r="F4" i="15"/>
  <c r="G4" i="15"/>
  <c r="H4" i="15"/>
  <c r="G6" i="15"/>
  <c r="F6" i="15"/>
  <c r="H6" i="15"/>
</calcChain>
</file>

<file path=xl/sharedStrings.xml><?xml version="1.0" encoding="utf-8"?>
<sst xmlns="http://schemas.openxmlformats.org/spreadsheetml/2006/main" count="33061" uniqueCount="8419">
  <si>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</si>
  <si>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</si>
  <si>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</si>
  <si>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</si>
  <si>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</si>
  <si>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</si>
  <si>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</si>
  <si>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</si>
  <si>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</si>
  <si>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</si>
  <si>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</si>
  <si>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</si>
  <si>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</si>
  <si>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</si>
  <si>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</si>
  <si>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</si>
  <si>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</si>
  <si>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</si>
  <si>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</si>
  <si>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</si>
  <si>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</si>
  <si>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</si>
  <si>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</si>
  <si>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</si>
  <si>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</si>
  <si>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</si>
  <si>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</si>
  <si>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</si>
  <si>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</si>
  <si>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</si>
  <si>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</si>
  <si>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</si>
  <si>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</si>
  <si>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</si>
  <si>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</si>
  <si>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</si>
  <si>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</si>
  <si>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</si>
  <si>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</si>
  <si>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</si>
  <si>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</si>
  <si>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</si>
  <si>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</si>
  <si>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</si>
  <si>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</si>
  <si>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</si>
  <si>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</si>
  <si>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</si>
  <si>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</si>
  <si>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</si>
  <si>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</si>
  <si>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</si>
  <si>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</si>
  <si>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</si>
  <si>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</si>
  <si>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</si>
  <si>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</si>
  <si>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</si>
  <si>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</si>
  <si>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</si>
  <si>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</si>
  <si>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</si>
  <si>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</si>
  <si>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</si>
  <si>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</si>
  <si>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</si>
  <si>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</si>
  <si>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</si>
  <si>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</si>
  <si>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</si>
  <si>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</si>
  <si>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</si>
  <si>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</si>
  <si>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</si>
  <si>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</si>
  <si>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</si>
  <si>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</si>
  <si>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</si>
  <si>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</si>
  <si>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</si>
  <si>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</si>
  <si>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</si>
  <si>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</si>
  <si>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</si>
  <si>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</si>
  <si>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</si>
  <si>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</si>
  <si>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</si>
  <si>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</si>
  <si>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</si>
  <si>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</si>
  <si>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</si>
  <si>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</si>
  <si>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</si>
  <si>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</si>
  <si>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</si>
  <si>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</si>
  <si>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</si>
  <si>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</si>
  <si>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</si>
  <si>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</si>
  <si>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</si>
  <si>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</si>
  <si>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</si>
  <si>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</si>
  <si>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</si>
  <si>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</si>
  <si>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</si>
  <si>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</si>
  <si>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</si>
  <si>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</si>
  <si>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</si>
  <si>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</si>
  <si>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</si>
  <si>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</si>
  <si>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</si>
  <si>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</si>
  <si>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</si>
  <si>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</si>
  <si>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</si>
  <si>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</si>
  <si>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</si>
  <si>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</si>
  <si>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</si>
  <si>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</si>
  <si>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</si>
  <si>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</si>
  <si>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</si>
  <si>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</si>
  <si>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</si>
  <si>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</si>
  <si>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</si>
  <si>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</si>
  <si>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</si>
  <si>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</si>
  <si>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</si>
  <si>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</si>
  <si>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</si>
  <si>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</si>
  <si>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</si>
  <si>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</si>
  <si>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</si>
  <si>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</si>
  <si>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</si>
  <si>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</si>
  <si>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</si>
  <si>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</si>
  <si>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</si>
  <si>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</si>
  <si>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</si>
  <si>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</si>
  <si>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</si>
  <si>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</si>
  <si>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</si>
  <si>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</si>
  <si>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</si>
  <si>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</si>
  <si>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</si>
  <si>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</si>
  <si>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</si>
  <si>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</si>
  <si>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</si>
  <si>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</si>
  <si>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</si>
  <si>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</si>
  <si>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</si>
  <si>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</si>
  <si>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</si>
  <si>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</si>
  <si>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</si>
  <si>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</si>
  <si>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</si>
  <si>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</si>
  <si>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</si>
  <si>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</si>
  <si>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</si>
  <si>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</si>
  <si>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</si>
  <si>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</si>
  <si>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</si>
  <si>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</si>
  <si>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</si>
  <si>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</si>
  <si>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</si>
  <si>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</si>
  <si>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</si>
  <si>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</si>
  <si>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</si>
  <si>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</si>
  <si>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</si>
  <si>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</si>
  <si>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</si>
  <si>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</si>
  <si>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</si>
  <si>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</si>
  <si>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</si>
  <si>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</si>
  <si>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</si>
  <si>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</si>
  <si>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</si>
  <si>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</si>
  <si>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</si>
  <si>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</si>
  <si>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</si>
  <si>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</si>
  <si>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</si>
  <si>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</si>
  <si>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</si>
  <si>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</si>
  <si>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</si>
  <si>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</si>
  <si>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</si>
  <si>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</si>
  <si>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</si>
  <si>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</si>
  <si>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</si>
  <si>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</si>
  <si>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</si>
  <si>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</si>
  <si>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</si>
  <si>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</si>
  <si>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</si>
  <si>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</si>
  <si>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</si>
  <si>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</si>
  <si>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</si>
  <si>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</si>
  <si>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</si>
  <si>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</si>
  <si>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</si>
  <si>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</si>
  <si>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</si>
  <si>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</si>
  <si>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</si>
  <si>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</si>
  <si>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</si>
  <si>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</si>
  <si>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</si>
  <si>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</si>
  <si>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</si>
  <si>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</si>
  <si>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</si>
  <si>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</si>
  <si>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</si>
  <si>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</si>
  <si>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</si>
  <si>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</si>
  <si>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</si>
  <si>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</si>
  <si>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</si>
  <si>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</si>
  <si>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</si>
  <si>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</si>
  <si>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</si>
  <si>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</si>
  <si>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</si>
  <si>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</si>
  <si>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</si>
  <si>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</si>
  <si>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</si>
  <si>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</si>
  <si>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</si>
  <si>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</si>
  <si>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</si>
  <si>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</si>
  <si>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</si>
  <si>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</si>
  <si>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</si>
  <si>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</si>
  <si>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</si>
  <si>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</si>
  <si>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</si>
  <si>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</si>
  <si>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</si>
  <si>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</si>
  <si>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</si>
  <si>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</si>
  <si>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</si>
  <si>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</si>
  <si>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</si>
  <si>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</si>
  <si>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</si>
  <si>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</si>
  <si>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</si>
  <si>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</si>
  <si>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</si>
  <si>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</si>
  <si>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</si>
  <si>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</si>
  <si>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</si>
  <si>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</si>
  <si>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</si>
  <si>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</si>
  <si>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</si>
  <si>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</si>
  <si>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</si>
  <si>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</si>
  <si>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</si>
  <si>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</si>
  <si>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</si>
  <si>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</si>
  <si>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</si>
  <si>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</si>
  <si>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</si>
  <si>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</si>
  <si>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</si>
  <si>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</si>
  <si>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</si>
  <si>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</si>
  <si>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</si>
  <si>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</si>
  <si>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</si>
  <si>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</si>
  <si>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</si>
  <si>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</si>
  <si>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</si>
  <si>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</si>
  <si>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</si>
  <si>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</si>
  <si>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</si>
  <si>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</si>
  <si>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</si>
  <si>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</si>
  <si>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</si>
  <si>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</si>
  <si>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</si>
  <si>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</si>
  <si>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</si>
  <si>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</si>
  <si>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</si>
  <si>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</si>
  <si>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</si>
  <si>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</si>
  <si>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</si>
  <si>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</si>
  <si>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</si>
  <si>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</si>
  <si>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</si>
  <si>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</si>
  <si>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</si>
  <si>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</si>
  <si>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</si>
  <si>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</si>
  <si>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</si>
  <si>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</si>
  <si>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</si>
  <si>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</si>
  <si>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</si>
  <si>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</si>
  <si>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</si>
  <si>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</si>
  <si>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</si>
  <si>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</si>
  <si>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</si>
  <si>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</si>
  <si>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</si>
  <si>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</si>
  <si>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</si>
  <si>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</si>
  <si>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</si>
  <si>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</si>
  <si>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</si>
  <si>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</si>
  <si>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</si>
  <si>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</si>
  <si>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</si>
  <si>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</si>
  <si>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</si>
  <si>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</si>
  <si>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</si>
  <si>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</si>
  <si>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</si>
  <si>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</si>
  <si>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</si>
  <si>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</si>
  <si>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</si>
  <si>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</si>
  <si>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</si>
  <si>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</si>
  <si>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</si>
  <si>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</si>
  <si>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</si>
  <si>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</si>
  <si>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</si>
  <si>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</si>
  <si>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</si>
  <si>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</si>
  <si>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</si>
  <si>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</si>
  <si>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</si>
  <si>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</si>
  <si>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</si>
  <si>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</si>
  <si>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</si>
  <si>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</si>
  <si>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</si>
  <si>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</si>
  <si>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</si>
  <si>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</si>
  <si>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</si>
  <si>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</si>
  <si>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</si>
  <si>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</si>
  <si>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</si>
  <si>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</si>
  <si>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</si>
  <si>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</si>
  <si>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</si>
  <si>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</si>
  <si>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</si>
  <si>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</si>
  <si>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</si>
  <si>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</si>
  <si>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</si>
  <si>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</si>
  <si>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</si>
  <si>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</si>
  <si>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</si>
  <si>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</si>
  <si>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</si>
  <si>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</si>
  <si>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</si>
  <si>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</si>
  <si>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</si>
  <si>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</si>
  <si>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</si>
  <si>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</si>
  <si>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</si>
  <si>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</si>
  <si>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</si>
  <si>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</si>
  <si>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</si>
  <si>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</si>
  <si>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</si>
  <si>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</si>
  <si>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</si>
  <si>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</si>
  <si>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</si>
  <si>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</si>
  <si>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</si>
  <si>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</si>
  <si>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</si>
  <si>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</si>
  <si>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</si>
  <si>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</si>
  <si>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</si>
  <si>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</si>
  <si>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</si>
  <si>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</si>
  <si>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</si>
  <si>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</si>
  <si>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</si>
  <si>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</si>
  <si>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</si>
  <si>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</si>
  <si>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</si>
  <si>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</si>
  <si>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</si>
  <si>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</si>
  <si>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</si>
  <si>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</si>
  <si>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</si>
  <si>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</si>
  <si>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</si>
  <si>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</si>
  <si>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</si>
  <si>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</si>
  <si>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</si>
  <si>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</si>
  <si>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</si>
  <si>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</si>
  <si>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</si>
  <si>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</si>
  <si>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</si>
  <si>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</si>
  <si>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</si>
  <si>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</si>
  <si>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</si>
  <si>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</si>
  <si>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</si>
  <si>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</si>
  <si>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</si>
  <si>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</si>
  <si>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</si>
  <si>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</si>
  <si>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</si>
  <si>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</si>
  <si>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</si>
  <si>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</si>
  <si>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</si>
  <si>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</si>
  <si>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</si>
  <si>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</si>
  <si>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</si>
  <si>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</si>
  <si>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</si>
  <si>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</si>
  <si>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</si>
  <si>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</si>
  <si>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</si>
  <si>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</si>
  <si>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</si>
  <si>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</si>
  <si>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</si>
  <si>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</si>
  <si>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</si>
  <si>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</si>
  <si>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</si>
  <si>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</si>
  <si>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</si>
  <si>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</si>
  <si>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</si>
  <si>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</si>
  <si>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</si>
  <si>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</si>
  <si>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</si>
  <si>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</si>
  <si>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</si>
  <si>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</si>
  <si>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</si>
  <si>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</si>
  <si>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</si>
  <si>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</si>
  <si>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</si>
  <si>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</si>
  <si>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</si>
  <si>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</si>
  <si>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</si>
  <si>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</si>
  <si>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</si>
  <si>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</si>
  <si>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</si>
  <si>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</si>
  <si>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</si>
  <si>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</si>
  <si>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</si>
  <si>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</si>
  <si>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</si>
  <si>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</si>
  <si>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</si>
  <si>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</si>
  <si>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</si>
  <si>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</si>
  <si>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</si>
  <si>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</si>
  <si>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</si>
  <si>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</si>
  <si>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</si>
  <si>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</si>
  <si>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</si>
  <si>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</si>
  <si>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</si>
  <si>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</si>
  <si>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</si>
  <si>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</si>
  <si>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</si>
  <si>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</si>
  <si>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</si>
  <si>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</si>
  <si>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</si>
  <si>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</si>
  <si>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</si>
  <si>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</si>
  <si>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</si>
  <si>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</si>
  <si>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</si>
  <si>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</si>
  <si>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</si>
  <si>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</si>
  <si>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</si>
  <si>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</si>
  <si>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</si>
  <si>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</si>
  <si>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</si>
  <si>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</si>
  <si>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</si>
  <si>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</si>
  <si>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</si>
  <si>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</si>
  <si>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</si>
  <si>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</si>
  <si>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</si>
  <si>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</si>
  <si>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</si>
  <si>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</si>
  <si>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</si>
  <si>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</si>
  <si>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</si>
  <si>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</si>
  <si>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</si>
  <si>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</si>
  <si>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</si>
  <si>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</si>
  <si>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</si>
  <si>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</si>
  <si>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</si>
  <si>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</si>
  <si>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</si>
  <si>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</si>
  <si>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</si>
  <si>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</si>
  <si>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</si>
  <si>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</si>
  <si>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</si>
  <si>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</si>
  <si>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</si>
  <si>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</si>
  <si>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</si>
  <si>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</si>
  <si>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</si>
  <si>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</si>
  <si>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</si>
  <si>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</si>
  <si>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</si>
  <si>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</si>
  <si>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</si>
  <si>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</si>
  <si>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</si>
  <si>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</si>
  <si>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</si>
  <si>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</si>
  <si>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</si>
  <si>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</si>
  <si>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</si>
  <si>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</si>
  <si>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</si>
  <si>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</si>
  <si>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</si>
  <si>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</si>
  <si>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</si>
  <si>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</si>
  <si>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</si>
  <si>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</si>
  <si>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</si>
  <si>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</si>
  <si>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</si>
  <si>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</si>
  <si>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</si>
  <si>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</si>
  <si>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</si>
  <si>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</si>
  <si>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</si>
  <si>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</si>
  <si>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</si>
  <si>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</si>
  <si>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</si>
  <si>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</si>
  <si>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</si>
  <si>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</si>
  <si>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</si>
  <si>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</si>
  <si>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</si>
  <si>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</si>
  <si>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</si>
  <si>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</si>
  <si>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</si>
  <si>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</si>
  <si>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</si>
  <si>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</si>
  <si>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</si>
  <si>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</si>
  <si>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</si>
  <si>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</si>
  <si>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</si>
  <si>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</si>
  <si>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</si>
  <si>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</si>
  <si>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</si>
  <si>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</si>
  <si>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</si>
  <si>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</si>
  <si>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</si>
  <si>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</si>
  <si>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</si>
  <si>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</si>
  <si>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</si>
  <si>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</si>
  <si>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</si>
  <si>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</si>
  <si>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</si>
  <si>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</si>
  <si>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</si>
  <si>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</si>
  <si>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</si>
  <si>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</si>
  <si>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</si>
  <si>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</si>
  <si>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</si>
  <si>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</si>
  <si>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</si>
  <si>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</si>
  <si>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</si>
  <si>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</si>
  <si>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</si>
  <si>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</si>
  <si>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</si>
  <si>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</si>
  <si>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</si>
  <si>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</si>
  <si>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</si>
  <si>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</si>
  <si>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</si>
  <si>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</si>
  <si>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</si>
  <si>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</si>
  <si>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</si>
  <si>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</si>
  <si>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</si>
  <si>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</si>
  <si>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</si>
  <si>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</si>
  <si>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</si>
  <si>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</si>
  <si>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</si>
  <si>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</si>
  <si>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</si>
  <si>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</si>
  <si>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</si>
  <si>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</si>
  <si>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</si>
  <si>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</si>
  <si>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</si>
  <si>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</si>
  <si>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</si>
  <si>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</si>
  <si>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</si>
  <si>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</si>
  <si>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</si>
  <si>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</si>
  <si>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</si>
  <si>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</si>
  <si>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</si>
  <si>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</si>
  <si>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</si>
  <si>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</si>
  <si>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</si>
  <si>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</si>
  <si>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</si>
  <si>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</si>
  <si>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</si>
  <si>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</si>
  <si>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</si>
  <si>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</si>
  <si>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</si>
  <si>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</si>
  <si>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</si>
  <si>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</si>
  <si>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</si>
  <si>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</si>
  <si>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</si>
  <si>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</si>
  <si>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</si>
  <si>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</si>
  <si>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</si>
  <si>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</si>
  <si>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</si>
  <si>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</si>
  <si>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</si>
  <si>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</si>
  <si>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</si>
  <si>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</si>
  <si>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</si>
  <si>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</si>
  <si>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</si>
  <si>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</si>
  <si>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</si>
  <si>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</si>
  <si>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</si>
  <si>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</si>
  <si>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</si>
  <si>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</si>
  <si>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</si>
  <si>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</si>
  <si>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</si>
  <si>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</si>
  <si>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</si>
  <si>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</si>
  <si>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</si>
  <si>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</si>
  <si>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</si>
  <si>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</si>
  <si>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</si>
  <si>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</si>
  <si>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</si>
  <si>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</si>
  <si>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</si>
  <si>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</si>
  <si>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</si>
  <si>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</si>
  <si>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</si>
  <si>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</si>
  <si>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</si>
  <si>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</si>
  <si>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</si>
  <si>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</si>
  <si>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</si>
  <si>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</si>
  <si>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</si>
  <si>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</si>
  <si>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</si>
  <si>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</si>
  <si>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</si>
  <si>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</si>
  <si>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</si>
  <si>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</si>
  <si>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</si>
  <si>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</si>
  <si>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</si>
  <si>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</si>
  <si>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</si>
  <si>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</si>
  <si>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</si>
  <si>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</si>
  <si>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</si>
  <si>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</si>
  <si>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</si>
  <si>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</si>
  <si>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</si>
  <si>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</si>
  <si>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</si>
  <si>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</si>
  <si>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</si>
  <si>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</si>
  <si>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</si>
  <si>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</si>
  <si>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</si>
  <si>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</si>
  <si>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</si>
  <si>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</si>
  <si>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</si>
  <si>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</si>
  <si>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</si>
  <si>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</si>
  <si>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</si>
  <si>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</si>
  <si>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</si>
  <si>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</si>
  <si>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</si>
  <si>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</si>
  <si>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</si>
  <si>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</si>
  <si>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</si>
  <si>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</si>
  <si>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</si>
  <si>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</si>
  <si>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</si>
  <si>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</si>
  <si>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</si>
  <si>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</si>
  <si>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</si>
  <si>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</si>
  <si>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</si>
  <si>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</si>
  <si>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</si>
  <si>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</si>
  <si>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</si>
  <si>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</si>
  <si>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</si>
  <si>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</si>
  <si>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</si>
  <si>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</si>
  <si>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</si>
  <si>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</si>
  <si>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</si>
  <si>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</si>
  <si>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</si>
  <si>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</si>
  <si>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</si>
  <si>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</si>
  <si>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</si>
  <si>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</si>
  <si>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</si>
  <si>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</si>
  <si>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</si>
  <si>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</si>
  <si>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</si>
  <si>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</si>
  <si>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</si>
  <si>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</si>
  <si>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</si>
  <si>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</si>
  <si>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</si>
  <si>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</si>
  <si>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</si>
  <si>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</si>
  <si>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</si>
  <si>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</si>
  <si>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</si>
  <si>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</si>
  <si>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</si>
  <si>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</si>
  <si>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</si>
  <si>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</si>
  <si>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</si>
  <si>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</si>
  <si>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</si>
  <si>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</si>
  <si>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</si>
  <si>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</si>
  <si>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</si>
  <si>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</si>
  <si>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</si>
  <si>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</si>
  <si>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</si>
  <si>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</si>
  <si>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</si>
  <si>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</si>
  <si>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</si>
  <si>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</si>
  <si>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</si>
  <si>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</si>
  <si>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</si>
  <si>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</si>
  <si>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</si>
  <si>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</si>
  <si>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</si>
  <si>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</si>
  <si>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</si>
  <si>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</si>
  <si>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</si>
  <si>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</si>
  <si>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</si>
  <si>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</si>
  <si>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</si>
  <si>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</si>
  <si>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</si>
  <si>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</si>
  <si>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</si>
  <si>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</si>
  <si>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</si>
  <si>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</si>
  <si>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</si>
  <si>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</si>
  <si>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</si>
  <si>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</si>
  <si>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</si>
  <si>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</si>
  <si>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</si>
  <si>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</si>
  <si>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</si>
  <si>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</si>
  <si>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</si>
  <si>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</si>
  <si>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</si>
  <si>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</si>
  <si>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</si>
  <si>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</si>
  <si>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</si>
  <si>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</si>
  <si>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</si>
  <si>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</si>
  <si>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</si>
  <si>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</si>
  <si>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</si>
  <si>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</si>
  <si>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</si>
  <si>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</si>
  <si>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</si>
  <si>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</si>
  <si>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</si>
  <si>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</si>
  <si>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</si>
  <si>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</si>
  <si>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</si>
  <si>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</si>
  <si>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</si>
  <si>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</si>
  <si>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</si>
  <si>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</si>
  <si>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</si>
  <si>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</si>
  <si>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</si>
  <si>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</si>
  <si>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</si>
  <si>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</si>
  <si>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</si>
  <si>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</si>
  <si>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</si>
  <si>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</si>
  <si>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</si>
  <si>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</si>
  <si>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</si>
  <si>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</si>
  <si>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</si>
  <si>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</si>
  <si>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</si>
  <si>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</si>
  <si>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</si>
  <si>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</si>
  <si>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</si>
  <si>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</si>
  <si>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</si>
  <si>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</si>
  <si>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</si>
  <si>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</si>
  <si>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</si>
  <si>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</si>
  <si>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</si>
  <si>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</si>
  <si>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</si>
  <si>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</si>
  <si>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</si>
  <si>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</si>
  <si>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</si>
  <si>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</si>
  <si>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</si>
  <si>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</si>
  <si>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</si>
  <si>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</si>
  <si>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</si>
  <si>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</si>
  <si>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</si>
  <si>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</si>
  <si>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</si>
  <si>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</si>
  <si>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</si>
  <si>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</si>
  <si>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</si>
  <si>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</si>
  <si>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</si>
  <si>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</si>
  <si>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</si>
  <si>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</si>
  <si>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</si>
  <si>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</si>
  <si>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</si>
  <si>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</si>
  <si>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</si>
  <si>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</si>
  <si>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</si>
  <si>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</si>
  <si>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</si>
  <si>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</si>
  <si>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</si>
  <si>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</si>
  <si>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</si>
  <si>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</si>
  <si>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</si>
  <si>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</si>
  <si>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</si>
  <si>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</si>
  <si>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</si>
  <si>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</si>
  <si>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</si>
  <si>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</si>
  <si>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</si>
  <si>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</si>
  <si>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</si>
  <si>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</si>
  <si>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</si>
  <si>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</si>
  <si>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</si>
  <si>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</si>
  <si>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</si>
  <si>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</si>
  <si>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</si>
  <si>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</si>
  <si>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</si>
  <si>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</si>
  <si>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</si>
  <si>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</si>
  <si>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</si>
  <si>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</si>
  <si>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</si>
  <si>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</si>
  <si>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</si>
  <si>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</si>
  <si>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</si>
  <si>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</si>
  <si>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</si>
  <si>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</si>
  <si>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</si>
  <si>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</si>
  <si>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</si>
  <si>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</si>
  <si>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</si>
  <si>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</si>
  <si>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</si>
  <si>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</si>
  <si>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</si>
  <si>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</si>
  <si>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</si>
  <si>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</si>
  <si>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</si>
  <si>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</si>
  <si>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</si>
  <si>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</si>
  <si>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</si>
  <si>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</si>
  <si>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</si>
  <si>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</si>
  <si>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</si>
  <si>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</si>
  <si>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</si>
  <si>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</si>
  <si>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</si>
  <si>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</si>
  <si>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</si>
  <si>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</si>
  <si>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</si>
  <si>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</si>
  <si>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</si>
  <si>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</si>
  <si>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</si>
  <si>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</si>
  <si>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</si>
  <si>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</si>
  <si>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</si>
  <si>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</si>
  <si>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</si>
  <si>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</si>
  <si>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</si>
  <si>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</si>
  <si>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</si>
  <si>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</si>
  <si>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</si>
  <si>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</si>
  <si>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</si>
  <si>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</si>
  <si>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</si>
  <si>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</si>
  <si>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</si>
  <si>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</si>
  <si>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</si>
  <si>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</si>
  <si>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</si>
  <si>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</si>
  <si>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</si>
  <si>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</si>
  <si>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</si>
  <si>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</si>
  <si>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</si>
  <si>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</si>
  <si>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</si>
  <si>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</si>
  <si>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</si>
  <si>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</si>
  <si>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</si>
  <si>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</si>
  <si>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</si>
  <si>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</si>
  <si>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</si>
  <si>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</si>
  <si>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</si>
  <si>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</si>
  <si>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</si>
  <si>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</si>
  <si>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</si>
  <si>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</si>
  <si>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</si>
  <si>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</si>
  <si>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</si>
  <si>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</si>
  <si>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</si>
  <si>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</si>
  <si>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</si>
  <si>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</si>
  <si>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</si>
  <si>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</si>
  <si>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</si>
  <si>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</si>
  <si>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</si>
  <si>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</si>
  <si>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</si>
  <si>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</si>
  <si>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</si>
  <si>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</si>
  <si>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</si>
  <si>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</si>
  <si>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</si>
  <si>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</si>
  <si>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</si>
  <si>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</si>
  <si>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</si>
  <si>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</si>
  <si>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</si>
  <si>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</si>
  <si>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</si>
  <si>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</si>
  <si>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</si>
  <si>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</si>
  <si>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</si>
  <si>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</si>
  <si>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</si>
  <si>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</si>
  <si>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</si>
  <si>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</si>
  <si>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</si>
  <si>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</si>
  <si>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</si>
  <si>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</si>
  <si>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</si>
  <si>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</si>
  <si>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</si>
  <si>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</si>
  <si>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</si>
  <si>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</si>
  <si>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</si>
  <si>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</si>
  <si>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</si>
  <si>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</si>
  <si>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</si>
  <si>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</si>
  <si>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</si>
  <si>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</si>
  <si>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</si>
  <si>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</si>
  <si>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</si>
  <si>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</si>
  <si>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</si>
  <si>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</si>
  <si>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</si>
  <si>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</si>
  <si>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</si>
  <si>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</si>
  <si>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</si>
  <si>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</si>
  <si>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</si>
  <si>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</si>
  <si>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</si>
  <si>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</si>
  <si>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</si>
  <si>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</si>
  <si>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</si>
  <si>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</si>
  <si>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</si>
  <si>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</si>
  <si>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</si>
  <si>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</si>
  <si>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</si>
  <si>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</si>
  <si>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</si>
  <si>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</si>
  <si>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</si>
  <si>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</si>
  <si>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</si>
  <si>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</si>
  <si>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</si>
  <si>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</si>
  <si>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</si>
  <si>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</si>
  <si>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</si>
  <si>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</si>
  <si>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</si>
  <si>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</si>
  <si>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</si>
  <si>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</si>
  <si>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</si>
  <si>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</si>
  <si>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</si>
  <si>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</si>
  <si>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</si>
  <si>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</si>
  <si>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</si>
  <si>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</si>
  <si>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</si>
  <si>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</si>
  <si>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</si>
  <si>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</si>
  <si>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</si>
  <si>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</si>
  <si>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</si>
  <si>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</si>
  <si>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</si>
  <si>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</si>
  <si>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</si>
  <si>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</si>
  <si>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</si>
  <si>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</si>
  <si>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</si>
  <si>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</si>
  <si>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</si>
  <si>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</si>
  <si>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</si>
  <si>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</si>
  <si>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</si>
  <si>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</si>
  <si>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</si>
  <si>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</si>
  <si>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</si>
  <si>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</si>
  <si>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</si>
  <si>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</si>
  <si>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</si>
  <si>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</si>
  <si>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</si>
  <si>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</si>
  <si>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</si>
  <si>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</si>
  <si>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</si>
  <si>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</si>
  <si>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</si>
  <si>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</si>
  <si>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</si>
  <si>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</si>
  <si>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</si>
  <si>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</si>
  <si>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</si>
  <si>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</si>
  <si>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</si>
  <si>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</si>
  <si>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</si>
  <si>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</si>
  <si>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</si>
  <si>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</si>
  <si>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</si>
  <si>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</si>
  <si>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</si>
  <si>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</si>
  <si>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</si>
  <si>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</si>
  <si>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</si>
  <si>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</si>
  <si>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</si>
  <si>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</si>
  <si>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</si>
  <si>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</si>
  <si>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</si>
  <si>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</si>
  <si>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</si>
  <si>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</si>
  <si>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</si>
  <si>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</si>
  <si>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</si>
  <si>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</si>
  <si>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</si>
  <si>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</si>
  <si>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</si>
  <si>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</si>
  <si>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</si>
  <si>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</si>
  <si>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</si>
  <si>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</si>
  <si>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</si>
  <si>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</si>
  <si>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</si>
  <si>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</si>
  <si>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</si>
  <si>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</si>
  <si>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</si>
  <si>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</si>
  <si>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</si>
  <si>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</si>
  <si>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</si>
  <si>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</si>
  <si>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</si>
  <si>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</si>
  <si>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</si>
  <si>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</si>
  <si>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</si>
  <si>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</si>
  <si>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</si>
  <si>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</si>
  <si>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</si>
  <si>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</si>
  <si>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</si>
  <si>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</si>
  <si>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</si>
  <si>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</si>
  <si>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</si>
  <si>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</si>
  <si>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</si>
  <si>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</si>
  <si>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</si>
  <si>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</si>
  <si>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</si>
  <si>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</si>
  <si>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</si>
  <si>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</si>
  <si>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</si>
  <si>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</si>
  <si>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</si>
  <si>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</si>
  <si>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</si>
  <si>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</si>
  <si>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</si>
  <si>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</si>
  <si>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</si>
  <si>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</si>
  <si>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</si>
  <si>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</si>
  <si>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</si>
  <si>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</si>
  <si>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</si>
  <si>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</si>
  <si>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</si>
  <si>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</si>
  <si>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</si>
  <si>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</si>
  <si>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</si>
  <si>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</si>
  <si>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</si>
  <si>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</si>
  <si>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</si>
  <si>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</si>
  <si>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</si>
  <si>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</si>
  <si>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</si>
  <si>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</si>
  <si>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</si>
  <si>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</si>
  <si>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</si>
  <si>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</si>
  <si>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</si>
  <si>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</si>
  <si>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</si>
  <si>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</si>
  <si>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</si>
  <si>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</si>
  <si>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</si>
  <si>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</si>
  <si>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</si>
  <si>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</si>
  <si>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</si>
  <si>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</si>
  <si>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</si>
  <si>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</si>
  <si>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</si>
  <si>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</si>
  <si>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</si>
  <si>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</si>
  <si>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</si>
  <si>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</si>
  <si>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</si>
  <si>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</si>
  <si>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</si>
  <si>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</si>
  <si>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</si>
  <si>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</si>
  <si>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</si>
  <si>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</si>
  <si>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</si>
  <si>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</si>
  <si>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</si>
  <si>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</si>
  <si>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</si>
  <si>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</si>
  <si>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</si>
  <si>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</si>
  <si>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</si>
  <si>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</si>
  <si>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</si>
  <si>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</si>
  <si>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</si>
  <si>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</si>
  <si>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</si>
  <si>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</si>
  <si>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</si>
  <si>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</si>
  <si>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</si>
  <si>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</si>
  <si>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</si>
  <si>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</si>
  <si>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</si>
  <si>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</si>
  <si>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</si>
  <si>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</si>
  <si>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</si>
  <si>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</si>
  <si>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</si>
  <si>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</si>
  <si>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</si>
  <si>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</si>
  <si>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</si>
  <si>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</si>
  <si>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</si>
  <si>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</si>
  <si>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</si>
  <si>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</si>
  <si>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</si>
  <si>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</si>
  <si>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</si>
  <si>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</si>
  <si>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</si>
  <si>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</si>
  <si>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</si>
  <si>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</si>
  <si>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</si>
  <si>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</si>
  <si>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</si>
  <si>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</si>
  <si>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</si>
  <si>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</si>
  <si>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</si>
  <si>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</si>
  <si>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</si>
  <si>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</si>
  <si>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</si>
  <si>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</si>
  <si>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</si>
  <si>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</si>
  <si>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</si>
  <si>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</si>
  <si>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</si>
  <si>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</si>
  <si>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</si>
  <si>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</si>
  <si>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</si>
  <si>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</si>
  <si>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</si>
  <si>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</si>
  <si>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</si>
  <si>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</si>
  <si>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</si>
  <si>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</si>
  <si>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</si>
  <si>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</si>
  <si>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</si>
  <si>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</si>
  <si>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</si>
  <si>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</si>
  <si>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</si>
  <si>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</si>
  <si>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</si>
  <si>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</si>
  <si>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</si>
  <si>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</si>
  <si>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</si>
  <si>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</si>
  <si>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</si>
  <si>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</si>
  <si>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</si>
  <si>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</si>
  <si>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</si>
  <si>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</si>
  <si>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</si>
  <si>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</si>
  <si>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</si>
  <si>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</si>
  <si>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</si>
  <si>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</si>
  <si>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</si>
  <si>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</si>
  <si>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</si>
  <si>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</si>
  <si>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</si>
  <si>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</si>
  <si>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</si>
  <si>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</si>
  <si>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</si>
  <si>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</si>
  <si>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</si>
  <si>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</si>
  <si>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</si>
  <si>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</si>
  <si>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</si>
  <si>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</si>
  <si>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</si>
  <si>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</si>
  <si>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</si>
  <si>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</si>
  <si>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</si>
  <si>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</si>
  <si>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</si>
  <si>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</si>
  <si>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</si>
  <si>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</si>
  <si>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</si>
  <si>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</si>
  <si>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</si>
  <si>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</si>
  <si>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</si>
  <si>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</si>
  <si>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</si>
  <si>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</si>
  <si>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</si>
  <si>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</si>
  <si>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</si>
  <si>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</si>
  <si>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</si>
  <si>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</si>
  <si>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</si>
  <si>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</si>
  <si>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</si>
  <si>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</si>
  <si>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</si>
  <si>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</si>
  <si>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</si>
  <si>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</si>
  <si>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</si>
  <si>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</si>
  <si>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</si>
  <si>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</si>
  <si>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</si>
  <si>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</si>
  <si>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</si>
  <si>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</si>
  <si>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</si>
  <si>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</si>
  <si>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</si>
  <si>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</si>
  <si>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</si>
  <si>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</si>
  <si>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</si>
  <si>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</si>
  <si>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</si>
  <si>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</si>
  <si>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</si>
  <si>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</si>
  <si>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</si>
  <si>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</si>
  <si>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</si>
  <si>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</si>
  <si>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</si>
  <si>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</si>
  <si>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</si>
  <si>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</si>
  <si>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</si>
  <si>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</si>
  <si>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</si>
  <si>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</si>
  <si>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</si>
  <si>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</si>
  <si>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</si>
  <si>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</si>
  <si>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</si>
  <si>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</si>
  <si>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</si>
  <si>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</si>
  <si>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</si>
  <si>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</si>
  <si>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</si>
  <si>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</si>
  <si>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</si>
  <si>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</si>
  <si>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</si>
  <si>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</si>
  <si>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</si>
  <si>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</si>
  <si>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</si>
  <si>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</si>
  <si>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</si>
  <si>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</si>
  <si>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</si>
  <si>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</si>
  <si>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</si>
  <si>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</si>
  <si>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</si>
  <si>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</si>
  <si>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</si>
  <si>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</si>
  <si>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</si>
  <si>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</si>
  <si>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</si>
  <si>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</si>
  <si>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</si>
  <si>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</si>
  <si>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</si>
  <si>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</si>
  <si>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</si>
  <si>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</si>
  <si>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</si>
  <si>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</si>
  <si>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</si>
  <si>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</si>
  <si>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</si>
  <si>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</si>
  <si>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</si>
  <si>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</si>
  <si>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</si>
  <si>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</si>
  <si>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</si>
  <si>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</si>
  <si>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</si>
  <si>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</si>
  <si>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</si>
  <si>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</si>
  <si>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</si>
  <si>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</si>
  <si>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</si>
  <si>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</si>
  <si>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</si>
  <si>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</si>
  <si>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</si>
  <si>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</si>
  <si>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</si>
  <si>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</si>
  <si>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</si>
  <si>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</si>
  <si>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</si>
  <si>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</si>
  <si>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</si>
  <si>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</si>
  <si>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</si>
  <si>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</si>
  <si>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</si>
  <si>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</si>
  <si>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</si>
  <si>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</si>
  <si>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</si>
  <si>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</si>
  <si>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</si>
  <si>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</si>
  <si>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</si>
  <si>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</si>
  <si>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</si>
  <si>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</si>
  <si>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</si>
  <si>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</si>
  <si>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</si>
  <si>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</si>
  <si>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</si>
  <si>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</si>
  <si>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</si>
  <si>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</si>
  <si>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</si>
  <si>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</si>
  <si>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</si>
  <si>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</si>
  <si>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</si>
  <si>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</si>
  <si>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</si>
  <si>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</si>
  <si>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</si>
  <si>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</si>
  <si>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</si>
  <si>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</si>
  <si>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</si>
  <si>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</si>
  <si>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</si>
  <si>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</si>
  <si>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</si>
  <si>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</si>
  <si>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</si>
  <si>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</si>
  <si>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</si>
  <si>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</si>
  <si>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</si>
  <si>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</si>
  <si>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</si>
  <si>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</si>
  <si>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</si>
  <si>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</si>
  <si>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</si>
  <si>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</si>
  <si>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</si>
  <si>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</si>
  <si>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</si>
  <si>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</si>
  <si>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</si>
  <si>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</si>
  <si>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</si>
  <si>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</si>
  <si>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</si>
  <si>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</si>
  <si>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</si>
  <si>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</si>
  <si>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</si>
  <si>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</si>
  <si>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</si>
  <si>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</si>
  <si>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</si>
  <si>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</si>
  <si>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</si>
  <si>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</si>
  <si>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</si>
  <si>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</si>
  <si>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</si>
  <si>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</si>
  <si>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</si>
  <si>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</si>
  <si>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</si>
  <si>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</si>
  <si>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</si>
  <si>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</si>
  <si>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</si>
  <si>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</si>
  <si>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</si>
  <si>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</si>
  <si>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</si>
  <si>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</si>
  <si>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</si>
  <si>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</si>
  <si>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</si>
  <si>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</si>
  <si>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</si>
  <si>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</si>
  <si>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</si>
  <si>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</si>
  <si>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</si>
  <si>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</si>
  <si>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</si>
  <si>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</si>
  <si>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</si>
  <si>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</si>
  <si>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</si>
  <si>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</si>
  <si>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</si>
  <si>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</si>
  <si>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</si>
  <si>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</si>
  <si>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</si>
  <si>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</si>
  <si>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</si>
  <si>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</si>
  <si>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</si>
  <si>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</si>
  <si>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</si>
  <si>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</si>
  <si>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</si>
  <si>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</si>
  <si>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</si>
  <si>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</si>
  <si>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</si>
  <si>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</si>
  <si>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</si>
  <si>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</si>
  <si>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</si>
  <si>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</si>
  <si>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</si>
  <si>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</si>
  <si>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</si>
  <si>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</si>
  <si>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</si>
  <si>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</si>
  <si>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</si>
  <si>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</si>
  <si>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</si>
  <si>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</si>
  <si>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</si>
  <si>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</si>
  <si>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</si>
  <si>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</si>
  <si>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</si>
  <si>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</si>
  <si>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</si>
  <si>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</si>
  <si>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</si>
  <si>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</si>
  <si>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</si>
  <si>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</si>
  <si>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</si>
  <si>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</si>
  <si>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</si>
  <si>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</si>
  <si>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</si>
  <si>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</si>
  <si>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</si>
  <si>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</si>
  <si>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</si>
  <si>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</si>
  <si>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</si>
  <si>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</si>
  <si>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</si>
  <si>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</si>
  <si>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</si>
  <si>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</si>
  <si>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</si>
  <si>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</si>
  <si>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</si>
  <si>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</si>
  <si>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</si>
  <si>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</si>
  <si>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</si>
  <si>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</si>
  <si>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</si>
  <si>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</si>
  <si>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</si>
  <si>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</si>
  <si>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</si>
  <si>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</si>
  <si>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</si>
  <si>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</si>
  <si>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</si>
  <si>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</si>
  <si>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</si>
  <si>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</si>
  <si>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</si>
  <si>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</si>
  <si>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</si>
  <si>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</si>
  <si>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</si>
  <si>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</si>
  <si>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</si>
  <si>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</si>
  <si>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</si>
  <si>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</si>
  <si>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</si>
  <si>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</si>
  <si>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</si>
  <si>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</si>
  <si>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</si>
  <si>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</si>
  <si>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</si>
  <si>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</si>
  <si>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</si>
  <si>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</si>
  <si>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</si>
  <si>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</si>
  <si>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</si>
  <si>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</si>
  <si>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</si>
  <si>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</si>
  <si>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</si>
  <si>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</si>
  <si>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</si>
  <si>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</si>
  <si>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</si>
  <si>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</si>
  <si>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</si>
  <si>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</si>
  <si>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</si>
  <si>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</si>
  <si>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</si>
  <si>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</si>
  <si>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</si>
  <si>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</si>
  <si>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</si>
  <si>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</si>
  <si>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</si>
  <si>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</si>
  <si>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</si>
  <si>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</si>
  <si>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</si>
  <si>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</si>
  <si>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</si>
  <si>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</si>
  <si>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</si>
  <si>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</si>
  <si>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</si>
  <si>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</si>
  <si>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</si>
  <si>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</si>
  <si>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</si>
  <si>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</si>
  <si>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</si>
  <si>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</si>
  <si>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</si>
  <si>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</si>
  <si>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</si>
  <si>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</si>
  <si>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</si>
  <si>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</si>
  <si>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</si>
  <si>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</si>
  <si>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</si>
  <si>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</si>
  <si>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</si>
  <si>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</si>
  <si>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</si>
  <si>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</si>
  <si>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</si>
  <si>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</si>
  <si>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</si>
  <si>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</si>
  <si>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</si>
  <si>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</si>
  <si>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</si>
  <si>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</si>
  <si>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</si>
  <si>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</si>
  <si>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</si>
  <si>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</si>
  <si>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</si>
  <si>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</si>
  <si>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</si>
  <si>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</si>
  <si>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</si>
  <si>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</si>
  <si>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</si>
  <si>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</si>
  <si>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</si>
  <si>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</si>
  <si>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</si>
  <si>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</si>
  <si>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</si>
  <si>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</si>
  <si>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</si>
  <si>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</si>
  <si>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</si>
  <si>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</si>
  <si>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</si>
  <si>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</si>
  <si>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</si>
  <si>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</si>
  <si>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</si>
  <si>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</si>
  <si>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</si>
  <si>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</si>
  <si>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</si>
  <si>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</si>
  <si>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</si>
  <si>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</si>
  <si>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</si>
  <si>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</si>
  <si>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</si>
  <si>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</si>
  <si>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</si>
  <si>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</si>
  <si>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</si>
  <si>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</si>
  <si>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</si>
  <si>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</si>
  <si>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</si>
  <si>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</si>
  <si>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</si>
  <si>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</si>
  <si>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</si>
  <si>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</si>
  <si>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</si>
  <si>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</si>
  <si>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</si>
  <si>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</si>
  <si>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</si>
  <si>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</si>
  <si>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</si>
  <si>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</si>
  <si>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</si>
  <si>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</si>
  <si>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</si>
  <si>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</si>
  <si>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</si>
  <si>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</si>
  <si>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</si>
  <si>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</si>
  <si>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</si>
  <si>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</si>
  <si>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</si>
  <si>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</si>
  <si>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</si>
  <si>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</si>
  <si>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</si>
  <si>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</si>
  <si>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</si>
  <si>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</si>
  <si>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</si>
  <si>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</si>
  <si>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</si>
  <si>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</si>
  <si>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</si>
  <si>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</si>
  <si>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</si>
  <si>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</si>
  <si>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</si>
  <si>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</si>
  <si>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</si>
  <si>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</si>
  <si>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</si>
  <si>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</si>
  <si>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</si>
  <si>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</si>
  <si>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</si>
  <si>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</si>
  <si>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</si>
  <si>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</si>
  <si>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</si>
  <si>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</si>
  <si>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</si>
  <si>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</si>
  <si>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</si>
  <si>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</si>
  <si>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</si>
  <si>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</si>
  <si>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</si>
  <si>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</si>
  <si>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</si>
  <si>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</si>
  <si>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</si>
  <si>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</si>
  <si>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</si>
  <si>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</si>
  <si>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</si>
  <si>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</si>
  <si>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</si>
  <si>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</si>
  <si>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</si>
  <si>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</si>
  <si>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</si>
  <si>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</si>
  <si>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</si>
  <si>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</si>
  <si>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</si>
  <si>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</si>
  <si>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</si>
  <si>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</si>
  <si>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</si>
  <si>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</si>
  <si>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</si>
  <si>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</si>
  <si>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</si>
  <si>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</si>
  <si>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</si>
  <si>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</si>
  <si>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</si>
  <si>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</si>
  <si>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</si>
  <si>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</si>
  <si>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</si>
  <si>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</si>
  <si>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</si>
  <si>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</si>
  <si>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</si>
  <si>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</si>
  <si>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</si>
  <si>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</si>
  <si>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</si>
  <si>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</si>
  <si>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</si>
  <si>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</si>
  <si>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</si>
  <si>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</si>
  <si>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</si>
  <si>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</si>
  <si>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</si>
  <si>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</si>
  <si>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</si>
  <si>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</si>
  <si>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</si>
  <si>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</si>
  <si>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</si>
  <si>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</si>
  <si>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</si>
  <si>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</si>
  <si>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</si>
  <si>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</si>
  <si>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</si>
  <si>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</si>
  <si>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</si>
  <si>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</si>
  <si>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</si>
  <si>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</si>
  <si>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</si>
  <si>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</si>
  <si>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</si>
  <si>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</si>
  <si>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</si>
  <si>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</si>
  <si>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</si>
  <si>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</si>
  <si>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</si>
  <si>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</si>
  <si>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</si>
  <si>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</si>
  <si>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</si>
  <si>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</si>
  <si>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</si>
  <si>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</si>
  <si>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</si>
  <si>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</si>
  <si>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</si>
  <si>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</si>
  <si>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</si>
  <si>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</si>
  <si>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</si>
  <si>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</si>
  <si>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</si>
  <si>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</si>
  <si>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</si>
  <si>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</si>
  <si>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</si>
  <si>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</si>
  <si>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</si>
  <si>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</si>
  <si>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</si>
  <si>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</si>
  <si>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</si>
  <si>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</si>
  <si>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</si>
  <si>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</si>
  <si>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</si>
  <si>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</si>
  <si>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</si>
  <si>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</si>
  <si>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</si>
  <si>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</si>
  <si>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</si>
  <si>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</si>
  <si>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</si>
  <si>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</si>
  <si>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</si>
  <si>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</si>
  <si>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</si>
  <si>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</si>
  <si>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</si>
  <si>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</si>
  <si>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</si>
  <si>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</si>
  <si>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</si>
  <si>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</si>
  <si>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</si>
  <si>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</si>
  <si>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</si>
  <si>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</si>
  <si>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</si>
  <si>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</si>
  <si>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</si>
  <si>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</si>
  <si>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</si>
  <si>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</si>
  <si>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</si>
  <si>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</si>
  <si>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</si>
  <si>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</si>
  <si>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</si>
  <si>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</si>
  <si>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</si>
  <si>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</si>
  <si>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</si>
  <si>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</si>
  <si>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</si>
  <si>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</si>
  <si>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</si>
  <si>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</si>
  <si>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</si>
  <si>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</si>
  <si>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</si>
  <si>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</si>
  <si>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</si>
  <si>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</si>
  <si>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</si>
  <si>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</si>
  <si>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</si>
  <si>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</si>
  <si>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</si>
  <si>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</si>
  <si>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</si>
  <si>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</si>
  <si>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</si>
  <si>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</si>
  <si>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</si>
  <si>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</si>
  <si>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</si>
  <si>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</si>
  <si>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</si>
  <si>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</si>
  <si>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</si>
  <si>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</si>
  <si>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</si>
  <si>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</si>
  <si>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</si>
  <si>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</si>
  <si>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</si>
  <si>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</si>
  <si>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</si>
  <si>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</si>
  <si>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</si>
  <si>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</si>
  <si>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</si>
  <si>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</si>
  <si>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</si>
  <si>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</si>
  <si>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</si>
  <si>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</si>
  <si>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</si>
  <si>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</si>
  <si>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</si>
  <si>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</si>
  <si>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</si>
  <si>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</si>
  <si>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</si>
  <si>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</si>
  <si>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</si>
  <si>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</si>
  <si>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</si>
  <si>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</si>
  <si>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</si>
  <si>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</si>
  <si>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</si>
  <si>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</si>
  <si>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</si>
  <si>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</si>
  <si>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</si>
  <si>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</si>
  <si>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</si>
  <si>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</si>
  <si>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</si>
  <si>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</si>
  <si>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</si>
  <si>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</si>
  <si>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</si>
  <si>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</si>
  <si>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</si>
  <si>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</si>
  <si>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</si>
  <si>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</si>
  <si>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</si>
  <si>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</si>
  <si>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</si>
  <si>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</si>
  <si>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</si>
  <si>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</si>
  <si>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</si>
  <si>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</si>
  <si>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</si>
  <si>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</si>
  <si>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</si>
  <si>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</si>
  <si>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</si>
  <si>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</si>
  <si>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</si>
  <si>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</si>
  <si>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</si>
  <si>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</si>
  <si>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</si>
  <si>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</si>
  <si>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</si>
  <si>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</si>
  <si>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</si>
  <si>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</si>
  <si>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</si>
  <si>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</si>
  <si>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</si>
  <si>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</si>
  <si>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</si>
  <si>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</si>
  <si>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</si>
  <si>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</si>
  <si>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</si>
  <si>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</si>
  <si>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</si>
  <si>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</si>
  <si>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</si>
  <si>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</si>
  <si>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</si>
  <si>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</si>
  <si>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</si>
  <si>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</si>
  <si>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</si>
  <si>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</si>
  <si>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</si>
  <si>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</si>
  <si>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</si>
  <si>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</si>
  <si>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</si>
  <si>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</si>
  <si>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</si>
  <si>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</si>
  <si>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</si>
  <si>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</si>
  <si>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</si>
  <si>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</si>
  <si>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</si>
  <si>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</si>
  <si>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</si>
  <si>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</si>
  <si>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</si>
  <si>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</si>
  <si>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</si>
  <si>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</si>
  <si>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</si>
  <si>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</si>
  <si>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</si>
  <si>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</si>
  <si>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</si>
  <si>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</si>
  <si>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</si>
  <si>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</si>
  <si>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</si>
  <si>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</si>
  <si>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</si>
  <si>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</si>
  <si>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</si>
  <si>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</si>
  <si>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</si>
  <si>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</si>
  <si>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</si>
  <si>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</si>
  <si>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</si>
  <si>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</si>
  <si>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</si>
  <si>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</si>
  <si>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</si>
  <si>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</si>
  <si>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</si>
  <si>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</si>
  <si>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</si>
  <si>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</si>
  <si>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</si>
  <si>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</si>
  <si>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</si>
  <si>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</si>
  <si>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</si>
  <si>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</si>
  <si>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</si>
  <si>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</si>
  <si>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</si>
  <si>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</si>
  <si>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</si>
  <si>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</si>
  <si>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</si>
  <si>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</si>
  <si>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</si>
  <si>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</si>
  <si>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</si>
  <si>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</si>
  <si>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</si>
  <si>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</si>
  <si>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</si>
  <si>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</si>
  <si>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</si>
  <si>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</si>
  <si>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</si>
  <si>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</si>
  <si>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</si>
  <si>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</si>
  <si>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</si>
  <si>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</si>
  <si>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</si>
  <si>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</si>
  <si>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</si>
  <si>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</si>
  <si>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</si>
  <si>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</si>
  <si>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</si>
  <si>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</si>
  <si>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</si>
  <si>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</si>
  <si>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</si>
  <si>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</si>
  <si>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</si>
  <si>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</si>
  <si>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</si>
  <si>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</si>
  <si>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</si>
  <si>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</si>
  <si>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</si>
  <si>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</si>
  <si>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</si>
  <si>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</si>
  <si>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</si>
  <si>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</si>
  <si>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</si>
  <si>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</si>
  <si>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</si>
  <si>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</si>
  <si>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</si>
  <si>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</si>
  <si>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</si>
  <si>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</si>
  <si>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</si>
  <si>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</si>
  <si>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</si>
  <si>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</si>
  <si>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</si>
  <si>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</si>
  <si>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</si>
  <si>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</si>
  <si>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</si>
  <si>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</si>
  <si>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</si>
  <si>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</si>
  <si>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</si>
  <si>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</si>
  <si>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</si>
  <si>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</si>
  <si>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</si>
  <si>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</si>
  <si>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</si>
  <si>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</si>
  <si>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</si>
  <si>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</si>
  <si>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</si>
  <si>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</si>
  <si>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</si>
  <si>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</si>
  <si>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</si>
  <si>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</si>
  <si>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</si>
  <si>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</si>
  <si>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</si>
  <si>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</si>
  <si>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</si>
  <si>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</si>
  <si>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</si>
  <si>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</si>
  <si>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</si>
  <si>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</si>
  <si>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</si>
  <si>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</si>
  <si>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</si>
  <si>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</si>
  <si>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</si>
  <si>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</si>
  <si>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</si>
  <si>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</si>
  <si>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</si>
  <si>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</si>
  <si>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</si>
  <si>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</si>
  <si>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</si>
  <si>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</si>
  <si>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</si>
  <si>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</si>
  <si>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</si>
  <si>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</si>
  <si>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</si>
  <si>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</si>
  <si>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</si>
  <si>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</si>
  <si>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</si>
  <si>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</si>
  <si>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</si>
  <si>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</si>
  <si>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</si>
  <si>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</si>
  <si>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</si>
  <si>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</si>
  <si>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</si>
  <si>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</si>
  <si>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</si>
  <si>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</si>
  <si>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</si>
  <si>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</si>
  <si>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</si>
  <si>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</si>
  <si>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</si>
  <si>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</si>
  <si>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</si>
  <si>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</si>
  <si>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</si>
  <si>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</si>
  <si>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</si>
  <si>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</si>
  <si>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</si>
  <si>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</si>
  <si>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</si>
  <si>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</si>
  <si>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</si>
  <si>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</si>
  <si>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</si>
  <si>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</si>
  <si>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</si>
  <si>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</si>
  <si>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</si>
  <si>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</si>
  <si>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</si>
  <si>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</si>
  <si>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</si>
  <si>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</si>
  <si>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</si>
  <si>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</si>
  <si>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</si>
  <si>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</si>
  <si>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</si>
  <si>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</si>
  <si>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</si>
  <si>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</si>
  <si>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</si>
  <si>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</si>
  <si>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</si>
  <si>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</si>
  <si>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</si>
  <si>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</si>
  <si>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</si>
  <si>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</si>
  <si>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</si>
  <si>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</si>
  <si>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</si>
  <si>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</si>
  <si>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</si>
  <si>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</si>
  <si>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</si>
  <si>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</si>
  <si>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</si>
  <si>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</si>
  <si>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</si>
  <si>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</si>
  <si>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</si>
  <si>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</si>
  <si>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</si>
  <si>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</si>
  <si>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</si>
  <si>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</si>
  <si>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</si>
  <si>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</si>
  <si>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</si>
  <si>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</si>
  <si>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</si>
  <si>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</si>
  <si>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</si>
  <si>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</si>
  <si>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</si>
  <si>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</si>
  <si>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</si>
  <si>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</si>
  <si>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</si>
  <si>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</si>
  <si>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</si>
  <si>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</si>
  <si>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</si>
  <si>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</si>
  <si>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</si>
  <si>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</si>
  <si>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</si>
  <si>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</si>
  <si>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</si>
  <si>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</si>
  <si>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</si>
  <si>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</si>
  <si>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</si>
  <si>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</si>
  <si>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</si>
  <si>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</si>
  <si>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</si>
  <si>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</si>
  <si>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</si>
  <si>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</si>
  <si>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</si>
  <si>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</si>
  <si>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</si>
  <si>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</si>
  <si>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</si>
  <si>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</si>
  <si>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</si>
  <si>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</si>
  <si>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</si>
  <si>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</si>
  <si>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</si>
  <si>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</si>
  <si>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</si>
  <si>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</si>
  <si>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</si>
  <si>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</si>
  <si>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</si>
  <si>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</si>
  <si>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</si>
  <si>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</si>
  <si>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</si>
  <si>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</si>
  <si>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</si>
  <si>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</si>
  <si>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</si>
  <si>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</si>
  <si>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</si>
  <si>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</si>
  <si>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</si>
  <si>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</si>
  <si>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</si>
  <si>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</si>
  <si>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</si>
  <si>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</si>
  <si>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</si>
  <si>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</si>
  <si>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</si>
  <si>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</si>
  <si>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</si>
  <si>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</si>
  <si>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</si>
  <si>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</si>
  <si>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</si>
  <si>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</si>
  <si>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</si>
  <si>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</si>
  <si>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</si>
  <si>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</si>
  <si>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</si>
  <si>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</si>
  <si>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</si>
  <si>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</si>
  <si>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</si>
  <si>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</si>
  <si>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</si>
  <si>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</si>
  <si>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</si>
  <si>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</si>
  <si>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</si>
  <si>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</si>
  <si>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</si>
  <si>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</si>
  <si>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</si>
  <si>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</si>
  <si>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</si>
  <si>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</si>
  <si>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</si>
  <si>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</si>
  <si>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</si>
  <si>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</si>
  <si>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</si>
  <si>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</si>
  <si>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</si>
  <si>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</si>
  <si>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</si>
  <si>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</si>
  <si>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</si>
  <si>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</si>
  <si>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</si>
  <si>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</si>
  <si>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</si>
  <si>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</si>
  <si>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</si>
  <si>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</si>
  <si>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</si>
  <si>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</si>
  <si>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</si>
  <si>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</si>
  <si>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</si>
  <si>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</si>
  <si>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</si>
  <si>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</si>
  <si>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</si>
  <si>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</si>
  <si>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</si>
  <si>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</si>
  <si>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</si>
  <si>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</si>
  <si>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</si>
  <si>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</si>
  <si>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</si>
  <si>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</si>
  <si>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</si>
  <si>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</si>
  <si>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</si>
  <si>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</si>
  <si>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</si>
  <si>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</si>
  <si>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</si>
  <si>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</si>
  <si>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</si>
  <si>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</si>
  <si>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</si>
  <si>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</si>
  <si>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</si>
  <si>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</si>
  <si>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</si>
  <si>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</si>
  <si>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</si>
  <si>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</si>
  <si>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</si>
  <si>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</si>
  <si>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</si>
  <si>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</si>
  <si>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</si>
  <si>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</si>
  <si>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</si>
  <si>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</si>
  <si>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</si>
  <si>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</si>
  <si>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</si>
  <si>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</si>
  <si>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</si>
  <si>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</si>
  <si>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</si>
  <si>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</si>
  <si>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</si>
  <si>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</si>
  <si>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</si>
  <si>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</si>
  <si>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</si>
  <si>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</si>
  <si>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</si>
  <si>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</si>
  <si>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</si>
  <si>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</si>
  <si>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</si>
  <si>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</si>
  <si>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</si>
  <si>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</si>
  <si>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</si>
  <si>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</si>
  <si>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</si>
  <si>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</si>
  <si>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</si>
  <si>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</si>
  <si>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</si>
  <si>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</si>
  <si>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</si>
  <si>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</si>
  <si>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</si>
  <si>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</si>
  <si>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</si>
  <si>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</si>
  <si>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</si>
  <si>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</si>
  <si>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</si>
  <si>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</si>
  <si>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</si>
  <si>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</si>
  <si>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</si>
  <si>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</si>
  <si>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</si>
  <si>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</si>
  <si>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</si>
  <si>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</si>
  <si>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</si>
  <si>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</si>
  <si>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</si>
  <si>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</si>
  <si>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</si>
  <si>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</si>
  <si>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</si>
  <si>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</si>
  <si>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</si>
  <si>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</si>
  <si>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</si>
  <si>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</si>
  <si>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</si>
  <si>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</si>
  <si>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</si>
  <si>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</si>
  <si>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</si>
  <si>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</si>
  <si>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</si>
  <si>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</si>
  <si>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</si>
  <si>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</si>
  <si>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</si>
  <si>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</si>
  <si>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</si>
  <si>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</si>
  <si>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</si>
  <si>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</si>
  <si>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</si>
  <si>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</si>
  <si>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</si>
  <si>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</si>
  <si>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</si>
  <si>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</si>
  <si>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</si>
  <si>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</si>
  <si>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</si>
  <si>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</si>
  <si>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</si>
  <si>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</si>
  <si>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</si>
  <si>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</si>
  <si>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</si>
  <si>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</si>
  <si>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</si>
  <si>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</si>
  <si>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</si>
  <si>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</si>
  <si>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</si>
  <si>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</si>
  <si>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</si>
  <si>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</si>
  <si>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</si>
  <si>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</si>
  <si>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</si>
  <si>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</si>
  <si>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</si>
  <si>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</si>
  <si>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</si>
  <si>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</si>
  <si>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</si>
  <si>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</si>
  <si>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</si>
  <si>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</si>
  <si>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</si>
  <si>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</si>
  <si>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</si>
  <si>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</si>
  <si>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</si>
  <si>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</si>
  <si>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</si>
  <si>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</si>
  <si>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</si>
  <si>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</si>
  <si>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</si>
  <si>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</si>
  <si>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</si>
  <si>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</si>
  <si>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</si>
  <si>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</si>
  <si>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</si>
  <si>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</si>
  <si>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</si>
  <si>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</si>
  <si>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</si>
  <si>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</si>
  <si>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</si>
  <si>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</si>
  <si>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</si>
  <si>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</si>
  <si>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</si>
  <si>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</si>
  <si>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</si>
  <si>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</si>
  <si>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</si>
  <si>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</si>
  <si>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</si>
  <si>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</si>
  <si>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</si>
  <si>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</si>
  <si>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</si>
  <si>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</si>
  <si>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</si>
  <si>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</si>
  <si>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</si>
  <si>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</si>
  <si>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</si>
  <si>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</si>
  <si>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</si>
  <si>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</si>
  <si>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</si>
  <si>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</si>
  <si>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</si>
  <si>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</si>
  <si>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</si>
  <si>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</si>
  <si>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</si>
  <si>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</si>
  <si>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</si>
  <si>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</si>
  <si>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</si>
  <si>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</si>
  <si>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</si>
  <si>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</si>
  <si>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</si>
  <si>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</si>
  <si>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</si>
  <si>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</si>
  <si>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</si>
  <si>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</si>
  <si>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</si>
  <si>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</si>
  <si>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</si>
  <si>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</si>
  <si>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</si>
  <si>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</si>
  <si>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</si>
  <si>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</si>
  <si>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</si>
  <si>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</si>
  <si>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</si>
  <si>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</si>
  <si>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</si>
  <si>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</si>
  <si>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</si>
  <si>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</si>
  <si>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</si>
  <si>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</si>
  <si>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</si>
  <si>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</si>
  <si>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</si>
  <si>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</si>
  <si>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</si>
  <si>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</si>
  <si>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</si>
  <si>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</si>
  <si>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</si>
  <si>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</si>
  <si>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</si>
  <si>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</si>
  <si>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</si>
  <si>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</si>
  <si>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</si>
  <si>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</si>
  <si>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</si>
  <si>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</si>
  <si>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</si>
  <si>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</si>
  <si>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</si>
  <si>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</si>
  <si>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</si>
  <si>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</si>
  <si>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</si>
  <si>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</si>
  <si>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</si>
  <si>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</si>
  <si>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</si>
  <si>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</si>
  <si>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</si>
  <si>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</si>
  <si>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</si>
  <si>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</si>
  <si>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</si>
  <si>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</si>
  <si>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</si>
  <si>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</si>
  <si>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</si>
  <si>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</si>
  <si>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</si>
  <si>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</si>
  <si>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</si>
  <si>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</si>
  <si>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</si>
  <si>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</si>
  <si>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</si>
  <si>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</si>
  <si>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</si>
  <si>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</si>
  <si>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</si>
  <si>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</si>
  <si>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</si>
  <si>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</si>
  <si>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</si>
  <si>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</si>
  <si>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</si>
  <si>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</si>
  <si>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</si>
  <si>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</si>
  <si>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</si>
  <si>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</si>
  <si>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</si>
  <si>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</si>
  <si>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</si>
  <si>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</si>
  <si>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</si>
  <si>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</si>
  <si>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</si>
  <si>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</si>
  <si>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</si>
  <si>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</si>
  <si>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</si>
  <si>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</si>
  <si>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</si>
  <si>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</si>
  <si>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</si>
  <si>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</si>
  <si>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</si>
  <si>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</si>
  <si>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</si>
  <si>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</si>
  <si>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</si>
  <si>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</si>
  <si>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</si>
  <si>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</si>
  <si>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</si>
  <si>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</si>
  <si>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</si>
  <si>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</si>
  <si>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</si>
  <si>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</si>
  <si>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</si>
  <si>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</si>
  <si>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</si>
  <si>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</si>
  <si>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</si>
  <si>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</si>
  <si>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</si>
  <si>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</si>
  <si>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</si>
  <si>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</si>
  <si>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</si>
  <si>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</si>
  <si>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</si>
  <si>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</si>
  <si>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</si>
  <si>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</si>
  <si>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</si>
  <si>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</si>
  <si>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</si>
  <si>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</si>
  <si>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</si>
  <si>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</si>
  <si>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</si>
  <si>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</si>
  <si>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</si>
  <si>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</si>
  <si>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</si>
  <si>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</si>
  <si>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</si>
  <si>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</si>
  <si>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</si>
  <si>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</si>
  <si>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</si>
  <si>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</si>
  <si>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</si>
  <si>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</si>
  <si>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</si>
  <si>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</si>
  <si>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</si>
  <si>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</si>
  <si>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</si>
  <si>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</si>
  <si>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</si>
  <si>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</si>
  <si>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</si>
  <si>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</si>
  <si>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</si>
  <si>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</si>
  <si>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</si>
  <si>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</si>
  <si>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</si>
  <si>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</si>
  <si>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</si>
  <si>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</si>
  <si>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</si>
  <si>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</si>
  <si>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</si>
  <si>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</si>
  <si>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</si>
  <si>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</si>
  <si>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</si>
  <si>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</si>
  <si>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</si>
  <si>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</si>
  <si>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</si>
  <si>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</si>
  <si>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</si>
  <si>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</si>
  <si>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</si>
  <si>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</si>
  <si>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</si>
  <si>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</si>
  <si>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</si>
  <si>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</si>
  <si>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</si>
  <si>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</si>
  <si>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</si>
  <si>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</si>
  <si>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</si>
  <si>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</si>
  <si>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</si>
  <si>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</si>
  <si>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</si>
  <si>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</si>
  <si>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</si>
  <si>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</si>
  <si>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</si>
  <si>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</si>
  <si>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</si>
  <si>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</si>
  <si>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</si>
  <si>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</si>
  <si>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</si>
  <si>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</si>
  <si>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</si>
  <si>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</si>
  <si>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</si>
  <si>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</si>
  <si>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</si>
  <si>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</si>
  <si>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</si>
  <si>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</si>
  <si>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</si>
  <si>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</si>
  <si>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</si>
  <si>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</si>
  <si>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</si>
  <si>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</si>
  <si>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</si>
  <si>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</si>
  <si>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</si>
  <si>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</si>
  <si>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</si>
  <si>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</si>
  <si>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</si>
  <si>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</si>
  <si>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</si>
  <si>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</si>
  <si>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</si>
  <si>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</si>
  <si>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</si>
  <si>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</si>
  <si>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</si>
  <si>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</si>
  <si>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</si>
  <si>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</si>
  <si>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</si>
  <si>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</si>
  <si>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</si>
  <si>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</si>
  <si>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</si>
  <si>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</si>
  <si>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</si>
  <si>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</si>
  <si>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</si>
  <si>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</si>
  <si>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</si>
  <si>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</si>
  <si>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</si>
  <si>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</si>
  <si>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</si>
  <si>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</si>
  <si>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</si>
  <si>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</si>
  <si>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</si>
  <si>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</si>
  <si>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</si>
  <si>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</si>
  <si>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</si>
  <si>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</si>
  <si>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</si>
  <si>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</si>
  <si>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</si>
  <si>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</si>
  <si>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</si>
  <si>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</si>
  <si>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</si>
  <si>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</si>
  <si>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</si>
  <si>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</si>
  <si>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</si>
  <si>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</si>
  <si>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</si>
  <si>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</si>
  <si>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</si>
  <si>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</si>
  <si>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</si>
  <si>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</si>
  <si>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</si>
  <si>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</si>
  <si>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</si>
  <si>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</si>
  <si>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</si>
  <si>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</si>
  <si>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</si>
  <si>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</si>
  <si>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</si>
  <si>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</si>
  <si>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</si>
  <si>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</si>
  <si>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</si>
  <si>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</si>
  <si>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</si>
  <si>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</si>
  <si>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</si>
  <si>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</si>
  <si>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</si>
  <si>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</si>
  <si>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</si>
  <si>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</si>
  <si>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</si>
  <si>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</si>
  <si>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</si>
  <si>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</si>
  <si>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</si>
  <si>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</si>
  <si>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</si>
  <si>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</si>
  <si>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</si>
  <si>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</si>
  <si>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</si>
  <si>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</si>
  <si>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</si>
  <si>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</si>
  <si>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</si>
  <si>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</si>
  <si>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</si>
  <si>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</si>
  <si>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</si>
  <si>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</si>
  <si>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</si>
  <si>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</si>
  <si>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</si>
  <si>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</si>
  <si>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</si>
  <si>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</si>
  <si>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</si>
  <si>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</si>
  <si>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</si>
  <si>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</si>
  <si>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</si>
  <si>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</si>
  <si>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</si>
  <si>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</si>
  <si>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</si>
  <si>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</si>
  <si>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</si>
  <si>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</si>
  <si>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</si>
  <si>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</si>
  <si>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</si>
  <si>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</si>
  <si>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</si>
  <si>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</si>
  <si>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</si>
  <si>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</si>
  <si>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</si>
  <si>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</si>
  <si>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</si>
  <si>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</si>
  <si>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</si>
  <si>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</si>
  <si>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</si>
  <si>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</si>
  <si>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</si>
  <si>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</si>
  <si>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</si>
  <si>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</si>
  <si>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</si>
  <si>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</si>
  <si>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</si>
  <si>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</si>
  <si>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</si>
  <si>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</si>
  <si>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</si>
  <si>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</si>
  <si>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</si>
  <si>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</si>
  <si>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</si>
  <si>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</si>
  <si>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</si>
  <si>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</si>
  <si>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</si>
  <si>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</si>
  <si>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</si>
  <si>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</si>
  <si>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</si>
  <si>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</si>
  <si>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</si>
  <si>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</si>
  <si>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</si>
  <si>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</si>
  <si>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</si>
  <si>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</si>
  <si>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</si>
  <si>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</si>
  <si>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</si>
  <si>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</si>
  <si>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</si>
  <si>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</si>
  <si>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</si>
  <si>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</si>
  <si>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</si>
  <si>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</si>
  <si>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</si>
  <si>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</si>
  <si>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</si>
  <si>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</si>
  <si>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</si>
  <si>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</si>
  <si>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</si>
  <si>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</si>
  <si>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</si>
  <si>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</si>
  <si>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</si>
  <si>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</si>
  <si>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</si>
  <si>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</si>
  <si>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</si>
  <si>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</si>
  <si>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</si>
  <si>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</si>
  <si>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</si>
  <si>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</si>
  <si>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</si>
  <si>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</si>
  <si>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</si>
  <si>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</si>
  <si>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</si>
  <si>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</si>
  <si>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</si>
  <si>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</si>
  <si>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</si>
  <si>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</si>
  <si>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</si>
  <si>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</si>
  <si>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</si>
  <si>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</si>
  <si>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</si>
  <si>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</si>
  <si>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</si>
  <si>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</si>
  <si>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</si>
  <si>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</si>
  <si>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</si>
  <si>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</si>
  <si>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</si>
  <si>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</si>
  <si>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</si>
  <si>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</si>
  <si>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</si>
  <si>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</si>
  <si>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</si>
  <si>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</si>
  <si>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</si>
  <si>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</si>
  <si>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</si>
  <si>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</si>
  <si>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</si>
  <si>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</si>
  <si>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</si>
  <si>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</si>
  <si>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</si>
  <si>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</si>
  <si>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</si>
  <si>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</si>
  <si>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</si>
  <si>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</si>
  <si>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</si>
  <si>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</si>
  <si>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</si>
  <si>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</si>
  <si>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</si>
  <si>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</si>
  <si>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</si>
  <si>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</si>
  <si>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</si>
  <si>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</si>
  <si>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</si>
  <si>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</si>
  <si>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</si>
  <si>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</si>
  <si>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</si>
  <si>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</si>
  <si>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</si>
  <si>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</si>
  <si>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</si>
  <si>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</si>
  <si>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</si>
  <si>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</si>
  <si>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</si>
  <si>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</si>
  <si>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</si>
  <si>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</si>
  <si>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</si>
  <si>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</si>
  <si>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</si>
  <si>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</si>
  <si>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</si>
  <si>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</si>
  <si>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</si>
  <si>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</si>
  <si>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</si>
  <si>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</si>
  <si>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</si>
  <si>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</si>
  <si>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</si>
  <si>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</si>
  <si>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</si>
  <si>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</si>
  <si>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</si>
  <si>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</si>
  <si>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</si>
  <si>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</si>
  <si>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</si>
  <si>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</si>
  <si>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</si>
  <si>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</si>
  <si>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</si>
  <si>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</si>
  <si>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</si>
  <si>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</si>
  <si>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</si>
  <si>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</si>
  <si>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</si>
  <si>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</si>
  <si>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</si>
  <si>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</si>
  <si>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</si>
  <si>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</si>
  <si>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</si>
  <si>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</si>
  <si>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</si>
  <si>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</si>
  <si>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</si>
  <si>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</si>
  <si>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</si>
  <si>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</si>
  <si>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</si>
  <si>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</si>
  <si>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</si>
  <si>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</si>
  <si>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</si>
  <si>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</si>
  <si>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</si>
  <si>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</si>
  <si>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</si>
  <si>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</si>
  <si>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</si>
  <si>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</si>
  <si>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</si>
  <si>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</si>
  <si>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</si>
  <si>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</si>
  <si>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</si>
  <si>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</si>
  <si>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</si>
  <si>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</si>
  <si>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</si>
  <si>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</si>
  <si>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</si>
  <si>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</si>
  <si>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</si>
  <si>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</si>
  <si>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</si>
  <si>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</si>
  <si>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</si>
  <si>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</si>
  <si>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</si>
  <si>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</si>
  <si>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</si>
  <si>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</si>
  <si>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</si>
  <si>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</si>
  <si>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</si>
  <si>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</si>
  <si>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</si>
  <si>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</si>
  <si>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</si>
  <si>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</si>
  <si>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</si>
  <si>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</si>
  <si>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</si>
  <si>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</si>
  <si>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</si>
  <si>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</si>
  <si>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</si>
  <si>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</si>
  <si>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</si>
  <si>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</si>
  <si>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</si>
  <si>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</si>
  <si>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</si>
  <si>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</si>
  <si>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</si>
  <si>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</si>
  <si>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</si>
  <si>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</si>
  <si>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</si>
  <si>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</si>
  <si>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</si>
  <si>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</si>
  <si>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</si>
  <si>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</si>
  <si>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</si>
  <si>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</si>
  <si>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</si>
  <si>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</si>
  <si>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</si>
  <si>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</si>
  <si>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</si>
  <si>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</si>
  <si>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</si>
  <si>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</si>
  <si>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</si>
  <si>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</si>
  <si>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</si>
  <si>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</si>
  <si>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</si>
  <si>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</si>
  <si>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</si>
  <si>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</si>
  <si>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</si>
  <si>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</si>
  <si>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</si>
  <si>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</si>
  <si>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</si>
  <si>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</si>
  <si>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</si>
  <si>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</si>
  <si>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</si>
  <si>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</si>
  <si>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</si>
  <si>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</si>
  <si>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</si>
  <si>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</si>
  <si>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</si>
  <si>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</si>
  <si>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</si>
  <si>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</si>
  <si>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</si>
  <si>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</si>
  <si>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</si>
  <si>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</si>
  <si>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</si>
  <si>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</si>
  <si>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</si>
  <si>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</si>
  <si>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</si>
  <si>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</si>
  <si>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</si>
  <si>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</si>
  <si>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</si>
  <si>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</si>
  <si>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</si>
  <si>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</si>
  <si>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</si>
  <si>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</si>
  <si>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</si>
  <si>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</si>
  <si>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</si>
  <si>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</si>
  <si>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</si>
  <si>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</si>
  <si>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</si>
  <si>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</si>
  <si>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</si>
  <si>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</si>
  <si>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</si>
  <si>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</si>
  <si>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</si>
  <si>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</si>
  <si>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</si>
  <si>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</si>
  <si>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</si>
  <si>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</si>
  <si>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</si>
  <si>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</si>
  <si>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</si>
  <si>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</si>
  <si>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</si>
  <si>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</si>
  <si>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</si>
  <si>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</si>
  <si>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</si>
  <si>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</si>
  <si>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</si>
  <si>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</si>
  <si>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</si>
  <si>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</si>
  <si>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</si>
  <si>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</si>
  <si>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</si>
  <si>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</si>
  <si>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</si>
  <si>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</si>
  <si>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</si>
  <si>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</si>
  <si>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</si>
  <si>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</si>
  <si>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</si>
  <si>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</si>
  <si>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</si>
  <si>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</si>
  <si>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</si>
  <si>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</si>
  <si>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</si>
  <si>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</si>
  <si>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</si>
  <si>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</si>
  <si>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</si>
  <si>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</si>
  <si>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</si>
  <si>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</si>
  <si>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</si>
  <si>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</si>
  <si>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</si>
  <si>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</si>
  <si>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</si>
  <si>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</si>
  <si>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</si>
  <si>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</si>
  <si>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</si>
  <si>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</si>
  <si>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</si>
  <si>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</si>
  <si>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</si>
  <si>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</si>
  <si>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</si>
  <si>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</si>
  <si>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</si>
  <si>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</si>
  <si>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</si>
  <si>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</si>
  <si>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</si>
  <si>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</si>
  <si>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</si>
  <si>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</si>
  <si>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</si>
  <si>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</si>
  <si>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</si>
  <si>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</si>
  <si>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</si>
  <si>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</si>
  <si>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</si>
  <si>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</si>
  <si>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</si>
  <si>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</si>
  <si>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</si>
  <si>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</si>
  <si>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</si>
  <si>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</si>
  <si>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</si>
  <si>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</si>
  <si>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</si>
  <si>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</si>
  <si>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</si>
  <si>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</si>
  <si>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</si>
  <si>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</si>
  <si>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</si>
  <si>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</si>
  <si>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</si>
  <si>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</si>
  <si>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</si>
  <si>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</si>
  <si>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</si>
  <si>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</si>
  <si>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</si>
  <si>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</si>
  <si>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</si>
  <si>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</si>
  <si>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</si>
  <si>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</si>
  <si>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</si>
  <si>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</si>
  <si>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</si>
  <si>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</si>
  <si>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</si>
  <si>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</si>
  <si>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</si>
  <si>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</si>
  <si>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</si>
  <si>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</si>
  <si>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</si>
  <si>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</si>
  <si>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</si>
  <si>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</si>
  <si>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</si>
  <si>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</si>
  <si>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</si>
  <si>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</si>
  <si>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</si>
  <si>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</si>
  <si>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</si>
  <si>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</si>
  <si>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</si>
  <si>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</si>
  <si>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</si>
  <si>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</si>
  <si>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</si>
  <si>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</si>
  <si>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</si>
  <si>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</si>
  <si>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</si>
  <si>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</si>
  <si>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</si>
  <si>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</si>
  <si>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</si>
  <si>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</si>
  <si>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</si>
  <si>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</si>
  <si>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</si>
  <si>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</si>
  <si>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</si>
  <si>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</si>
  <si>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</si>
  <si>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</si>
  <si>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</si>
  <si>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</si>
  <si>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</si>
  <si>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</si>
  <si>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</si>
  <si>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</si>
  <si>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</si>
  <si>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</si>
  <si>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</si>
  <si>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</si>
  <si>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</si>
  <si>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</si>
  <si>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</si>
  <si>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</si>
  <si>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</si>
  <si>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</si>
  <si>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</si>
  <si>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</si>
  <si>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</si>
  <si>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</si>
  <si>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</si>
  <si>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</si>
  <si>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</si>
  <si>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</si>
  <si>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</si>
  <si>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</si>
  <si>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</si>
  <si>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</si>
  <si>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</si>
  <si>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</si>
  <si>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</si>
  <si>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</si>
  <si>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</si>
  <si>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</si>
  <si>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</si>
  <si>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</si>
  <si>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</si>
  <si>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</si>
  <si>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</si>
  <si>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</si>
  <si>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</si>
  <si>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</si>
  <si>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</si>
  <si>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</si>
  <si>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</si>
  <si>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</si>
  <si>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</si>
  <si>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</si>
  <si>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</si>
  <si>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</si>
  <si>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</si>
  <si>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</si>
  <si>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</si>
  <si>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</si>
  <si>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</si>
  <si>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</si>
  <si>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</si>
  <si>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</si>
  <si>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</si>
  <si>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</si>
  <si>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</si>
  <si>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</si>
  <si>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</si>
  <si>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</si>
  <si>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</si>
  <si>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</si>
  <si>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</si>
  <si>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</si>
  <si>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</si>
  <si>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</si>
  <si>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</si>
  <si>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</si>
  <si>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</si>
  <si>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</si>
  <si>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</si>
  <si>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</si>
  <si>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</si>
  <si>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</si>
  <si>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</si>
  <si>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</si>
  <si>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</si>
  <si>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</si>
  <si>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</si>
  <si>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</si>
  <si>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</si>
  <si>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</si>
  <si>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</si>
  <si>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</si>
  <si>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</si>
  <si>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</si>
  <si>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</si>
  <si>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</si>
  <si>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</si>
  <si>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</si>
  <si>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</si>
  <si>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</si>
  <si>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</si>
  <si>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</si>
  <si>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</si>
  <si>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</si>
  <si>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</si>
  <si>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</si>
  <si>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</si>
  <si>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</si>
  <si>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</si>
  <si>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</si>
  <si>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</si>
  <si>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</si>
  <si>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</si>
  <si>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</si>
  <si>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</si>
  <si>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</si>
  <si>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</si>
  <si>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</si>
  <si>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</si>
  <si>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</si>
  <si>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</si>
  <si>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</si>
  <si>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</si>
  <si>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</si>
  <si>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</si>
  <si>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</si>
  <si>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</si>
  <si>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</si>
  <si>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</si>
  <si>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</si>
  <si>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</si>
  <si>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</si>
  <si>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</si>
  <si>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</si>
  <si>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</si>
  <si>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</si>
  <si>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</si>
  <si>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</si>
  <si>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</si>
  <si>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</si>
  <si>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</si>
  <si>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</si>
  <si>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</si>
  <si>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</si>
  <si>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</si>
  <si>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</si>
  <si>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</si>
  <si>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</si>
  <si>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</si>
  <si>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</si>
  <si>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</si>
  <si>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</si>
  <si>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</si>
  <si>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</si>
  <si>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</si>
  <si>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</si>
  <si>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</si>
  <si>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</si>
  <si>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</si>
  <si>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</si>
  <si>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</si>
  <si>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</si>
  <si>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</si>
  <si>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</si>
  <si>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</si>
  <si>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</si>
  <si>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</si>
  <si>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</si>
  <si>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</si>
  <si>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</si>
  <si>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</si>
  <si>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</si>
  <si>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</si>
  <si>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</si>
  <si>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</si>
  <si>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</si>
  <si>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</si>
  <si>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</si>
  <si>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</si>
  <si>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</si>
  <si>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</si>
  <si>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</si>
  <si>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</si>
  <si>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</si>
  <si>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</si>
  <si>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</si>
  <si>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</si>
  <si>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</si>
  <si>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</si>
  <si>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</si>
  <si>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</si>
  <si>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</si>
  <si>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</si>
  <si>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</si>
  <si>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</si>
  <si>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</si>
  <si>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</si>
  <si>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</si>
  <si>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</si>
  <si>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</si>
  <si>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</si>
  <si>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</si>
  <si>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</si>
  <si>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</si>
  <si>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</si>
  <si>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</si>
  <si>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</si>
  <si>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</si>
  <si>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</si>
  <si>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</si>
  <si>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</si>
  <si>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</si>
  <si>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</si>
  <si>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</si>
  <si>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</si>
  <si>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</si>
  <si>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</si>
  <si>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</si>
  <si>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</si>
  <si>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</si>
  <si>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</si>
  <si>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</si>
  <si>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</si>
  <si>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</si>
  <si>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</si>
  <si>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</si>
  <si>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</si>
  <si>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</si>
  <si>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</si>
  <si>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</si>
  <si>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</si>
  <si>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</si>
  <si>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</si>
  <si>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</si>
  <si>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</si>
  <si>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</si>
  <si>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</si>
  <si>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</si>
  <si>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</si>
  <si>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</si>
  <si>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</si>
  <si>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</si>
  <si>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</si>
  <si>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</si>
  <si>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</si>
  <si>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</si>
  <si>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</si>
  <si>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</si>
  <si>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</si>
  <si>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</si>
  <si>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</si>
  <si>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</si>
  <si>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</si>
  <si>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</si>
  <si>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</si>
  <si>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</si>
  <si>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</si>
  <si>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</si>
  <si>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</si>
  <si>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</si>
  <si>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</si>
  <si>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</si>
  <si>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</si>
  <si>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</si>
  <si>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</si>
  <si>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</si>
  <si>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</si>
  <si>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</si>
  <si>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</si>
  <si>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</si>
  <si>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</si>
  <si>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</si>
  <si>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</si>
  <si>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</si>
  <si>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</si>
  <si>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</si>
  <si>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</si>
  <si>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</si>
  <si>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</si>
  <si>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</si>
  <si>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</si>
  <si>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</si>
  <si>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</si>
  <si>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</si>
  <si>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</si>
  <si>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</si>
  <si>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</si>
  <si>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</si>
  <si>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</si>
  <si>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</si>
  <si>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</si>
  <si>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</si>
  <si>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</si>
  <si>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</si>
  <si>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</si>
  <si>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</si>
  <si>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</si>
  <si>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</si>
  <si>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</si>
  <si>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</si>
  <si>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</si>
  <si>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</si>
  <si>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</si>
  <si>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</si>
  <si>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</si>
  <si>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</si>
  <si>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</si>
  <si>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</si>
  <si>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</si>
  <si>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</si>
  <si>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</si>
  <si>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</si>
  <si>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</si>
  <si>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</si>
  <si>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</si>
  <si>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</si>
  <si>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</si>
  <si>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</si>
  <si>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</si>
  <si>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</si>
  <si>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</si>
  <si>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</si>
  <si>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</si>
  <si>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</si>
  <si>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</si>
  <si>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</si>
  <si>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</si>
  <si>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</si>
  <si>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</si>
  <si>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</si>
  <si>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</si>
  <si>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</si>
  <si>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</si>
  <si>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</si>
  <si>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</si>
  <si>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</si>
  <si>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</si>
  <si>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</si>
  <si>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</si>
  <si>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</si>
  <si>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</si>
  <si>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</si>
  <si>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</si>
  <si>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</si>
  <si>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</si>
  <si>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</si>
  <si>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</si>
  <si>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</si>
  <si>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</si>
  <si>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</si>
  <si>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</si>
  <si>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</si>
  <si>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</si>
  <si>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</si>
  <si>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</si>
  <si>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</si>
  <si>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</si>
  <si>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</si>
  <si>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</si>
  <si>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</si>
  <si>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</si>
  <si>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</si>
  <si>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</si>
  <si>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</si>
  <si>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</si>
  <si>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</si>
  <si>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</si>
  <si>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</si>
  <si>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</si>
  <si>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</si>
  <si>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</si>
  <si>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</si>
  <si>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</si>
  <si>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</si>
  <si>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</si>
  <si>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</si>
  <si>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</si>
  <si>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</si>
  <si>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</si>
  <si>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</si>
  <si>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</si>
  <si>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</si>
  <si>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</si>
  <si>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</si>
  <si>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</si>
  <si>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</si>
  <si>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</si>
  <si>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</si>
  <si>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</si>
  <si>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</si>
  <si>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</si>
  <si>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</si>
  <si>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</si>
  <si>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</si>
  <si>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</si>
  <si>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</si>
  <si>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</si>
  <si>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</si>
  <si>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</si>
  <si>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</si>
  <si>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</si>
  <si>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</si>
  <si>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</si>
  <si>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</si>
  <si>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</si>
  <si>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</si>
  <si>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</si>
  <si>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</si>
  <si>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</si>
  <si>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</si>
  <si>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</si>
  <si>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</si>
  <si>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</si>
  <si>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</si>
  <si>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</si>
  <si>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</si>
  <si>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</si>
  <si>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</si>
  <si>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</si>
  <si>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</si>
  <si>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</si>
  <si>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</si>
  <si>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</si>
  <si>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</si>
  <si>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</si>
  <si>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</si>
  <si>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</si>
  <si>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</si>
  <si>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</si>
  <si>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</si>
  <si>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</si>
  <si>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</si>
  <si>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</si>
  <si>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</si>
  <si>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</si>
  <si>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</si>
  <si>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</si>
  <si>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</si>
  <si>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</si>
  <si>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</si>
  <si>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</si>
  <si>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</si>
  <si>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</si>
  <si>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</si>
  <si>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</si>
  <si>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</si>
  <si>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</si>
  <si>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</si>
  <si>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</si>
  <si>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</si>
  <si>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</si>
  <si>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</si>
  <si>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</si>
  <si>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</si>
  <si>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</si>
  <si>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</si>
  <si>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</si>
  <si>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</si>
  <si>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</si>
  <si>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</si>
  <si>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</si>
  <si>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</si>
  <si>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</si>
  <si>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</si>
  <si>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</si>
  <si>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</si>
  <si>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</si>
  <si>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</si>
  <si>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</si>
  <si>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</si>
  <si>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</si>
  <si>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</si>
  <si>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</si>
  <si>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</si>
  <si>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</si>
  <si>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</si>
  <si>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</si>
  <si>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</si>
  <si>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</si>
  <si>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</si>
  <si>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</si>
  <si>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</si>
  <si>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</si>
  <si>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</si>
  <si>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</si>
  <si>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</si>
  <si>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</si>
  <si>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</si>
  <si>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</si>
  <si>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</si>
  <si>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</si>
  <si>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</si>
  <si>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</si>
  <si>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</si>
  <si>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</si>
  <si>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</si>
  <si>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</si>
  <si>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</si>
  <si>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</si>
  <si>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</si>
  <si>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</si>
  <si>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</si>
  <si>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</si>
  <si>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</si>
  <si>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</si>
  <si>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</si>
  <si>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</si>
  <si>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</si>
  <si>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</si>
  <si>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</si>
  <si>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</si>
  <si>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</si>
  <si>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</si>
  <si>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</si>
  <si>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</si>
  <si>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</si>
  <si>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</si>
  <si>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</si>
  <si>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</si>
  <si>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</si>
  <si>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</si>
  <si>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</si>
  <si>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</si>
  <si>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</si>
  <si>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</si>
  <si>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</si>
  <si>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</si>
  <si>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</si>
  <si>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</si>
  <si>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</si>
  <si>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</si>
  <si>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</si>
  <si>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</si>
  <si>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</si>
  <si>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</si>
  <si>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</si>
  <si>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</si>
  <si>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</si>
  <si>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</si>
  <si>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</si>
  <si>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</si>
  <si>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</si>
  <si>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</si>
  <si>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</si>
  <si>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</si>
  <si>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</si>
  <si>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</si>
  <si>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</si>
  <si>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</si>
  <si>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</si>
  <si>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</si>
  <si>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</si>
  <si>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</si>
  <si>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</si>
  <si>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</si>
  <si>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</si>
  <si>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</si>
  <si>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</si>
  <si>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</si>
  <si>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</si>
  <si>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</si>
  <si>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</si>
  <si>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</si>
  <si>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</si>
  <si>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</si>
  <si>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</si>
  <si>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</si>
  <si>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</si>
  <si>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</si>
  <si>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</si>
  <si>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</si>
  <si>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</si>
  <si>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</si>
  <si>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</si>
  <si>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</si>
  <si>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</si>
  <si>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</si>
  <si>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</si>
  <si>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</si>
  <si>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</si>
  <si>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</si>
  <si>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</si>
  <si>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</si>
  <si>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</si>
  <si>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</si>
  <si>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</si>
  <si>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</si>
  <si>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</si>
  <si>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</si>
  <si>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</si>
  <si>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</si>
  <si>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</si>
  <si>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</si>
  <si>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</si>
  <si>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</si>
  <si>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</si>
  <si>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</si>
  <si>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</si>
  <si>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</si>
  <si>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</si>
  <si>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</si>
  <si>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</si>
  <si>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</si>
  <si>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</si>
  <si>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</si>
  <si>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</si>
  <si>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</si>
  <si>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</si>
  <si>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</si>
  <si>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</si>
  <si>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</si>
  <si>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</si>
  <si>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</si>
  <si>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</si>
  <si>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</si>
  <si>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</si>
  <si>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</si>
  <si>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</si>
  <si>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</si>
  <si>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</si>
  <si>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</si>
  <si>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</si>
  <si>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</si>
  <si>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</si>
  <si>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</si>
  <si>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</si>
  <si>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</si>
  <si>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</si>
  <si>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</si>
  <si>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</si>
  <si>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</si>
  <si>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</si>
  <si>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</si>
  <si>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</si>
  <si>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</si>
  <si>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</si>
  <si>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</si>
  <si>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</si>
  <si>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</si>
  <si>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</si>
  <si>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</si>
  <si>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</si>
  <si>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</si>
  <si>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</si>
  <si>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</si>
  <si>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</si>
  <si>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</si>
  <si>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</si>
  <si>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</si>
  <si>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</si>
  <si>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</si>
  <si>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</si>
  <si>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</si>
  <si>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</si>
  <si>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</si>
  <si>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</si>
  <si>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</si>
  <si>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</si>
  <si>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</si>
  <si>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</si>
  <si>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</si>
  <si>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</si>
  <si>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</si>
  <si>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</si>
  <si>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</si>
  <si>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</si>
  <si>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</si>
  <si>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</si>
  <si>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</si>
  <si>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</si>
  <si>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</si>
  <si>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</si>
  <si>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</si>
  <si>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</si>
  <si>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</si>
  <si>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</si>
  <si>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</si>
  <si>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</si>
  <si>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</si>
  <si>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</si>
  <si>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</si>
  <si>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</si>
  <si>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</si>
  <si>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</si>
  <si>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</si>
  <si>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</si>
  <si>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</si>
  <si>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</si>
  <si>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</si>
  <si>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</si>
  <si>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</si>
  <si>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</si>
  <si>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</si>
  <si>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</si>
  <si>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</si>
  <si>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</si>
  <si>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</si>
  <si>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</si>
  <si>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</si>
  <si>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</si>
  <si>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</si>
  <si>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</si>
  <si>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</si>
  <si>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</si>
  <si>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</si>
  <si>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</si>
  <si>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</si>
  <si>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</si>
  <si>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</si>
  <si>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</si>
  <si>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</si>
  <si>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</si>
  <si>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</si>
  <si>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</si>
  <si>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</si>
  <si>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</si>
  <si>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</si>
  <si>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</si>
  <si>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</si>
  <si>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</si>
  <si>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</si>
  <si>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</si>
  <si>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</si>
  <si>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</si>
  <si>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</si>
  <si>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</si>
  <si>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</si>
  <si>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</si>
  <si>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</si>
  <si>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</si>
  <si>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</si>
  <si>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</si>
  <si>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</si>
  <si>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</si>
  <si>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</si>
  <si>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</si>
  <si>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</si>
  <si>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</si>
  <si>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</si>
  <si>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</si>
  <si>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</si>
  <si>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</si>
  <si>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</si>
  <si>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</si>
  <si>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</si>
  <si>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</si>
  <si>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</si>
  <si>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</si>
  <si>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</si>
  <si>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</si>
  <si>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</si>
  <si>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</si>
  <si>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</si>
  <si>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</si>
  <si>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</si>
  <si>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</si>
  <si>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</si>
  <si>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</si>
  <si>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</si>
  <si>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</si>
  <si>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</si>
  <si>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</si>
  <si>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</si>
  <si>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</si>
  <si>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</si>
  <si>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</si>
  <si>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</si>
  <si>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</si>
  <si>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</si>
  <si>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</si>
  <si>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</si>
  <si>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</si>
  <si>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</si>
  <si>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</si>
  <si>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</si>
  <si>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</si>
  <si>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</si>
  <si>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</si>
  <si>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</si>
  <si>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</si>
  <si>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</si>
  <si>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</si>
  <si>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</si>
  <si>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</si>
  <si>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</si>
  <si>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</si>
  <si>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</si>
  <si>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</si>
  <si>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</si>
  <si>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</si>
  <si>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</si>
  <si>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</si>
  <si>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</si>
  <si>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</si>
  <si>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</si>
  <si>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</si>
  <si>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</si>
  <si>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</si>
  <si>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</si>
  <si>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</si>
  <si>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</si>
  <si>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</si>
  <si>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</si>
  <si>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</si>
  <si>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</si>
  <si>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</si>
  <si>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</si>
  <si>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</si>
  <si>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</si>
  <si>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</si>
  <si>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</si>
  <si>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</si>
  <si>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</si>
  <si>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</si>
  <si>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</si>
  <si>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</si>
  <si>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</si>
  <si>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</si>
  <si>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</si>
  <si>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</si>
  <si>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</si>
  <si>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</si>
  <si>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</si>
  <si>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</si>
  <si>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</si>
  <si>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</si>
  <si>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</si>
  <si>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</si>
  <si>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</si>
  <si>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</si>
  <si>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</si>
  <si>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</si>
  <si>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</si>
  <si>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</si>
  <si>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</si>
  <si>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</si>
  <si>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</si>
  <si>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</si>
  <si>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</si>
  <si>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</si>
  <si>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</si>
  <si>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</si>
  <si>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</si>
  <si>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</si>
  <si>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</si>
  <si>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</si>
  <si>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</si>
  <si>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</si>
  <si>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</si>
  <si>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</si>
  <si>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</si>
  <si>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</si>
  <si>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</si>
  <si>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</si>
  <si>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</si>
  <si>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</si>
  <si>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</si>
  <si>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</si>
  <si>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</si>
  <si>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</si>
  <si>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</si>
  <si>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</si>
  <si>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</si>
  <si>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</si>
  <si>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</si>
  <si>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</si>
  <si>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</si>
  <si>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</si>
  <si>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</si>
  <si>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</si>
  <si>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</si>
  <si>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</si>
  <si>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</si>
  <si>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</si>
  <si>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</si>
  <si>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</si>
  <si>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</si>
  <si>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</si>
  <si>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</si>
  <si>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</si>
  <si>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</si>
  <si>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</si>
  <si>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</si>
  <si>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</si>
  <si>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</si>
  <si>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</si>
  <si>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</si>
  <si>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</si>
  <si>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</si>
  <si>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</si>
  <si>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</si>
  <si>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</si>
  <si>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</si>
  <si>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</si>
  <si>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</si>
  <si>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</si>
  <si>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</si>
  <si>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</si>
  <si>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</si>
  <si>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</si>
  <si>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</si>
  <si>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</si>
  <si>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</si>
  <si>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</si>
  <si>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</si>
  <si>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</si>
  <si>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</si>
  <si>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</si>
  <si>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</si>
  <si>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</si>
  <si>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</si>
  <si>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</si>
  <si>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</si>
  <si>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</si>
  <si>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</si>
  <si>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</si>
  <si>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</si>
  <si>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</si>
  <si>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</si>
  <si>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</si>
  <si>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</si>
  <si>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</si>
  <si>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</si>
  <si>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</si>
  <si>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</si>
  <si>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</si>
  <si>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</si>
  <si>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</si>
  <si>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</si>
  <si>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</si>
  <si>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</si>
  <si>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</si>
  <si>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</si>
  <si>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</si>
  <si>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</si>
  <si>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</si>
  <si>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</si>
  <si>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</si>
  <si>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</si>
  <si>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</si>
  <si>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</si>
  <si>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</si>
  <si>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</si>
  <si>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</si>
  <si>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</si>
  <si>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</si>
  <si>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</si>
  <si>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</si>
  <si>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</si>
  <si>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</si>
  <si>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</si>
  <si>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</si>
  <si>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</si>
  <si>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</si>
  <si>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</si>
  <si>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</si>
  <si>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</si>
  <si>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</si>
  <si>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</si>
  <si>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</si>
  <si>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</si>
  <si>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</si>
  <si>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</si>
  <si>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</si>
  <si>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</si>
  <si>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</si>
  <si>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</si>
  <si>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</si>
  <si>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</si>
  <si>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</si>
  <si>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</si>
  <si>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</si>
  <si>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</si>
  <si>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</si>
  <si>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</si>
  <si>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</si>
  <si>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</si>
  <si>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</si>
  <si>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</si>
  <si>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</si>
  <si>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</si>
  <si>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</si>
  <si>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</si>
  <si>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</si>
  <si>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</si>
  <si>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</si>
  <si>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</si>
  <si>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</si>
  <si>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</si>
  <si>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</si>
  <si>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</si>
  <si>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</si>
  <si>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</si>
  <si>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</si>
  <si>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</si>
  <si>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</si>
  <si>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</si>
  <si>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</si>
  <si>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</si>
  <si>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</si>
  <si>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</si>
  <si>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</si>
  <si>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</si>
  <si>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</si>
  <si>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</si>
  <si>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</si>
  <si>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</si>
  <si>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</si>
  <si>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</si>
  <si>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</si>
  <si>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</si>
  <si>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</si>
  <si>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</si>
  <si>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</si>
  <si>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</si>
  <si>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</si>
  <si>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</si>
  <si>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</si>
  <si>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</si>
  <si>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</si>
  <si>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</si>
  <si>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</si>
  <si>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</si>
  <si>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</si>
  <si>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</si>
  <si>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</si>
  <si>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</si>
  <si>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</si>
  <si>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</si>
  <si>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</si>
  <si>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</si>
  <si>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</si>
  <si>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</si>
  <si>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</si>
  <si>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</si>
  <si>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</si>
  <si>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</si>
  <si>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</si>
  <si>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</si>
  <si>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</si>
  <si>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</si>
  <si>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</si>
  <si>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</si>
  <si>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</si>
  <si>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</si>
  <si>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</si>
  <si>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</si>
  <si>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</si>
  <si>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</si>
  <si>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</si>
  <si>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</si>
  <si>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</si>
  <si>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</si>
  <si>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</si>
  <si>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</si>
  <si>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</si>
  <si>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</si>
  <si>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</si>
  <si>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</si>
  <si>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</si>
  <si>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</si>
  <si>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</si>
  <si>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</si>
  <si>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</si>
  <si>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</si>
  <si>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</si>
  <si>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</si>
  <si>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</si>
  <si>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</si>
  <si>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</si>
  <si>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</si>
  <si>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</si>
  <si>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</si>
  <si>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</si>
  <si>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</si>
  <si>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</si>
  <si>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</si>
  <si>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</si>
  <si>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</si>
  <si>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</si>
  <si>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</si>
  <si>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</si>
  <si>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</si>
  <si>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</si>
  <si>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</si>
  <si>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</si>
  <si>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</si>
  <si>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</si>
  <si>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</si>
  <si>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</si>
  <si>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</si>
  <si>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</si>
  <si>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</si>
  <si>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</si>
  <si>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</si>
  <si>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</si>
  <si>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</si>
  <si>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</si>
  <si>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</si>
  <si>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</si>
  <si>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</si>
  <si>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</si>
  <si>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</si>
  <si>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</si>
  <si>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</si>
  <si>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</si>
  <si>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</si>
  <si>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</si>
  <si>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</si>
  <si>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</si>
  <si>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</si>
  <si>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</si>
  <si>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</si>
  <si>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</si>
  <si>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</si>
  <si>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</si>
  <si>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</si>
  <si>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</si>
  <si>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</si>
  <si>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</si>
  <si>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</si>
  <si>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</si>
  <si>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</si>
  <si>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</si>
  <si>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</si>
  <si>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</si>
  <si>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</si>
  <si>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</si>
  <si>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</si>
  <si>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</si>
  <si>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</si>
  <si>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</si>
  <si>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</si>
  <si>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</si>
  <si>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</si>
  <si>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</si>
  <si>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</si>
  <si>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</si>
  <si>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</si>
  <si>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</si>
  <si>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</si>
  <si>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</si>
  <si>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</si>
  <si>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</si>
  <si>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</si>
  <si>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</si>
  <si>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</si>
  <si>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</si>
  <si>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</si>
  <si>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</si>
  <si>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</si>
  <si>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</si>
  <si>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</si>
  <si>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</si>
  <si>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</si>
  <si>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</si>
  <si>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</si>
  <si>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</si>
  <si>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</si>
  <si>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</si>
  <si>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</si>
  <si>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</si>
  <si>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</si>
  <si>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</si>
  <si>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</si>
  <si>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</si>
  <si>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</si>
  <si>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</si>
  <si>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</si>
  <si>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</si>
  <si>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</si>
  <si>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</si>
  <si>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</si>
  <si>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</si>
  <si>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</si>
  <si>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</si>
  <si>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</si>
  <si>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</si>
  <si>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</si>
  <si>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</si>
  <si>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</si>
  <si>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</si>
  <si>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</si>
  <si>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</si>
  <si>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</si>
  <si>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</si>
  <si>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</si>
  <si>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</si>
  <si>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</si>
  <si>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</si>
  <si>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</si>
  <si>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</si>
  <si>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</si>
  <si>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</si>
  <si>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</si>
  <si>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</si>
  <si>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</si>
  <si>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</si>
  <si>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</si>
  <si>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</si>
  <si>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</si>
  <si>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</si>
  <si>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</si>
  <si>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</si>
  <si>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</si>
  <si>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</si>
  <si>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</si>
  <si>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</si>
  <si>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</si>
  <si>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</si>
  <si>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</si>
  <si>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</si>
  <si>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</si>
  <si>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</si>
  <si>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</si>
  <si>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</si>
  <si>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</si>
  <si>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</si>
  <si>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</si>
  <si>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</si>
  <si>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</si>
  <si>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</si>
  <si>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</si>
  <si>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</si>
  <si>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</si>
  <si>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</si>
  <si>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</si>
  <si>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</si>
  <si>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</si>
  <si>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</si>
  <si>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</si>
  <si>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</si>
  <si>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</si>
  <si>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</si>
  <si>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</si>
  <si>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</si>
  <si>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</si>
  <si>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</si>
  <si>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</si>
  <si>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</si>
  <si>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</si>
  <si>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</si>
  <si>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</si>
  <si>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</si>
  <si>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</si>
  <si>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</si>
  <si>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</si>
  <si>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</si>
  <si>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</si>
  <si>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</si>
  <si>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</si>
  <si>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</si>
  <si>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</si>
  <si>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</si>
  <si>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</si>
  <si>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</si>
  <si>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</si>
  <si>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</si>
  <si>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</si>
  <si>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</si>
  <si>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</si>
  <si>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</si>
  <si>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</si>
  <si>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</si>
  <si>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</si>
  <si>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</si>
  <si>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</si>
  <si>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</si>
  <si>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</si>
  <si>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</si>
  <si>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</si>
  <si>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</si>
  <si>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</si>
  <si>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</si>
  <si>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</si>
  <si>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</si>
  <si>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</si>
  <si>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</si>
  <si>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</si>
  <si>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</si>
  <si>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</si>
  <si>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</si>
  <si>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</si>
  <si>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</si>
  <si>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</si>
  <si>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</si>
  <si>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</si>
  <si>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</si>
  <si>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</si>
  <si>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</si>
  <si>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</si>
  <si>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</si>
  <si>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</si>
  <si>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</si>
  <si>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</si>
  <si>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</si>
  <si>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</si>
  <si>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</si>
  <si>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</si>
  <si>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</si>
  <si>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</si>
  <si>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</si>
  <si>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</si>
  <si>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</si>
  <si>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</si>
  <si>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</si>
  <si>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</si>
  <si>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</si>
  <si>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</si>
  <si>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</si>
  <si>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</si>
  <si>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</si>
  <si>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</si>
  <si>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</si>
  <si>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</si>
  <si>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</si>
  <si>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</si>
  <si>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</si>
  <si>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</si>
  <si>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</si>
  <si>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</si>
  <si>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</si>
  <si>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</si>
  <si>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</si>
  <si>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</si>
  <si>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</si>
  <si>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</si>
  <si>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</si>
  <si>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</si>
  <si>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</si>
  <si>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</si>
  <si>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</si>
  <si>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</si>
  <si>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</si>
  <si>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</si>
  <si>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</si>
  <si>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</si>
  <si>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</si>
  <si>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</si>
  <si>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</si>
  <si>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</si>
  <si>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</si>
  <si>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</si>
  <si>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</si>
  <si>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</si>
  <si>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</si>
  <si>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</si>
  <si>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</si>
  <si>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</si>
  <si>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</si>
  <si>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</si>
  <si>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</si>
  <si>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</si>
  <si>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</si>
  <si>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</si>
  <si>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</si>
  <si>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</si>
  <si>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</si>
  <si>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</si>
  <si>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</si>
  <si>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</si>
  <si>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</si>
  <si>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</si>
  <si>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</si>
  <si>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</si>
  <si>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</si>
  <si>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</si>
  <si>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</si>
  <si>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</si>
  <si>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</si>
  <si>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</si>
  <si>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</si>
  <si>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</si>
  <si>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</si>
  <si>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</si>
  <si>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</si>
  <si>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</si>
  <si>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</si>
  <si>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</si>
  <si>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</si>
  <si>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</si>
  <si>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</si>
  <si>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</si>
  <si>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</si>
  <si>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</si>
  <si>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</si>
  <si>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</si>
  <si>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</si>
  <si>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</si>
  <si>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</si>
  <si>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</si>
  <si>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</si>
  <si>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</si>
  <si>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</si>
  <si>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</si>
  <si>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</si>
  <si>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</si>
  <si>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</si>
  <si>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</si>
  <si>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</si>
  <si>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</si>
  <si>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</si>
  <si>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</si>
  <si>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</si>
  <si>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</si>
  <si>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</si>
  <si>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</si>
  <si>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</si>
  <si>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</si>
  <si>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</si>
  <si>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</si>
  <si>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</si>
  <si>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</si>
  <si>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</si>
  <si>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</si>
  <si>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</si>
  <si>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</si>
  <si>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</si>
  <si>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</si>
  <si>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</si>
  <si>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</si>
  <si>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</si>
  <si>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</si>
  <si>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</si>
  <si>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</si>
  <si>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</si>
  <si>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</si>
  <si>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</si>
  <si>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</si>
  <si>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</si>
  <si>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</si>
  <si>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</si>
  <si>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</si>
  <si>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</si>
  <si>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</si>
  <si>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</si>
  <si>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</si>
  <si>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</si>
  <si>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</si>
  <si>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</si>
  <si>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</si>
  <si>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</si>
  <si>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</si>
  <si>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</si>
  <si>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</si>
  <si>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</si>
  <si>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</si>
  <si>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</si>
  <si>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</si>
  <si>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</si>
  <si>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</si>
  <si>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</si>
  <si>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</si>
  <si>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</si>
  <si>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</si>
  <si>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</si>
  <si>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</si>
  <si>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</si>
  <si>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</si>
  <si>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</si>
  <si>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</si>
  <si>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</si>
  <si>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</si>
  <si>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</si>
  <si>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</si>
  <si>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</si>
  <si>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</si>
  <si>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</si>
  <si>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</si>
  <si>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</si>
  <si>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</si>
  <si>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</si>
  <si>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</si>
  <si>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</si>
  <si>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</si>
  <si>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</si>
  <si>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</si>
  <si>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</si>
  <si>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</si>
  <si>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</si>
  <si>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</si>
  <si>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</si>
  <si>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</si>
  <si>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</si>
  <si>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</si>
  <si>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</si>
  <si>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</si>
  <si>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</si>
  <si>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</si>
  <si>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</si>
  <si>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</si>
  <si>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</si>
  <si>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</si>
  <si>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</si>
  <si>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</si>
  <si>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</si>
  <si>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</si>
  <si>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</si>
  <si>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</si>
  <si>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</si>
  <si>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</si>
  <si>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</si>
  <si>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</si>
  <si>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</si>
  <si>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</si>
  <si>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</si>
  <si>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</si>
  <si>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</si>
  <si>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</si>
  <si>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</si>
  <si>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</si>
  <si>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</si>
  <si>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</si>
  <si>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</si>
  <si>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</si>
  <si>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</si>
  <si>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</si>
  <si>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</si>
  <si>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</si>
  <si>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</si>
  <si>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</si>
  <si>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</si>
  <si>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</si>
  <si>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</si>
  <si>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</si>
  <si>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</si>
  <si>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</si>
  <si>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</si>
  <si>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</si>
  <si>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</si>
  <si>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</si>
  <si>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</si>
  <si>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</si>
  <si>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</si>
  <si>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</si>
  <si>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</si>
  <si>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</si>
  <si>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</si>
  <si>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</si>
  <si>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</si>
  <si>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</si>
  <si>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</si>
  <si>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</si>
  <si>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</si>
  <si>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</si>
  <si>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</si>
  <si>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</si>
  <si>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</si>
  <si>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</si>
  <si>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</si>
  <si>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</si>
  <si>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</si>
  <si>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</si>
  <si>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</si>
  <si>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</si>
  <si>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</si>
  <si>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</si>
  <si>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</si>
  <si>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</si>
  <si>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</si>
  <si>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</si>
  <si>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</si>
  <si>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</si>
  <si>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</si>
  <si>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</si>
  <si>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</si>
  <si>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</si>
  <si>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</si>
  <si>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</si>
  <si>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</si>
  <si>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</si>
  <si>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</si>
  <si>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</si>
  <si>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</si>
  <si>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</si>
  <si>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</si>
  <si>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</si>
  <si>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</si>
  <si>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</si>
  <si>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</si>
  <si>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</si>
  <si>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</si>
  <si>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</si>
  <si>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</si>
  <si>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</si>
  <si>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</si>
  <si>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</si>
  <si>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</si>
  <si>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</si>
  <si>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</si>
  <si>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</si>
  <si>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</si>
  <si>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</si>
  <si>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</si>
  <si>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</si>
  <si>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</si>
  <si>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</si>
  <si>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</si>
  <si>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</si>
  <si>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</si>
  <si>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</si>
  <si>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</si>
  <si>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</si>
  <si>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</si>
  <si>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</si>
  <si>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</si>
  <si>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</si>
  <si>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</si>
  <si>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</si>
  <si>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</si>
  <si>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</si>
  <si>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</si>
  <si>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</si>
  <si>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</si>
  <si>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</si>
  <si>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</si>
  <si>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</si>
  <si>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</si>
  <si>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</si>
  <si>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</si>
  <si>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</si>
  <si>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</si>
  <si>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</si>
  <si>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</si>
  <si>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</si>
  <si>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</si>
  <si>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</si>
  <si>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</si>
  <si>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</si>
  <si>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</si>
  <si>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</si>
  <si>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</si>
  <si>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</si>
  <si>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</si>
  <si>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</si>
  <si>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</si>
  <si>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</si>
  <si>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</si>
  <si>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</si>
  <si>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</si>
  <si>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</si>
  <si>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</si>
  <si>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</si>
  <si>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</si>
  <si>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</si>
  <si>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</si>
  <si>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</si>
  <si>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</si>
  <si>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</si>
  <si>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</si>
  <si>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</si>
  <si>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</si>
  <si>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</si>
  <si>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</si>
  <si>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</si>
  <si>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</si>
  <si>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</si>
  <si>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</si>
  <si>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</si>
  <si>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</si>
  <si>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</si>
  <si>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</si>
  <si>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</si>
  <si>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</si>
  <si>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</si>
  <si>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</si>
  <si>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</si>
  <si>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</si>
  <si>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</si>
  <si>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</si>
  <si>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</si>
  <si>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</si>
  <si>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</si>
  <si>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</si>
  <si>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</si>
  <si>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</si>
  <si>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</si>
  <si>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</si>
  <si>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</si>
  <si>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</si>
  <si>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</si>
  <si>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</si>
  <si>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</si>
  <si>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</si>
  <si>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</si>
  <si>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</si>
  <si>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</si>
  <si>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</si>
  <si>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</si>
  <si>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</si>
  <si>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</si>
  <si>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</si>
  <si>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</si>
  <si>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</si>
  <si>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</si>
  <si>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</si>
  <si>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</si>
  <si>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</si>
  <si>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</si>
  <si>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</si>
  <si>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</si>
  <si>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</si>
  <si>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</si>
  <si>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</si>
  <si>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</si>
  <si>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</si>
  <si>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</si>
  <si>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</si>
  <si>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</si>
  <si>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</si>
  <si>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</si>
  <si>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</si>
  <si>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</si>
  <si>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</si>
  <si>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</si>
  <si>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</si>
  <si>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</si>
  <si>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</si>
  <si>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</si>
  <si>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</si>
  <si>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</si>
  <si>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</si>
  <si>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</si>
  <si>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</si>
  <si>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</si>
  <si>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</si>
  <si>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</si>
  <si>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</si>
  <si>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</si>
  <si>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</si>
  <si>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</si>
  <si>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</si>
  <si>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</si>
  <si>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</si>
  <si>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</si>
  <si>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</si>
  <si>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</si>
  <si>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</si>
  <si>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</si>
  <si>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</si>
  <si>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</si>
  <si>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</si>
  <si>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</si>
  <si>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</si>
  <si>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</si>
  <si>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</si>
  <si>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</si>
  <si>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</si>
  <si>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</si>
  <si>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</si>
  <si>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</si>
  <si>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</si>
  <si>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</si>
  <si>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</si>
  <si>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</si>
  <si>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</si>
  <si>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</si>
  <si>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</si>
  <si>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</si>
  <si>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</si>
  <si>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</si>
  <si>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</si>
  <si>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</si>
  <si>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</si>
  <si>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</si>
  <si>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</si>
  <si>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</si>
  <si>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</si>
  <si>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</si>
  <si>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</si>
  <si>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</si>
  <si>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</si>
  <si>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</si>
  <si>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</si>
  <si>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</si>
  <si>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</si>
  <si>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</si>
  <si>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</si>
  <si>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</si>
  <si>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</si>
  <si>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</si>
  <si>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</si>
  <si>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</si>
  <si>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</si>
  <si>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</si>
  <si>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</si>
  <si>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</si>
  <si>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</si>
  <si>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</si>
  <si>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</si>
  <si>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</si>
  <si>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</si>
  <si>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</si>
  <si>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</si>
  <si>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</si>
  <si>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</si>
  <si>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</si>
  <si>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</si>
  <si>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</si>
  <si>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</si>
  <si>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</si>
  <si>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</si>
  <si>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</si>
  <si>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</si>
  <si>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</si>
  <si>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</si>
  <si>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</si>
  <si>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</si>
  <si>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</si>
  <si>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</si>
  <si>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</si>
  <si>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</si>
  <si>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</si>
  <si>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</si>
  <si>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</si>
  <si>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</si>
  <si>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</si>
  <si>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</si>
  <si>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</si>
  <si>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</si>
  <si>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</si>
  <si>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</si>
  <si>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</si>
  <si>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</si>
  <si>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</si>
  <si>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</si>
  <si>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</si>
  <si>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</si>
  <si>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</si>
  <si>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</si>
  <si>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</si>
  <si>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</si>
  <si>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</si>
  <si>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</si>
  <si>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</si>
  <si>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</si>
  <si>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</si>
  <si>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</si>
  <si>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</si>
  <si>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</si>
  <si>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</si>
  <si>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</si>
  <si>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</si>
  <si>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</si>
  <si>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</si>
  <si>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</si>
  <si>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</si>
  <si>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</si>
  <si>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</si>
  <si>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</si>
  <si>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</si>
  <si>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</si>
  <si>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</si>
  <si>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</si>
  <si>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</si>
  <si>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</si>
  <si>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</si>
  <si>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</si>
  <si>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</si>
  <si>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</si>
  <si>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</si>
  <si>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</si>
  <si>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</si>
  <si>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</si>
  <si>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</si>
  <si>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</si>
  <si>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</si>
  <si>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</si>
  <si>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</si>
  <si>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</si>
  <si>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</si>
  <si>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</si>
  <si>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</si>
  <si>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</si>
  <si>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</si>
  <si>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</si>
  <si>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</si>
  <si>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</si>
  <si>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</si>
  <si>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</si>
  <si>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</si>
  <si>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</si>
  <si>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</si>
  <si>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</si>
  <si>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</si>
  <si>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</si>
  <si>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</si>
  <si>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</si>
  <si>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</si>
  <si>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</si>
  <si>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</si>
  <si>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</si>
  <si>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</si>
  <si>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</si>
  <si>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</si>
  <si>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</si>
  <si>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</si>
  <si>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</si>
  <si>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</si>
  <si>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</si>
  <si>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</si>
  <si>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</si>
  <si>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</si>
  <si>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</si>
  <si>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</si>
  <si>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</si>
  <si>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</si>
  <si>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</si>
  <si>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</si>
  <si>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</si>
  <si>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</si>
  <si>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</si>
  <si>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</si>
  <si>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</si>
  <si>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</si>
  <si>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</si>
  <si>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</si>
  <si>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</si>
  <si>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</si>
  <si>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</si>
  <si>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</si>
  <si>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</si>
  <si>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</si>
  <si>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</si>
  <si>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</si>
  <si>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</si>
  <si>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</si>
  <si>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</si>
  <si>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</si>
  <si>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</si>
  <si>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</si>
  <si>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</si>
  <si>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</si>
  <si>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</si>
  <si>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</si>
  <si>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</si>
  <si>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</si>
  <si>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</si>
  <si>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</si>
  <si>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</si>
  <si>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</si>
  <si>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</si>
  <si>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</si>
  <si>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</si>
  <si>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</si>
  <si>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</si>
  <si>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</si>
  <si>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</si>
  <si>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</si>
  <si>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</si>
  <si>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</si>
  <si>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</si>
  <si>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</si>
  <si>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</si>
  <si>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</si>
  <si>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</si>
  <si>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</si>
  <si>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</si>
  <si>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</si>
  <si>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</si>
  <si>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</si>
  <si>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</si>
  <si>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</si>
  <si>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</si>
  <si>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</si>
  <si>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</si>
  <si>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</si>
  <si>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</si>
  <si>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</si>
  <si>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</si>
  <si>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</si>
  <si>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</si>
  <si>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</si>
  <si>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</si>
  <si>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</si>
  <si>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</si>
  <si>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</si>
  <si>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</si>
  <si>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</si>
  <si>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</si>
  <si>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</si>
  <si>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</si>
  <si>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</si>
  <si>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</si>
  <si>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</si>
  <si>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</si>
  <si>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</si>
  <si>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</si>
  <si>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</si>
  <si>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</si>
  <si>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</si>
  <si>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</si>
  <si>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</si>
  <si>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</si>
  <si>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</si>
  <si>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</si>
  <si>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</si>
  <si>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</si>
  <si>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</si>
  <si>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</si>
  <si>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</si>
  <si>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</si>
  <si>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</si>
  <si>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</si>
  <si>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</si>
  <si>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</si>
  <si>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</si>
  <si>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</si>
  <si>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</si>
  <si>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</si>
  <si>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</si>
  <si>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</si>
  <si>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</si>
  <si>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</si>
  <si>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</si>
  <si>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</si>
  <si>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</si>
  <si>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</si>
  <si>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</si>
  <si>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</si>
  <si>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</si>
  <si>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</si>
  <si>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</si>
  <si>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</si>
  <si>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</si>
  <si>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</si>
  <si>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</si>
  <si>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</si>
  <si>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</si>
  <si>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</si>
  <si>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</si>
  <si>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</si>
  <si>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</si>
  <si>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</si>
  <si>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</si>
  <si>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</si>
  <si>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</si>
  <si>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</si>
  <si>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</si>
  <si>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</si>
  <si>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</si>
  <si>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</si>
  <si>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</si>
  <si>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</si>
  <si>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</si>
  <si>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</si>
  <si>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</si>
  <si>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</si>
  <si>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</si>
  <si>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</si>
  <si>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</si>
  <si>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</si>
  <si>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</si>
  <si>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</si>
  <si>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</si>
  <si>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</si>
  <si>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</si>
  <si>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</si>
  <si>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</si>
  <si>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</si>
  <si>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</si>
  <si>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</si>
  <si>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</si>
  <si>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</si>
  <si>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</si>
  <si>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</si>
  <si>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</si>
  <si>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</si>
  <si>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</si>
  <si>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</si>
  <si>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</si>
  <si>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</si>
  <si>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</si>
  <si>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</si>
  <si>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</si>
  <si>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</si>
  <si>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</si>
  <si>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</si>
  <si>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</si>
  <si>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</si>
  <si>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</si>
  <si>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</si>
  <si>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</si>
  <si>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</si>
  <si>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</si>
  <si>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</si>
  <si>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</si>
  <si>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</si>
  <si>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</si>
  <si>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</si>
  <si>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</si>
  <si>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</si>
  <si>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</si>
  <si>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</si>
  <si>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</si>
  <si>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</si>
  <si>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</si>
  <si>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</si>
  <si>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</si>
  <si>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</si>
  <si>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</si>
  <si>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</si>
  <si>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</si>
  <si>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</si>
  <si>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</si>
  <si>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</si>
  <si>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</si>
  <si>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</si>
  <si>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</si>
  <si>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</si>
  <si>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</si>
  <si>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</si>
  <si>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</si>
  <si>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</si>
  <si>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</si>
  <si>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</si>
  <si>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</si>
  <si>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</si>
  <si>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</si>
  <si>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</si>
  <si>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</si>
  <si>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</si>
  <si>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</si>
  <si>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</si>
  <si>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</si>
  <si>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</si>
  <si>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</si>
  <si>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</si>
  <si>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</si>
  <si>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</si>
  <si>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</si>
  <si>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</si>
  <si>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</si>
  <si>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</si>
  <si>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</si>
  <si>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</si>
  <si>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</si>
  <si>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</si>
  <si>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</si>
  <si>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</si>
  <si>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</si>
  <si>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</si>
  <si>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</si>
  <si>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</si>
  <si>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</si>
  <si>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</si>
  <si>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</si>
  <si>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</si>
  <si>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</si>
  <si>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</si>
  <si>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</si>
  <si>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</si>
  <si>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</si>
  <si>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</si>
  <si>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</si>
  <si>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</si>
  <si>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</si>
  <si>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</si>
  <si>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</si>
  <si>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</si>
  <si>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</si>
  <si>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</si>
  <si>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</si>
  <si>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</si>
  <si>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</si>
  <si>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</si>
  <si>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</si>
  <si>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</si>
  <si>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</si>
  <si>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</si>
  <si>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</si>
  <si>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</si>
  <si>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</si>
  <si>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</si>
  <si>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</si>
  <si>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</si>
  <si>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</si>
  <si>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</si>
  <si>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</si>
  <si>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</si>
  <si>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</si>
  <si>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</si>
  <si>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</si>
  <si>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</si>
  <si>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</si>
  <si>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</si>
  <si>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</si>
  <si>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</si>
  <si>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</si>
  <si>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</si>
  <si>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</si>
  <si>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</si>
  <si>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</si>
  <si>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</si>
  <si>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</si>
  <si>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</si>
  <si>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</si>
  <si>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</si>
  <si>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</si>
  <si>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</si>
  <si>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</si>
  <si>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</si>
  <si>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</si>
  <si>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</si>
  <si>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</si>
  <si>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</si>
  <si>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</si>
  <si>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</si>
  <si>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</si>
  <si>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</si>
  <si>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</si>
  <si>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</si>
  <si>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</si>
  <si>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</si>
  <si>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</si>
  <si>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</si>
  <si>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</si>
  <si>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</si>
  <si>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</si>
  <si>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</si>
  <si>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</si>
  <si>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</si>
  <si>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</si>
  <si>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</si>
  <si>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</si>
  <si>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</si>
  <si>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</si>
  <si>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</si>
  <si>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</si>
  <si>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</si>
  <si>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</si>
  <si>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</si>
  <si>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</si>
  <si>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</si>
  <si>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</si>
  <si>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</si>
  <si>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</si>
  <si>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</si>
  <si>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</si>
  <si>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</si>
  <si>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</si>
  <si>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</si>
  <si>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</si>
  <si>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</si>
  <si>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</si>
  <si>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</si>
  <si>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</si>
  <si>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</si>
  <si>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</si>
  <si>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</si>
  <si>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</si>
  <si>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</si>
  <si>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</si>
  <si>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</si>
  <si>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</si>
  <si>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</si>
  <si>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</si>
  <si>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</si>
  <si>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</si>
  <si>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</si>
  <si>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</si>
  <si>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</si>
  <si>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</si>
  <si>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</si>
  <si>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</si>
  <si>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</si>
  <si>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</si>
  <si>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</si>
  <si>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</si>
  <si>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</si>
  <si>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</si>
  <si>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</si>
  <si>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</si>
  <si>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</si>
  <si>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</si>
  <si>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</si>
  <si>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</si>
  <si>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</si>
  <si>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</si>
  <si>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</si>
  <si>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</si>
  <si>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</si>
  <si>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</si>
  <si>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</si>
  <si>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</si>
  <si>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</si>
  <si>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</si>
  <si>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</si>
  <si>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</si>
  <si>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</si>
  <si>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</si>
  <si>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</si>
  <si>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</si>
  <si>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</si>
  <si>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</si>
  <si>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</si>
  <si>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</si>
  <si>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</si>
  <si>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</si>
  <si>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</si>
  <si>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</si>
  <si>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</si>
  <si>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</si>
  <si>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</si>
  <si>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</si>
  <si>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</si>
  <si>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</si>
  <si>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</si>
  <si>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</si>
  <si>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</si>
  <si>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</si>
  <si>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</si>
  <si>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</si>
  <si>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</si>
  <si>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</si>
  <si>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</si>
  <si>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</si>
  <si>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</si>
  <si>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</si>
  <si>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</si>
  <si>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</si>
  <si>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</si>
  <si>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</si>
  <si>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</si>
  <si>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</si>
  <si>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</si>
  <si>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</si>
  <si>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</si>
  <si>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</si>
  <si>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</si>
  <si>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</si>
  <si>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</si>
  <si>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</si>
  <si>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</si>
  <si>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</si>
  <si>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</si>
  <si>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</si>
  <si>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</si>
  <si>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</si>
  <si>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</si>
  <si>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</si>
  <si>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</si>
  <si>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</si>
  <si>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</si>
  <si>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</si>
  <si>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</si>
  <si>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</si>
  <si>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</si>
  <si>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</si>
  <si>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</si>
  <si>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</si>
  <si>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</si>
  <si>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</si>
  <si>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</si>
  <si>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</si>
  <si>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</si>
  <si>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</si>
  <si>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</si>
  <si>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</si>
  <si>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</si>
  <si>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</si>
  <si>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</si>
  <si>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</si>
  <si>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</si>
  <si>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</si>
  <si>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</si>
  <si>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</si>
  <si>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</si>
  <si>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</si>
  <si>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</si>
  <si>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</si>
  <si>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</si>
  <si>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</si>
  <si>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</si>
  <si>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</si>
  <si>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</si>
  <si>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</si>
  <si>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</si>
  <si>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</si>
  <si>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</si>
  <si>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</si>
  <si>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</si>
  <si>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</si>
  <si>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</si>
  <si>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</si>
  <si>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</si>
  <si>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</si>
  <si>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</si>
  <si>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</si>
  <si>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</si>
  <si>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</si>
  <si>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</si>
  <si>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</si>
  <si>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</si>
  <si>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</si>
  <si>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</si>
  <si>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</si>
  <si>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</si>
  <si>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</si>
  <si>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</si>
  <si>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</si>
  <si>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</si>
  <si>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</si>
  <si>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</si>
  <si>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</si>
  <si>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</si>
  <si>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</si>
  <si>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</si>
  <si>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</si>
  <si>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</si>
  <si>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</si>
  <si>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</si>
  <si>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</si>
  <si>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</si>
  <si>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</si>
  <si>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</si>
  <si>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</si>
  <si>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</si>
  <si>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</si>
  <si>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</si>
  <si>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</si>
  <si>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</si>
  <si>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</si>
  <si>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</si>
  <si>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</si>
  <si>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</si>
  <si>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</si>
  <si>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</si>
  <si>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</si>
  <si>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</si>
  <si>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</si>
  <si>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</si>
  <si>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</si>
  <si>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</si>
  <si>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</si>
  <si>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</si>
  <si>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</si>
  <si>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</si>
  <si>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</si>
  <si>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</si>
  <si>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</si>
  <si>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</si>
  <si>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</si>
  <si>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</si>
  <si>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</si>
  <si>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</si>
  <si>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</si>
  <si>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</si>
  <si>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</si>
  <si>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</si>
  <si>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</si>
  <si>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</si>
  <si>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</si>
  <si>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</si>
  <si>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</si>
  <si>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</si>
  <si>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</si>
  <si>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</si>
  <si>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</si>
  <si>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</si>
  <si>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</si>
  <si>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</si>
  <si>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</si>
  <si>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</si>
  <si>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</si>
  <si>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</si>
  <si>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</si>
  <si>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</si>
  <si>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</si>
  <si>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</si>
  <si>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</si>
  <si>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</si>
  <si>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</si>
  <si>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</si>
  <si>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</si>
  <si>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</si>
  <si>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</si>
  <si>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</si>
  <si>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</si>
  <si>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</si>
  <si>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</si>
  <si>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</si>
  <si>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</si>
  <si>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</si>
  <si>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</si>
  <si>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</si>
  <si>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</si>
  <si>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</si>
  <si>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</si>
  <si>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</si>
  <si>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</si>
  <si>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</si>
  <si>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</si>
  <si>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</si>
  <si>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</si>
  <si>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</si>
  <si>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</si>
  <si>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</si>
  <si>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</si>
  <si>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</si>
  <si>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</si>
  <si>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</si>
  <si>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</si>
  <si>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</si>
  <si>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</si>
  <si>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</si>
  <si>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</si>
  <si>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</si>
  <si>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</si>
  <si>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</si>
  <si>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</si>
  <si>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</si>
  <si>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</si>
  <si>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</si>
  <si>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</si>
  <si>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</si>
  <si>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</si>
  <si>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</si>
  <si>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</si>
  <si>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</si>
  <si>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</si>
  <si>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</si>
  <si>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</si>
  <si>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</si>
  <si>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</si>
  <si>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</si>
  <si>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</si>
  <si>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</si>
  <si>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</si>
  <si>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</si>
  <si>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</si>
  <si>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</si>
  <si>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</si>
  <si>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</si>
  <si>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</si>
  <si>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</si>
  <si>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</si>
  <si>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</si>
  <si>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</si>
  <si>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</si>
  <si>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</si>
  <si>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</si>
  <si>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</si>
  <si>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</si>
  <si>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</si>
  <si>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</si>
  <si>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</si>
  <si>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</si>
  <si>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</si>
  <si>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</si>
  <si>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</si>
  <si>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</si>
  <si>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</si>
  <si>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</si>
  <si>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</si>
  <si>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</si>
  <si>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</si>
  <si>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</si>
  <si>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</si>
  <si>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</si>
  <si>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</si>
  <si>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</si>
  <si>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</si>
  <si>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</si>
  <si>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</si>
  <si>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</si>
  <si>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</si>
  <si>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</si>
  <si>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</si>
  <si>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</si>
  <si>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</si>
  <si>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</si>
  <si>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</si>
  <si>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</si>
  <si>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</si>
  <si>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</si>
  <si>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</si>
  <si>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</si>
  <si>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</si>
  <si>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</si>
  <si>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</si>
  <si>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</si>
  <si>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</si>
  <si>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</si>
  <si>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</si>
  <si>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</si>
  <si>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</si>
  <si>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</si>
  <si>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</si>
  <si>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</si>
  <si>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</si>
  <si>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</si>
  <si>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</si>
  <si>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</si>
  <si>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</si>
  <si>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</si>
  <si>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</si>
  <si>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</si>
  <si>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</si>
  <si>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</si>
  <si>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</si>
  <si>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</si>
  <si>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</si>
  <si>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</si>
  <si>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</si>
  <si>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</si>
  <si>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</si>
  <si>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</si>
  <si>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</si>
  <si>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</si>
  <si>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</si>
  <si>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</si>
  <si>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</si>
  <si>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</si>
  <si>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</si>
  <si>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</si>
  <si>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</si>
  <si>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</si>
  <si>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</si>
  <si>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</si>
  <si>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</si>
  <si>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</si>
  <si>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</si>
  <si>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</si>
  <si>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</si>
  <si>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</si>
  <si>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</si>
  <si>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</si>
  <si>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</si>
  <si>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</si>
  <si>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</si>
  <si>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</si>
  <si>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</si>
  <si>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</si>
  <si>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</si>
  <si>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</si>
  <si>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</si>
  <si>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</si>
  <si>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</si>
  <si>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</si>
  <si>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</si>
  <si>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</si>
  <si>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</si>
  <si>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</si>
  <si>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</si>
  <si>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</si>
  <si>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</si>
  <si>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</si>
  <si>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</si>
  <si>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</si>
  <si>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</si>
  <si>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</si>
  <si>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</si>
  <si>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</si>
  <si>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</si>
  <si>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</si>
  <si>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</si>
  <si>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</si>
  <si>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</si>
  <si>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</si>
  <si>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</si>
  <si>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</si>
  <si>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</si>
  <si>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</si>
  <si>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</si>
  <si>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</si>
  <si>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</si>
  <si>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</si>
  <si>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</si>
  <si>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</si>
  <si>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</si>
  <si>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</si>
  <si>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</si>
  <si>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</si>
  <si>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</si>
  <si>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</si>
  <si>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</si>
  <si>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</si>
  <si>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</si>
  <si>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</si>
  <si>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</si>
  <si>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</si>
  <si>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</si>
  <si>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</si>
  <si>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</si>
  <si>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</si>
  <si>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</si>
  <si>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</si>
  <si>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</si>
  <si>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</si>
  <si>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</si>
  <si>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</si>
  <si>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</si>
  <si>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</si>
  <si>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</si>
  <si>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</si>
  <si>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</si>
  <si>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</si>
  <si>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</si>
  <si>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</si>
  <si>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</si>
  <si>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</si>
  <si>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</si>
  <si>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</si>
  <si>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</si>
  <si>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</si>
  <si>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</si>
  <si>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</si>
  <si>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</si>
  <si>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</si>
  <si>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</si>
  <si>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</si>
  <si>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</si>
  <si>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</si>
  <si>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</si>
  <si>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</si>
  <si>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</si>
  <si>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</si>
  <si>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</si>
  <si>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</si>
  <si>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</si>
  <si>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</si>
  <si>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</si>
  <si>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</si>
  <si>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</si>
  <si>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</si>
  <si>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</si>
  <si>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</si>
  <si>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</si>
  <si>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</si>
  <si>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</si>
  <si>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</si>
  <si>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</si>
  <si>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</si>
  <si>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</si>
  <si>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</si>
  <si>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</si>
  <si>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</si>
  <si>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</si>
  <si>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</si>
  <si>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</si>
  <si>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</si>
  <si>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</si>
  <si>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</si>
  <si>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</si>
  <si>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</si>
  <si>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</si>
  <si>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</si>
  <si>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</si>
  <si>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</si>
  <si>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</si>
  <si>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</si>
  <si>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</si>
  <si>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</si>
  <si>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</si>
  <si>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</si>
  <si>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</si>
  <si>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</si>
  <si>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</si>
  <si>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</si>
  <si>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</si>
  <si>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</si>
  <si>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</si>
  <si>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</si>
  <si>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</si>
  <si>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</si>
  <si>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</si>
  <si>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</si>
  <si>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</si>
  <si>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</si>
  <si>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</si>
  <si>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</si>
  <si>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</si>
  <si>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</si>
  <si>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</si>
  <si>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</si>
  <si>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</si>
  <si>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</si>
  <si>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</si>
  <si>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</si>
  <si>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</si>
  <si>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</si>
  <si>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</si>
  <si>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</si>
  <si>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</si>
  <si>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</si>
  <si>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</si>
  <si>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</si>
  <si>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</si>
  <si>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</si>
  <si>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</si>
  <si>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</si>
  <si>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</si>
  <si>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</si>
  <si>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</si>
  <si>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</si>
  <si>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</si>
  <si>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</si>
  <si>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</si>
  <si>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</si>
  <si>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</si>
  <si>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</si>
  <si>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</si>
  <si>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</si>
  <si>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</si>
  <si>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</si>
  <si>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</si>
  <si>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</si>
  <si>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</si>
  <si>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</si>
  <si>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</si>
  <si>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</si>
  <si>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</si>
  <si>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</si>
  <si>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</si>
  <si>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</si>
  <si>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</si>
  <si>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</si>
  <si>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</si>
  <si>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</si>
  <si>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</si>
  <si>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</si>
  <si>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</si>
  <si>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</si>
  <si>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</si>
  <si>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</si>
  <si>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</si>
  <si>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</si>
  <si>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</si>
  <si>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</si>
  <si>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</si>
  <si>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</si>
  <si>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</si>
  <si>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</si>
  <si>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</si>
  <si>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</si>
  <si>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</si>
  <si>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</si>
  <si>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</si>
  <si>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</si>
  <si>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</si>
  <si>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</si>
  <si>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</si>
  <si>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</si>
  <si>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</si>
  <si>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</si>
  <si>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</si>
  <si>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</si>
  <si>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</si>
  <si>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</si>
  <si>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</si>
  <si>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</si>
  <si>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</si>
  <si>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</si>
  <si>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</si>
  <si>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</si>
  <si>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</si>
  <si>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</si>
  <si>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</si>
  <si>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</si>
  <si>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</si>
  <si>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</si>
  <si>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</si>
  <si>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</si>
  <si>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</si>
  <si>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</si>
  <si>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</si>
  <si>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</si>
  <si>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</si>
  <si>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</si>
  <si>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</si>
  <si>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</si>
  <si>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</si>
  <si>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</si>
  <si>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</si>
  <si>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</si>
  <si>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</si>
  <si>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</si>
  <si>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</si>
  <si>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</si>
  <si>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</si>
  <si>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</si>
  <si>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</si>
  <si>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</si>
  <si>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</si>
  <si>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</si>
  <si>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</si>
  <si>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</si>
  <si>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</si>
  <si>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</si>
  <si>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</si>
  <si>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</si>
  <si>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</si>
  <si>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</si>
  <si>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</si>
  <si>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</si>
  <si>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</si>
  <si>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</si>
  <si>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</si>
  <si>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</si>
  <si>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</si>
  <si>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</si>
  <si>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</si>
  <si>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</si>
  <si>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</si>
  <si>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</si>
  <si>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</si>
  <si>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</si>
  <si>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</si>
  <si>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</si>
  <si>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</si>
  <si>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</si>
  <si>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</si>
  <si>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</si>
  <si>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</si>
  <si>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</si>
  <si>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</si>
  <si>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</si>
  <si>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</si>
  <si>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</si>
  <si>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</si>
  <si>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</si>
  <si>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</si>
  <si>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</si>
  <si>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</si>
  <si>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</si>
  <si>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</si>
  <si>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</si>
  <si>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</si>
  <si>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</si>
  <si>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</si>
  <si>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</si>
  <si>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</si>
  <si>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</si>
  <si>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</si>
  <si>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</si>
  <si>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</si>
  <si>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</si>
  <si>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</si>
  <si>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</si>
  <si>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</si>
  <si>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</si>
  <si>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</si>
  <si>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</si>
  <si>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</si>
  <si>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</si>
  <si>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</si>
  <si>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</si>
  <si>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</si>
  <si>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</si>
  <si>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</si>
  <si>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</si>
  <si>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</si>
  <si>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</si>
  <si>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</si>
  <si>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</si>
  <si>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</si>
  <si>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</si>
  <si>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</si>
  <si>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</si>
  <si>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</si>
  <si>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</si>
  <si>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</si>
  <si>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</si>
  <si>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</si>
  <si>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</si>
  <si>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</si>
  <si>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</si>
  <si>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</si>
  <si>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</si>
  <si>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</si>
  <si>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</si>
  <si>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</si>
  <si>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</si>
  <si>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</si>
  <si>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</si>
  <si>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</si>
  <si>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</si>
  <si>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</si>
  <si>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</si>
  <si>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</si>
  <si>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</si>
  <si>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</si>
  <si>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</si>
  <si>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</si>
  <si>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</si>
  <si>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</si>
  <si>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</si>
  <si>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</si>
  <si>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</si>
  <si>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</si>
  <si>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</si>
  <si>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</si>
  <si>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</si>
  <si>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</si>
  <si>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</si>
  <si>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</si>
  <si>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</si>
  <si>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</si>
  <si>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</si>
  <si>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</si>
  <si>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</si>
  <si>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</si>
  <si>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</si>
  <si>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</si>
  <si>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</si>
  <si>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</si>
  <si>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</si>
  <si>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</si>
  <si>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</si>
  <si>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</si>
  <si>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</si>
  <si>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</si>
  <si>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</si>
  <si>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</si>
  <si>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</si>
  <si>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</si>
  <si>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</si>
  <si>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</si>
  <si>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</si>
  <si>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</si>
  <si>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</si>
  <si>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</si>
  <si>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</si>
  <si>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</si>
  <si>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</si>
  <si>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</si>
  <si>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</si>
  <si>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</si>
  <si>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</si>
  <si>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</si>
  <si>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</si>
  <si>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</si>
  <si>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</si>
  <si>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</si>
  <si>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</si>
  <si>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</si>
  <si>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</si>
  <si>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</si>
  <si>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</si>
  <si>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</si>
  <si>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</si>
  <si>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</si>
  <si>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</si>
  <si>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</si>
  <si>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</si>
  <si>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</si>
  <si>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</si>
  <si>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</si>
  <si>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</si>
  <si>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</si>
  <si>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</si>
  <si>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</si>
  <si>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</si>
  <si>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</si>
  <si>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</si>
  <si>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</si>
  <si>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</si>
  <si>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</si>
  <si>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</si>
  <si>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</si>
  <si>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</si>
  <si>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</si>
  <si>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</si>
  <si>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</si>
  <si>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</si>
  <si>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</si>
  <si>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</si>
  <si>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</si>
  <si>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</si>
  <si>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</si>
  <si>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</si>
  <si>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</si>
  <si>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</si>
  <si>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</si>
  <si>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</si>
  <si>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</si>
  <si>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</si>
  <si>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</si>
  <si>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</si>
  <si>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</si>
  <si>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</si>
  <si>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</si>
  <si>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</si>
  <si>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</si>
  <si>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</si>
  <si>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</si>
  <si>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</si>
  <si>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</si>
  <si>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</si>
  <si>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</si>
  <si>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</si>
  <si>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</si>
  <si>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</si>
  <si>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</si>
  <si>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</si>
  <si>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</si>
  <si>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</si>
  <si>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</si>
  <si>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</si>
  <si>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</si>
  <si>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</si>
  <si>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</si>
  <si>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</si>
  <si>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</si>
  <si>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</si>
  <si>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</si>
  <si>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</si>
  <si>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</si>
  <si>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</si>
  <si>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</si>
  <si>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</si>
  <si>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</si>
  <si>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</si>
  <si>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</si>
  <si>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</si>
  <si>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</si>
  <si>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</si>
  <si>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</si>
  <si>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</si>
  <si>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</si>
  <si>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</si>
  <si>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</si>
  <si>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</si>
  <si>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</si>
  <si>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</si>
  <si>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</si>
  <si>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</si>
  <si>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</si>
  <si>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</si>
  <si>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</si>
  <si>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</si>
  <si>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</si>
  <si>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</si>
  <si>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</si>
  <si>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</si>
  <si>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</si>
  <si>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</si>
  <si>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</si>
  <si>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</si>
  <si>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</si>
  <si>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</si>
  <si>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</si>
  <si>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</si>
  <si>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</si>
  <si>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</si>
  <si>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</si>
  <si>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</si>
  <si>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</si>
  <si>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</si>
  <si>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</si>
  <si>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</si>
  <si>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</si>
  <si>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</si>
  <si>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</si>
  <si>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</si>
  <si>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</si>
  <si>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</si>
  <si>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</si>
  <si>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</si>
  <si>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</si>
  <si>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</si>
  <si>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</si>
  <si>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</si>
  <si>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</si>
  <si>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</si>
  <si>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</si>
  <si>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</si>
  <si>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</si>
  <si>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</si>
  <si>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</si>
  <si>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</si>
  <si>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</si>
  <si>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</si>
  <si>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</si>
  <si>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</si>
  <si>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</si>
  <si>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</si>
  <si>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</si>
  <si>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</si>
  <si>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</si>
  <si>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</si>
  <si>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</si>
  <si>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</si>
  <si>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</si>
  <si>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</si>
  <si>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</si>
  <si>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</si>
  <si>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</si>
  <si>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</si>
  <si>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</si>
  <si>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</si>
  <si>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</si>
  <si>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</si>
  <si>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</si>
  <si>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</si>
  <si>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</si>
  <si>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</si>
  <si>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</si>
  <si>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</si>
  <si>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</si>
  <si>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</si>
  <si>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</si>
  <si>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</si>
  <si>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</si>
  <si>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</si>
  <si>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</si>
  <si>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</si>
  <si>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</si>
  <si>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</si>
  <si>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</si>
  <si>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</si>
  <si>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</si>
  <si>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</si>
  <si>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</si>
  <si>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</si>
  <si>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</si>
  <si>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</si>
  <si>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</si>
  <si>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</si>
  <si>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</si>
  <si>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</si>
  <si>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</si>
  <si>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</si>
  <si>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</si>
  <si>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</si>
  <si>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</si>
  <si>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</si>
  <si>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</si>
  <si>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</si>
  <si>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</si>
  <si>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</si>
  <si>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</si>
  <si>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</si>
  <si>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</si>
  <si>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</si>
  <si>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</si>
  <si>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</si>
  <si>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</si>
  <si>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</si>
  <si>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</si>
  <si>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</si>
  <si>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</si>
  <si>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</si>
  <si>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</si>
  <si>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</si>
  <si>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</si>
  <si>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</si>
  <si>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</si>
  <si>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</si>
  <si>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</si>
  <si>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</si>
  <si>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</si>
  <si>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</si>
  <si>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</si>
  <si>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</si>
  <si>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</si>
  <si>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</si>
  <si>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</si>
  <si>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</si>
  <si>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</si>
  <si>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</si>
  <si>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</si>
  <si>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</si>
  <si>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</si>
  <si>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</si>
  <si>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</si>
  <si>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</si>
  <si>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</si>
  <si>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</si>
  <si>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</si>
  <si>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</si>
  <si>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</si>
  <si>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</si>
  <si>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</si>
  <si>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</si>
  <si>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</si>
  <si>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</si>
  <si>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</si>
  <si>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</si>
  <si>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</si>
  <si>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</si>
  <si>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</si>
  <si>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</si>
  <si>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</si>
  <si>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</si>
  <si>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</si>
  <si>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</si>
  <si>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</si>
  <si>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</si>
  <si>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</si>
  <si>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</si>
  <si>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</si>
  <si>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</si>
  <si>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</si>
  <si>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</si>
  <si>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</si>
  <si>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</si>
  <si>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</si>
  <si>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</si>
  <si>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</si>
  <si>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</si>
  <si>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</si>
  <si>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</si>
  <si>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</si>
  <si>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</si>
  <si>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</si>
  <si>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</si>
  <si>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</si>
  <si>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</si>
  <si>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</si>
  <si>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</si>
  <si>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</si>
  <si>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</si>
  <si>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</si>
  <si>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</si>
  <si>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</si>
  <si>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</si>
  <si>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</si>
  <si>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</si>
  <si>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</si>
  <si>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</si>
  <si>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</si>
  <si>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</si>
  <si>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</si>
  <si>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</si>
  <si>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</si>
  <si>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</si>
  <si>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</si>
  <si>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</si>
  <si>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</si>
  <si>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</si>
  <si>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</si>
  <si>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</si>
  <si>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</si>
  <si>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</si>
  <si>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</si>
  <si>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</si>
  <si>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</si>
  <si>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</si>
  <si>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</si>
  <si>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</si>
  <si>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</si>
  <si>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</si>
  <si>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</si>
  <si>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</si>
  <si>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</si>
  <si>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</si>
  <si>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</si>
  <si>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</si>
  <si>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</si>
  <si>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</si>
  <si>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</si>
  <si>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</si>
  <si>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</si>
  <si>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</si>
  <si>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</si>
  <si>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</si>
  <si>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</si>
  <si>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</si>
  <si>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</si>
  <si>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</si>
  <si>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</si>
  <si>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</si>
  <si>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</si>
  <si>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</si>
  <si>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</si>
  <si>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</si>
  <si>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</si>
  <si>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</si>
  <si>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</si>
  <si>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</si>
  <si>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</si>
  <si>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</si>
  <si>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</si>
  <si>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</si>
  <si>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</si>
  <si>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</si>
  <si>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</si>
  <si>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</si>
  <si>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</si>
  <si>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</si>
  <si>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</si>
  <si>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</si>
  <si>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</si>
  <si>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</si>
  <si>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</si>
  <si>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</si>
  <si>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</si>
  <si>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</si>
  <si>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</si>
  <si>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</si>
  <si>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</si>
  <si>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</si>
  <si>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</si>
  <si>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</si>
  <si>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</si>
  <si>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</si>
  <si>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</si>
  <si>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</si>
  <si>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</si>
  <si>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</si>
  <si>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</si>
  <si>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</si>
  <si>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</si>
  <si>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</si>
  <si>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</si>
  <si>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</si>
  <si>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</si>
  <si>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</si>
  <si>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</si>
  <si>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</si>
  <si>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</si>
  <si>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</si>
  <si>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</si>
  <si>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</si>
  <si>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</si>
  <si>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</si>
  <si>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</si>
  <si>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</si>
  <si>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</si>
  <si>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</si>
  <si>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</si>
  <si>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</si>
  <si>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</si>
  <si>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</si>
  <si>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</si>
  <si>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</si>
  <si>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</si>
  <si>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</si>
  <si>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</si>
  <si>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</si>
  <si>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</si>
  <si>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</si>
  <si>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</si>
  <si>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</si>
  <si>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</si>
  <si>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</si>
  <si>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</si>
  <si>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</si>
  <si>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</si>
  <si>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</si>
  <si>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</si>
  <si>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</si>
  <si>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</si>
  <si>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</si>
  <si>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</si>
  <si>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</si>
  <si>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</si>
  <si>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</si>
  <si>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</si>
  <si>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</si>
  <si>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</si>
  <si>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</si>
  <si>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</si>
  <si>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</si>
  <si>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</si>
  <si>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</si>
  <si>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</si>
  <si>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</si>
  <si>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</si>
  <si>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</si>
  <si>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</si>
  <si>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</si>
  <si>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</si>
  <si>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</si>
  <si>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</si>
  <si>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</si>
  <si>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</si>
  <si>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</si>
  <si>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</si>
  <si>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</si>
  <si>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</si>
  <si>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</si>
  <si>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</si>
  <si>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</si>
  <si>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</si>
  <si>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</si>
  <si>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</si>
  <si>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</si>
  <si>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</si>
  <si>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</si>
  <si>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</si>
  <si>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</si>
  <si>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</si>
  <si>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</si>
  <si>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</si>
  <si>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</si>
  <si>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</si>
  <si>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</si>
  <si>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</si>
  <si>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</si>
  <si>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</si>
  <si>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</si>
  <si>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</si>
  <si>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</si>
  <si>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</si>
  <si>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</si>
  <si>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</si>
  <si>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</si>
  <si>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</si>
  <si>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</si>
  <si>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</si>
  <si>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</si>
  <si>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</si>
  <si>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</si>
  <si>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</si>
  <si>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</si>
  <si>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</si>
  <si>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</si>
  <si>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</si>
  <si>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</si>
  <si>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</si>
  <si>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</si>
  <si>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</si>
  <si>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</si>
  <si>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</si>
  <si>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</si>
  <si>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</si>
  <si>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</si>
  <si>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</si>
  <si>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</si>
  <si>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</si>
  <si>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</si>
  <si>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</si>
  <si>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</si>
  <si>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</si>
  <si>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</si>
  <si>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</si>
  <si>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</si>
  <si>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</si>
  <si>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</si>
  <si>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</si>
  <si>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</si>
  <si>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</si>
  <si>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</si>
  <si>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</si>
  <si>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</si>
  <si>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</si>
  <si>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</si>
  <si>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</si>
  <si>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</si>
  <si>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</si>
  <si>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</si>
  <si>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</si>
  <si>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</si>
  <si>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</si>
  <si>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</si>
  <si>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</si>
  <si>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</si>
  <si>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</si>
  <si>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</si>
  <si>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</si>
  <si>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</si>
  <si>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</si>
  <si>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</si>
  <si>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</si>
  <si>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</si>
  <si>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</si>
  <si>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</si>
  <si>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</si>
  <si>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</si>
  <si>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</si>
  <si>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</si>
  <si>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</si>
  <si>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</si>
  <si>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</si>
  <si>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</si>
  <si>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</si>
  <si>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</si>
  <si>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</si>
  <si>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</si>
  <si>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</si>
  <si>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</si>
  <si>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</si>
  <si>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</si>
  <si>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</si>
  <si>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</si>
  <si>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</si>
  <si>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</si>
  <si>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</si>
  <si>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</si>
  <si>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</si>
  <si>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</si>
  <si>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</si>
  <si>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</si>
  <si>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</si>
  <si>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</si>
  <si>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</si>
  <si>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</si>
  <si>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</si>
  <si>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</si>
  <si>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</si>
  <si>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</si>
  <si>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</si>
  <si>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</si>
  <si>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</si>
  <si>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</si>
  <si>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</si>
  <si>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</si>
  <si>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</si>
  <si>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</si>
  <si>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</si>
  <si>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</si>
  <si>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</si>
  <si>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</si>
  <si>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</si>
  <si>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</si>
  <si>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</si>
  <si>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</si>
  <si>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</si>
  <si>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</si>
  <si>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</si>
  <si>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</si>
  <si>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</si>
  <si>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</si>
  <si>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</si>
  <si>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</si>
  <si>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</si>
  <si>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</si>
  <si>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</si>
  <si>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</si>
  <si>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</si>
  <si>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</si>
  <si>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</si>
  <si>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</si>
  <si>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</si>
  <si>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</si>
  <si>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</si>
  <si>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</si>
  <si>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</si>
  <si>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</si>
  <si>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</si>
  <si>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</si>
  <si>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</si>
  <si>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</si>
  <si>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</si>
  <si>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</si>
  <si>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</si>
  <si>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</si>
  <si>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</si>
  <si>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</si>
  <si>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</si>
  <si>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</si>
  <si>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</si>
  <si>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</si>
  <si>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</si>
  <si>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</si>
  <si>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</si>
  <si>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</si>
  <si>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</si>
  <si>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</si>
  <si>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</si>
  <si>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</si>
  <si>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</si>
  <si>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</si>
  <si>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</si>
  <si>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</si>
  <si>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</si>
  <si>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</si>
  <si>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</si>
  <si>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</si>
  <si>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</si>
  <si>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</si>
  <si>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</si>
  <si>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</si>
  <si>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</si>
  <si>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</si>
  <si>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</si>
  <si>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</si>
  <si>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</si>
  <si>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</si>
  <si>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</si>
  <si>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</si>
  <si>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</si>
  <si>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</si>
  <si>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</si>
  <si>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</si>
  <si>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</si>
  <si>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</si>
  <si>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</si>
  <si>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</si>
  <si>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</si>
  <si>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</si>
  <si>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</si>
  <si>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</si>
  <si>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</si>
  <si>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</si>
  <si>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</si>
  <si>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</si>
  <si>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</si>
  <si>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</si>
  <si>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</si>
  <si>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</si>
  <si>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</si>
  <si>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</si>
  <si>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</si>
  <si>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</si>
  <si>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</si>
  <si>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</si>
  <si>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</si>
  <si>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</si>
  <si>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</si>
  <si>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</si>
  <si>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</si>
  <si>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</si>
  <si>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</si>
  <si>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</si>
  <si>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</si>
  <si>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</si>
  <si>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</si>
  <si>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</si>
  <si>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</si>
  <si>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</si>
  <si>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</si>
  <si>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</si>
  <si>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</si>
  <si>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</si>
  <si>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</si>
  <si>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</si>
  <si>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</si>
  <si>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</si>
  <si>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</si>
  <si>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</si>
  <si>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</si>
  <si>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</si>
  <si>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</si>
  <si>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</si>
  <si>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</si>
  <si>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</si>
  <si>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</si>
  <si>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</si>
  <si>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</si>
  <si>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</si>
  <si>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</si>
  <si>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</si>
  <si>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</si>
  <si>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</si>
  <si>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</si>
  <si>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</si>
  <si>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</si>
  <si>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</si>
  <si>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</si>
  <si>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</si>
  <si>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</si>
  <si>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</si>
  <si>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</si>
  <si>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</si>
  <si>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</si>
  <si>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</si>
  <si>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</si>
  <si>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</si>
  <si>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</si>
  <si>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</si>
  <si>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</si>
  <si>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</si>
  <si>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</si>
  <si>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</si>
  <si>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</si>
  <si>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</si>
  <si>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</si>
  <si>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</si>
  <si>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</si>
  <si>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</si>
  <si>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</si>
  <si>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</si>
  <si>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</si>
  <si>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</si>
  <si>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</si>
  <si>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</si>
  <si>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</si>
  <si>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</si>
  <si>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</si>
  <si>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</si>
  <si>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</si>
  <si>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</si>
  <si>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</si>
  <si>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</si>
  <si>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</si>
  <si>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</si>
  <si>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</si>
  <si>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</si>
  <si>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</si>
  <si>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</si>
  <si>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</si>
  <si>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</si>
  <si>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</si>
  <si>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</si>
  <si>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</si>
  <si>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</si>
  <si>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</si>
  <si>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</si>
  <si>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</si>
  <si>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</si>
  <si>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</si>
  <si>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</si>
  <si>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</si>
  <si>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</si>
  <si>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</si>
  <si>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</si>
  <si>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</si>
  <si>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</si>
  <si>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</si>
  <si>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</si>
  <si>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</si>
  <si>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</si>
  <si>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</si>
  <si>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</si>
  <si>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</si>
  <si>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</si>
  <si>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</si>
  <si>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</si>
  <si>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</si>
  <si>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</si>
  <si>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</si>
  <si>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</si>
  <si>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</si>
  <si>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</si>
  <si>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</si>
  <si>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</si>
  <si>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</si>
  <si>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</si>
  <si>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</si>
  <si>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</si>
  <si>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</si>
  <si>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</si>
  <si>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</si>
  <si>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</si>
  <si>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</si>
  <si>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</si>
  <si>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</si>
  <si>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</si>
  <si>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</si>
  <si>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</si>
  <si>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</si>
  <si>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</si>
  <si>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</si>
  <si>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</si>
  <si>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</si>
  <si>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</si>
  <si>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</si>
  <si>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</si>
  <si>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</si>
  <si>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</si>
  <si>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</si>
  <si>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</si>
  <si>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</si>
  <si>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</si>
  <si>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</si>
  <si>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</si>
  <si>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</si>
  <si>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</si>
  <si>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</si>
  <si>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</si>
  <si>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</si>
  <si>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</si>
  <si>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</si>
  <si>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</si>
  <si>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</si>
  <si>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</si>
  <si>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</si>
  <si>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</si>
  <si>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</si>
  <si>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</si>
  <si>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</si>
  <si>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</si>
  <si>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</si>
  <si>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</si>
  <si>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</si>
  <si>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</si>
  <si>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</si>
  <si>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</si>
  <si>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</si>
  <si>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</si>
  <si>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</si>
  <si>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</si>
  <si>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</si>
  <si>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</si>
  <si>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</si>
  <si>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</si>
  <si>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</si>
  <si>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</si>
  <si>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</si>
  <si>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</si>
  <si>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</si>
  <si>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</si>
  <si>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</si>
  <si>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</si>
  <si>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</si>
  <si>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</si>
  <si>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</si>
  <si>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</si>
  <si>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</si>
  <si>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</si>
  <si>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</si>
  <si>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</si>
  <si>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</si>
  <si>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</si>
  <si>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</si>
  <si>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</si>
  <si>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</si>
  <si>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</si>
  <si>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</si>
  <si>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</si>
  <si>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</si>
  <si>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</si>
  <si>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</si>
  <si>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</si>
  <si>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</si>
  <si>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</si>
  <si>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</si>
  <si>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</si>
  <si>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</si>
  <si>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</si>
  <si>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</si>
  <si>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</si>
  <si>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</si>
  <si>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</si>
  <si>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</si>
  <si>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</si>
  <si>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</si>
  <si>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</si>
  <si>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</si>
  <si>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</si>
  <si>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</si>
  <si>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</si>
  <si>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</si>
  <si>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</si>
  <si>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</si>
  <si>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</si>
  <si>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</si>
  <si>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</si>
  <si>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</si>
  <si>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</si>
  <si>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</si>
  <si>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</si>
  <si>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</si>
  <si>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</si>
  <si>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</si>
  <si>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</si>
  <si>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</si>
  <si>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</si>
  <si>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</si>
  <si>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</si>
  <si>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</si>
  <si>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</si>
  <si>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</si>
  <si>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</si>
  <si>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</si>
  <si>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</si>
  <si>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</si>
  <si>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</si>
  <si>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</si>
  <si>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</si>
  <si>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</si>
  <si>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</si>
  <si>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</si>
  <si>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</si>
  <si>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</si>
  <si>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</si>
  <si>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</si>
  <si>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</si>
  <si>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</si>
  <si>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</si>
  <si>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</si>
  <si>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</si>
  <si>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</si>
  <si>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</si>
  <si>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</si>
  <si>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</si>
  <si>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</si>
  <si>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</si>
  <si>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</si>
  <si>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</si>
  <si>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</si>
  <si>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</si>
  <si>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</si>
  <si>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</si>
  <si>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</si>
  <si>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</si>
  <si>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</si>
  <si>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</si>
  <si>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</si>
  <si>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</si>
  <si>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</si>
  <si>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</si>
  <si>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</si>
  <si>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</si>
  <si>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</si>
  <si>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</si>
  <si>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</si>
  <si>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</si>
  <si>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</si>
  <si>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</si>
  <si>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</si>
  <si>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</si>
  <si>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</si>
  <si>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</si>
  <si>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</si>
  <si>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</si>
  <si>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</si>
  <si>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</si>
  <si>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</si>
  <si>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</si>
  <si>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</si>
  <si>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</si>
  <si>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</si>
  <si>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</si>
  <si>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</si>
  <si>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</si>
  <si>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</si>
  <si>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</si>
  <si>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</si>
  <si>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</si>
  <si>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</si>
  <si>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</si>
  <si>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</si>
  <si>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</si>
  <si>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</si>
  <si>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</si>
  <si>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</si>
  <si>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</si>
  <si>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</si>
  <si>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</si>
  <si>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</si>
  <si>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</si>
  <si>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</si>
  <si>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</si>
  <si>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</si>
  <si>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</si>
  <si>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</si>
  <si>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</si>
  <si>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</si>
  <si>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</si>
  <si>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</si>
  <si>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</si>
  <si>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</si>
  <si>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</si>
  <si>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</si>
  <si>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</si>
  <si>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</si>
  <si>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</si>
  <si>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</si>
  <si>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</si>
  <si>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</si>
  <si>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</si>
  <si>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</si>
  <si>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</si>
  <si>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</si>
  <si>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</si>
  <si>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</si>
  <si>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</si>
  <si>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</si>
  <si>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</si>
  <si>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</si>
  <si>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</si>
  <si>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</si>
  <si>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</si>
  <si>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</si>
  <si>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</si>
  <si>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</si>
  <si>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</si>
  <si>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</si>
  <si>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</si>
  <si>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</si>
  <si>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</si>
  <si>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</si>
  <si>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</si>
  <si>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</si>
  <si>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</si>
  <si>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</si>
  <si>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</si>
  <si>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</si>
  <si>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</si>
  <si>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</si>
  <si>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</si>
  <si>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</si>
  <si>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</si>
  <si>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</si>
  <si>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</si>
  <si>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</si>
  <si>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</si>
  <si>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</si>
  <si>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</si>
  <si>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</si>
  <si>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</si>
  <si>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</si>
  <si>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</si>
  <si>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</si>
  <si>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</si>
  <si>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</si>
  <si>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</si>
  <si>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</si>
  <si>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</si>
  <si>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</si>
  <si>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</si>
  <si>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</si>
  <si>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</si>
  <si>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</si>
  <si>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</si>
  <si>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</si>
  <si>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</si>
  <si>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</si>
  <si>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</si>
  <si>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</si>
  <si>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</si>
  <si>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</si>
  <si>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</si>
  <si>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</si>
  <si>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</si>
  <si>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</si>
  <si>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</si>
  <si>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</si>
  <si>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</si>
  <si>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</si>
  <si>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</si>
  <si>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</si>
  <si>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</si>
  <si>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</si>
  <si>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</si>
  <si>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</si>
  <si>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</si>
  <si>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</si>
  <si>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</si>
  <si>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</si>
  <si>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</si>
  <si>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</si>
  <si>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</si>
  <si>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</si>
  <si>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</si>
  <si>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</si>
  <si>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</si>
  <si>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</si>
  <si>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</si>
  <si>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</si>
  <si>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</si>
  <si>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</si>
  <si>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</si>
  <si>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</si>
  <si>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</si>
  <si>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</si>
  <si>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</si>
  <si>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</si>
  <si>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</si>
  <si>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</si>
  <si>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</si>
  <si>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</si>
  <si>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</si>
  <si>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</si>
  <si>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</si>
  <si>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</si>
  <si>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</si>
  <si>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</si>
  <si>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</si>
  <si>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</si>
  <si>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</si>
  <si>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</si>
  <si>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</si>
  <si>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</si>
  <si>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</si>
  <si>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</si>
  <si>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</si>
  <si>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</si>
  <si>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</si>
  <si>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</si>
  <si>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</si>
  <si>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</si>
  <si>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</si>
  <si>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</si>
  <si>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</si>
  <si>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</si>
  <si>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</si>
  <si>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</si>
  <si>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</si>
  <si>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</si>
  <si>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</si>
  <si>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</si>
  <si>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</si>
  <si>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</si>
  <si>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</si>
  <si>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</si>
  <si>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</si>
  <si>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</si>
  <si>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</si>
  <si>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</si>
  <si>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</si>
  <si>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</si>
  <si>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</si>
  <si>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</si>
  <si>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</si>
  <si>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</si>
  <si>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</si>
  <si>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</si>
  <si>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</si>
  <si>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</si>
  <si>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</si>
  <si>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</si>
  <si>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</si>
  <si>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</si>
  <si>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</si>
  <si>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</si>
  <si>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</si>
  <si>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</si>
  <si>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</si>
  <si>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</si>
  <si>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</si>
  <si>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</si>
  <si>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</si>
  <si>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</si>
  <si>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</si>
  <si>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</si>
  <si>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</si>
  <si>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</si>
  <si>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</si>
  <si>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</si>
  <si>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</si>
  <si>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</si>
  <si>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</si>
  <si>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</si>
  <si>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</si>
  <si>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</si>
  <si>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</si>
  <si>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</si>
  <si>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</si>
  <si>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</si>
  <si>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</si>
  <si>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</si>
  <si>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</si>
  <si>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</si>
  <si>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</si>
  <si>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</si>
  <si>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</si>
  <si>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</si>
  <si>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</si>
  <si>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</si>
  <si>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</si>
  <si>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</si>
  <si>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</si>
  <si>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</si>
  <si>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</si>
  <si>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</si>
  <si>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</si>
  <si>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</si>
  <si>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</si>
  <si>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</si>
  <si>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</si>
  <si>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</si>
  <si>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</si>
  <si>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</si>
  <si>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</si>
  <si>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</si>
  <si>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</si>
  <si>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</si>
  <si>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</si>
  <si>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</si>
  <si>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</si>
  <si>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</si>
  <si>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</si>
  <si>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</si>
  <si>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</si>
  <si>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</si>
  <si>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</si>
  <si>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</si>
  <si>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</si>
  <si>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</si>
  <si>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</si>
  <si>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</si>
  <si>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</si>
  <si>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</si>
  <si>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</si>
  <si>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</si>
  <si>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</si>
  <si>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</si>
  <si>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</si>
  <si>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</si>
  <si>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</si>
  <si>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</si>
  <si>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</si>
  <si>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</si>
  <si>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</si>
  <si>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</si>
  <si>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</si>
  <si>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</si>
  <si>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</si>
  <si>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</si>
  <si>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</si>
  <si>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</si>
  <si>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</si>
  <si>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</si>
  <si>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</si>
  <si>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</si>
  <si>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</si>
  <si>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</si>
  <si>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</si>
  <si>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</si>
  <si>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</si>
  <si>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</si>
  <si>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</si>
  <si>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</si>
  <si>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</si>
  <si>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</si>
  <si>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</si>
  <si>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</si>
  <si>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</si>
  <si>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</si>
  <si>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</si>
  <si>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</si>
  <si>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</si>
  <si>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</si>
  <si>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</si>
  <si>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</si>
  <si>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</si>
  <si>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</si>
  <si>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</si>
  <si>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</si>
  <si>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</si>
  <si>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</si>
  <si>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</si>
  <si>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</si>
  <si>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</si>
  <si>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</si>
  <si>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</si>
  <si>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</si>
  <si>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</si>
  <si>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</si>
  <si>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</si>
  <si>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</si>
  <si>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</si>
  <si>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</si>
  <si>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</si>
  <si>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</si>
  <si>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</si>
  <si>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</si>
  <si>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</si>
  <si>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</si>
  <si>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</si>
  <si>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</si>
  <si>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</si>
  <si>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</si>
  <si>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</si>
  <si>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</si>
  <si>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</si>
  <si>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</si>
  <si>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</si>
  <si>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</si>
  <si>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</si>
  <si>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</si>
  <si>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</si>
  <si>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</si>
  <si>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</si>
  <si>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</si>
  <si>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</si>
  <si>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</si>
  <si>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</si>
  <si>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</si>
  <si>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</si>
  <si>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</si>
  <si>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</si>
  <si>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</si>
  <si>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</si>
  <si>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</si>
  <si>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</si>
  <si>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</si>
  <si>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</si>
  <si>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</si>
  <si>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</si>
  <si>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</si>
  <si>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</si>
  <si>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</si>
  <si>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</si>
  <si>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</si>
  <si>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</si>
  <si>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</si>
  <si>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</si>
  <si>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</si>
  <si>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</si>
  <si>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</si>
  <si>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</si>
  <si>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</si>
  <si>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</si>
  <si>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</si>
  <si>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</si>
  <si>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</si>
  <si>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</si>
  <si>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</si>
  <si>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</si>
  <si>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</si>
  <si>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</si>
  <si>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</si>
  <si>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</si>
  <si>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</si>
  <si>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</si>
  <si>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</si>
  <si>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</si>
  <si>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</si>
  <si>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</si>
  <si>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</si>
  <si>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</si>
  <si>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</si>
  <si>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</si>
  <si>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</si>
  <si>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</si>
  <si>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</si>
  <si>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</si>
  <si>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</si>
  <si>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</si>
  <si>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</si>
  <si>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</si>
  <si>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</si>
  <si>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</si>
  <si>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</si>
  <si>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</si>
  <si>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</si>
  <si>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</si>
  <si>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</si>
  <si>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</si>
  <si>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</si>
  <si>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</si>
  <si>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</si>
  <si>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</si>
  <si>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</si>
  <si>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</si>
  <si>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</si>
  <si>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</si>
  <si>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</si>
  <si>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</si>
  <si>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</si>
  <si>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</si>
  <si>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</si>
  <si>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</si>
  <si>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</si>
  <si>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</si>
  <si>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</si>
  <si>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</si>
  <si>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</si>
  <si>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</si>
  <si>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</si>
  <si>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</si>
  <si>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</si>
  <si>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</si>
  <si>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</si>
  <si>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</si>
  <si>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</si>
  <si>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</si>
  <si>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</si>
  <si>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</si>
  <si>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</si>
  <si>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</si>
  <si>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</si>
  <si>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</si>
  <si>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</si>
  <si>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</si>
  <si>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</si>
  <si>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</si>
  <si>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</si>
  <si>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</si>
  <si>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</si>
  <si>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</si>
  <si>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</si>
  <si>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</si>
  <si>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</si>
  <si>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</si>
  <si>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</si>
  <si>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</si>
  <si>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</si>
  <si>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</si>
  <si>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</si>
  <si>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</si>
  <si>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</si>
  <si>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</si>
  <si>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</si>
  <si>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</si>
  <si>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</si>
  <si>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</si>
  <si>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</si>
  <si>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</si>
  <si>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</si>
  <si>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</si>
  <si>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</si>
  <si>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</si>
  <si>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</si>
  <si>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</si>
  <si>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</si>
  <si>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</si>
  <si>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</si>
  <si>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</si>
  <si>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</si>
  <si>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</si>
  <si>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</si>
  <si>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</si>
  <si>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</si>
  <si>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</si>
  <si>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</si>
  <si>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</si>
  <si>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</si>
  <si>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</si>
  <si>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</si>
  <si>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</si>
  <si>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</si>
  <si>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</si>
  <si>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</si>
  <si>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</si>
  <si>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</si>
  <si>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</si>
  <si>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</si>
  <si>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</si>
  <si>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</si>
  <si>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</si>
  <si>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</si>
  <si>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</si>
  <si>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</si>
  <si>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</si>
  <si>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</si>
  <si>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</si>
  <si>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</si>
  <si>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</si>
  <si>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</si>
  <si>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</si>
  <si>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</si>
  <si>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</si>
  <si>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</si>
  <si>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</si>
  <si>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</si>
  <si>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</si>
  <si>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</si>
  <si>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</si>
  <si>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</si>
  <si>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</si>
  <si>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</si>
  <si>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</si>
  <si>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</si>
  <si>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</si>
  <si>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</si>
  <si>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</si>
  <si>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</si>
  <si>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</si>
  <si>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</si>
  <si>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</si>
  <si>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</si>
  <si>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</si>
  <si>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</si>
  <si>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</si>
  <si>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</si>
  <si>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</si>
  <si>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</si>
  <si>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</si>
  <si>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</si>
  <si>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</si>
  <si>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</si>
  <si>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</si>
  <si>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</si>
  <si>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</si>
  <si>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</si>
  <si>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</si>
  <si>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</si>
  <si>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</si>
  <si>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</si>
  <si>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</si>
  <si>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</si>
  <si>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</si>
  <si>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</si>
  <si>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</si>
  <si>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</si>
  <si>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</si>
  <si>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</si>
  <si>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</si>
  <si>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</si>
  <si>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</si>
  <si>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</si>
  <si>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</si>
  <si>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</si>
  <si>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</si>
  <si>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</si>
  <si>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</si>
  <si>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</si>
  <si>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</si>
  <si>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</si>
  <si>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</si>
  <si>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</si>
  <si>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</si>
  <si>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</si>
  <si>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</si>
  <si>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</si>
  <si>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</si>
  <si>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</si>
  <si>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</si>
  <si>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</si>
  <si>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</si>
  <si>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</si>
  <si>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</si>
  <si>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</si>
  <si>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</si>
  <si>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</si>
  <si>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</si>
  <si>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</si>
  <si>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</si>
  <si>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</si>
  <si>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</si>
  <si>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</si>
  <si>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</si>
  <si>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</si>
  <si>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</si>
  <si>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</si>
  <si>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</si>
  <si>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</si>
  <si>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</si>
  <si>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</si>
  <si>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</si>
  <si>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</si>
  <si>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</si>
  <si>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</si>
  <si>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</si>
  <si>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</si>
  <si>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</si>
  <si>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</si>
  <si>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</si>
  <si>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</si>
  <si>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</si>
  <si>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</si>
  <si>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</si>
  <si>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</si>
  <si>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</si>
  <si>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</si>
  <si>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</si>
  <si>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</si>
  <si>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</si>
  <si>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</si>
  <si>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</si>
  <si>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</si>
  <si>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</si>
  <si>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</si>
  <si>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</si>
  <si>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</si>
  <si>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</si>
  <si>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</si>
  <si>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</si>
  <si>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</si>
  <si>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</si>
  <si>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</si>
  <si>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</si>
  <si>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</si>
  <si>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</si>
  <si>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</si>
  <si>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</si>
  <si>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</si>
  <si>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</si>
  <si>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</si>
  <si>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</si>
  <si>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</si>
  <si>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</si>
  <si>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</si>
  <si>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</si>
  <si>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</si>
  <si>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</si>
  <si>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</si>
  <si>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Subcategory</t>
  </si>
  <si>
    <t>Date Created Conversion</t>
  </si>
  <si>
    <t>Date Ended Conversion</t>
  </si>
  <si>
    <t xml:space="preserve"> Category and Subcategory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</si>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</sst>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  <numFmt numFmtId="167" formatCode="[$-409]mmmm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1" fillId="2" borderId="0" xfId="0" applyFont="1" applyFill="1"/>
    <xf numFmtId="0" fontId="1" fillId="0" borderId="0" xfId="0" applyFont="1" applyFill="1"/>
    <xf numFmtId="5" fontId="0" fillId="0" borderId="0" xfId="0" applyNumberFormat="1" applyFill="1"/>
    <xf numFmtId="165" fontId="0" fillId="0" borderId="0" xfId="0" applyNumberFormat="1" applyFill="1"/>
    <xf numFmtId="0" fontId="0" fillId="0" borderId="0" xfId="0" applyFill="1"/>
    <xf numFmtId="166" fontId="0" fillId="0" borderId="0" xfId="0" applyNumberFormat="1" applyFill="1"/>
    <xf numFmtId="0" fontId="4" fillId="0" borderId="0" xfId="0" applyFont="1"/>
    <xf numFmtId="9" fontId="4" fillId="0" borderId="0" xfId="1" applyFont="1"/>
    <xf numFmtId="10" fontId="4" fillId="0" borderId="0" xfId="0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[Kickstarter_Challenge_Resubmit.xlsx]Category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480423717753509"/>
          <c:y val="7.43892862448797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A-478C-81D6-5C0632B9D59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A-478C-81D6-5C0632B9D59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5A-478C-81D6-5C0632B9D59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5A-478C-81D6-5C0632B9D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7352592"/>
        <c:axId val="677356752"/>
      </c:barChart>
      <c:catAx>
        <c:axId val="67735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56752"/>
        <c:crosses val="autoZero"/>
        <c:auto val="1"/>
        <c:lblAlgn val="ctr"/>
        <c:lblOffset val="100"/>
        <c:noMultiLvlLbl val="0"/>
      </c:catAx>
      <c:valAx>
        <c:axId val="6773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5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[Kickstarter_Challenge_Resubmit.xlsx] 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518805922206582E-2"/>
          <c:y val="1.947702015971408E-2"/>
          <c:w val="0.78564503108609007"/>
          <c:h val="0.668309041157089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 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 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7-4BB3-88B3-7A72E13018DF}"/>
            </c:ext>
          </c:extLst>
        </c:ser>
        <c:ser>
          <c:idx val="1"/>
          <c:order val="1"/>
          <c:tx>
            <c:strRef>
              <c:f>' 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 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A7-4BB3-88B3-7A72E13018DF}"/>
            </c:ext>
          </c:extLst>
        </c:ser>
        <c:ser>
          <c:idx val="2"/>
          <c:order val="2"/>
          <c:tx>
            <c:strRef>
              <c:f>' 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 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A7-4BB3-88B3-7A72E13018DF}"/>
            </c:ext>
          </c:extLst>
        </c:ser>
        <c:ser>
          <c:idx val="3"/>
          <c:order val="3"/>
          <c:tx>
            <c:strRef>
              <c:f>' 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 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FB-4168-9612-62FB7E9D1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1349112"/>
        <c:axId val="711345592"/>
      </c:barChart>
      <c:catAx>
        <c:axId val="711349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345592"/>
        <c:crosses val="autoZero"/>
        <c:auto val="1"/>
        <c:lblAlgn val="ctr"/>
        <c:lblOffset val="100"/>
        <c:noMultiLvlLbl val="0"/>
      </c:catAx>
      <c:valAx>
        <c:axId val="71134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349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[Kickstarter_Challenge_Resubmit.xlsx] Outcomes by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Outcomes by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E-43C0-9C11-D3B28E08CECC}"/>
            </c:ext>
          </c:extLst>
        </c:ser>
        <c:ser>
          <c:idx val="1"/>
          <c:order val="1"/>
          <c:tx>
            <c:strRef>
              <c:f>'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BE-43C0-9C11-D3B28E08CECC}"/>
            </c:ext>
          </c:extLst>
        </c:ser>
        <c:ser>
          <c:idx val="2"/>
          <c:order val="2"/>
          <c:tx>
            <c:strRef>
              <c:f>'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Outcomes by Launch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BE-43C0-9C11-D3B28E08CECC}"/>
            </c:ext>
          </c:extLst>
        </c:ser>
        <c:ser>
          <c:idx val="3"/>
          <c:order val="3"/>
          <c:tx>
            <c:strRef>
              <c:f>'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Outcomes by Launch Date'!$E$6:$E$18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15-4F5F-8632-797DA1045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1253520"/>
        <c:axId val="677367312"/>
      </c:lineChart>
      <c:catAx>
        <c:axId val="72125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67312"/>
        <c:crosses val="autoZero"/>
        <c:auto val="1"/>
        <c:lblAlgn val="ctr"/>
        <c:lblOffset val="100"/>
        <c:noMultiLvlLbl val="0"/>
      </c:catAx>
      <c:valAx>
        <c:axId val="67736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25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3701715615119219"/>
          <c:y val="1.98265153884461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838462302539313E-2"/>
          <c:y val="0.11560825450455124"/>
          <c:w val="0.93448197102366692"/>
          <c:h val="0.68981661153148521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B4-475F-9A3B-0AE20B81076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B4-475F-9A3B-0AE20B81076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B4-475F-9A3B-0AE20B810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880136"/>
        <c:axId val="5618814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B4-475F-9A3B-0AE20B81076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B4-475F-9A3B-0AE20B81076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B4-475F-9A3B-0AE20B81076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B4-475F-9A3B-0AE20B810763}"/>
                  </c:ext>
                </c:extLst>
              </c15:ser>
            </c15:filteredLineSeries>
          </c:ext>
        </c:extLst>
      </c:lineChart>
      <c:catAx>
        <c:axId val="56188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881416"/>
        <c:crosses val="autoZero"/>
        <c:auto val="1"/>
        <c:lblAlgn val="ctr"/>
        <c:lblOffset val="100"/>
        <c:noMultiLvlLbl val="0"/>
      </c:catAx>
      <c:valAx>
        <c:axId val="56188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880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[Kickstarter_Challenge_Resubmit.xlsx]Theater Outcomes by Launch Date!Theater OUtcomes Based on Launch Date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18345133971956126"/>
          <c:y val="8.59812606815392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77-44DE-A2B6-17D961FEA64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77-44DE-A2B6-17D961FEA64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77-44DE-A2B6-17D961FEA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330872"/>
        <c:axId val="1132327672"/>
      </c:lineChart>
      <c:catAx>
        <c:axId val="1132330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27672"/>
        <c:crosses val="autoZero"/>
        <c:auto val="1"/>
        <c:lblAlgn val="ctr"/>
        <c:lblOffset val="100"/>
        <c:noMultiLvlLbl val="0"/>
      </c:catAx>
      <c:valAx>
        <c:axId val="113232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3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129540</xdr:rowOff>
    </xdr:from>
    <xdr:to>
      <xdr:col>13</xdr:col>
      <xdr:colOff>396240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717A49-0C2E-4EA1-B709-960D8D1B1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9</xdr:row>
      <xdr:rowOff>167640</xdr:rowOff>
    </xdr:from>
    <xdr:to>
      <xdr:col>16</xdr:col>
      <xdr:colOff>335280</xdr:colOff>
      <xdr:row>29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0968CB-7BAC-4527-976D-A3EFCAC4A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506730</xdr:colOff>
      <xdr:row>2</xdr:row>
      <xdr:rowOff>167640</xdr:rowOff>
    </xdr:from>
    <xdr:to>
      <xdr:col>17</xdr:col>
      <xdr:colOff>419100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A3802A-7E76-4857-9D28-EEC05963E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133349</xdr:colOff>
      <xdr:row>14</xdr:row>
      <xdr:rowOff>117157</xdr:rowOff>
    </xdr:from>
    <xdr:to>
      <xdr:col>18</xdr:col>
      <xdr:colOff>316229</xdr:colOff>
      <xdr:row>35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25C97F-0F69-4E9B-9E1C-8ABE0AA5E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10</xdr:row>
      <xdr:rowOff>9525</xdr:rowOff>
    </xdr:from>
    <xdr:to>
      <xdr:col>14</xdr:col>
      <xdr:colOff>430530</xdr:colOff>
      <xdr:row>27</xdr:row>
      <xdr:rowOff>122872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32F76-4259-4B73-825E-0F2DC0D01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ey Hart" refreshedDate="44450.468253240739" createdVersion="7" refreshedVersion="7" minRefreshableVersion="3" recordCount="4114" xr:uid="{940C77BA-F0FE-45FE-87BF-80CDF3C8355C}">
  <cacheSource type="worksheet">
    <worksheetSource ref="A1:Q4115" sheet="Kickstarter" r:id="rId2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minValue="0" maxValue="3304"/>
    </cacheField>
    <cacheField name="average donation" numFmtId="0">
      <sharedItems containsBlank="1" containsMixedTypes="1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ey Hart" refreshedDate="44451.57559108796" createdVersion="7" refreshedVersion="7" minRefreshableVersion="3" recordCount="4114" xr:uid="{A344BF61-B308-4415-BAA2-90169C4302F3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 Category and Subcategory" numFmtId="0">
      <sharedItems/>
    </cacheField>
    <cacheField name="percentage funded" numFmtId="0">
      <sharedItems containsSemiMixedTypes="0" containsString="0" containsNumber="1" minValue="0" maxValue="3304"/>
    </cacheField>
    <cacheField name="average donation" numFmtId="0">
      <sharedItems containsBlank="1"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ey Hart" refreshedDate="44456.74522488426" createdVersion="7" refreshedVersion="7" minRefreshableVersion="3" recordCount="4114" xr:uid="{097BD18F-4586-4AF5-A1A4-B204B0207428}">
  <cacheSource type="worksheet">
    <worksheetSource ref="A1:U4115" sheet=" 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 Category and Subcategory" numFmtId="0">
      <sharedItems/>
    </cacheField>
    <cacheField name="percentage funded" numFmtId="0">
      <sharedItems containsSemiMixedTypes="0" containsString="0" containsNumber="1" minValue="0" maxValue="3304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63.92"/>
    <m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85.48"/>
    <m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5"/>
    <m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69.27"/>
    <m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90.55"/>
    <m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93.4"/>
    <m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46.88"/>
    <m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59.82"/>
    <m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291.79000000000002"/>
    <m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31.5"/>
    <m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58.68"/>
    <m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80.33"/>
    <m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59.96"/>
    <m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09.78"/>
    <m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47.71"/>
    <m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21.76"/>
    <m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71.84"/>
    <m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41.94"/>
    <m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93.26"/>
    <m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56.14"/>
    <m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80.16"/>
    <m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99.9"/>
    <m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51.25"/>
    <m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03.04"/>
    <m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66.349999999999994"/>
    <m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57.14"/>
    <m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02.11"/>
    <m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48.97"/>
    <m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69.61"/>
    <m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31.62"/>
    <m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76.45"/>
    <m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3"/>
    <m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320.45"/>
    <m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83.75"/>
    <m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49.88"/>
    <m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59.46"/>
    <m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93.84"/>
    <m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59.51"/>
    <m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41.68"/>
    <m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50.9"/>
    <m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26.69"/>
    <m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5.26"/>
    <m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17.51"/>
    <m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117.36"/>
    <m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33.33000000000001"/>
    <m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98.36"/>
    <m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94.44"/>
    <m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76.87"/>
    <m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56.82"/>
    <m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37.93"/>
    <m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27.27"/>
    <m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18.34"/>
    <m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223.48"/>
    <m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8.11"/>
    <m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94.23"/>
    <m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4999999999999"/>
    <m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49.32"/>
    <m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21.52"/>
    <m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37.21"/>
    <m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606.82000000000005"/>
    <m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43.04"/>
    <m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322.39"/>
    <m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96.71"/>
    <m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35.47"/>
    <m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86.67"/>
    <m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32.05000000000001"/>
    <m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91.23"/>
    <m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m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21.19"/>
    <m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62.33"/>
    <m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37.409999999999997"/>
    <m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69.72"/>
    <m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58.17"/>
    <m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50"/>
    <m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9.47"/>
    <m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85.96"/>
    <m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30.67"/>
    <m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60.38"/>
    <m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38.6"/>
    <m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40.270000000000003"/>
    <m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273.83"/>
    <m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53.04"/>
    <m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40.01"/>
    <m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5.77"/>
    <m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71.430000000000007"/>
    <m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71.709999999999994"/>
    <m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375.76"/>
    <m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m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60"/>
    <m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23.29"/>
    <m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31.38"/>
    <m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78.260000000000005"/>
    <m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22.33"/>
    <m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73.73"/>
    <m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21.67"/>
    <m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21.9"/>
    <m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50.59"/>
    <m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53.13"/>
    <m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56.67"/>
    <m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40.78"/>
    <m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92.31"/>
    <m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m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17.92"/>
    <m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27.9"/>
    <m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60"/>
    <m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39.380000000000003"/>
    <m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86.11"/>
    <m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11.38"/>
    <m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78.72"/>
    <m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46.7"/>
    <m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65.38"/>
    <m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02.08"/>
    <m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64.2"/>
    <m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90.38"/>
    <m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88.57"/>
    <m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28.73"/>
    <m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69.790000000000006"/>
    <m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67.49"/>
    <m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44.91"/>
    <m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91.84"/>
    <m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0"/>
    <m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1"/>
    <m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m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5.17"/>
    <m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m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1.67"/>
    <m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106.69"/>
    <m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47.5"/>
    <m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311.17"/>
    <m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m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m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m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4.51"/>
    <m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m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m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80.599999999999994"/>
    <m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m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m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81.239999999999995"/>
    <m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500"/>
    <m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m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46.18"/>
    <m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10"/>
    <m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m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55.95"/>
    <m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37.56"/>
    <m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38.33"/>
    <m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m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20"/>
    <m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5.33"/>
    <m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449.43"/>
    <m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28"/>
    <m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5"/>
    <m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35.9"/>
    <m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13.33"/>
    <m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20.25"/>
    <m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119"/>
    <m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4"/>
    <m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m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10"/>
    <m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m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5"/>
    <m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43.5"/>
    <m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m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91.43"/>
    <m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m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3000"/>
    <m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5.5"/>
    <m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108.33"/>
    <m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56"/>
    <m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2.5"/>
    <m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1"/>
    <m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m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m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m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49.88"/>
    <m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m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25.71"/>
    <m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m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100"/>
    <m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0.85"/>
    <m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180.5"/>
    <m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m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73.5"/>
    <m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25.5"/>
    <m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220"/>
    <m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m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0"/>
    <m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m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9"/>
    <m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50"/>
    <m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83.33"/>
    <m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5.67"/>
    <m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m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"/>
    <m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m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77.11"/>
    <m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32.75"/>
    <m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46.5"/>
    <m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m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87.31"/>
    <m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4.29"/>
    <m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m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93.25"/>
    <m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117.68"/>
    <m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76.47"/>
    <m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m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63.85"/>
    <m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m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m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91.82"/>
    <m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185.83"/>
    <m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"/>
    <m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20"/>
    <m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"/>
    <m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10"/>
    <m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331.54"/>
    <m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314.29000000000002"/>
    <m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100"/>
    <m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15.99"/>
    <m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20"/>
    <m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m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65"/>
    <m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m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m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m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25"/>
    <m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m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m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m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30"/>
    <m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m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15.71"/>
    <m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m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80.2"/>
    <m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m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m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50"/>
    <m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m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50"/>
    <m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17.85"/>
    <m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09.04"/>
    <m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73.02"/>
    <m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78.2"/>
    <m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47.4"/>
    <m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54.02"/>
    <m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68.489999999999995"/>
    <m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08.15"/>
    <m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589.95000000000005"/>
    <m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48.05"/>
    <m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72.48"/>
    <m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57.08"/>
    <m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85.44"/>
    <m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215.86"/>
    <m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89.39"/>
    <m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45.42"/>
    <m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65.760000000000005"/>
    <m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66.7"/>
    <m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83.35"/>
    <m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05.05"/>
    <m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20.91"/>
    <m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97.64"/>
    <m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41.38"/>
    <m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30.65"/>
    <m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64.95"/>
    <m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95.78"/>
    <m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40.42"/>
    <m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78.58"/>
    <m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50.18"/>
    <m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92.25"/>
    <m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57.54"/>
    <m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9.42"/>
    <m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81.89"/>
    <m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45.67"/>
    <m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55.22"/>
    <m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65.3"/>
    <m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95.23"/>
    <m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75.44"/>
    <m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97.82"/>
    <m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87.69"/>
    <m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54.75"/>
    <m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83.95"/>
    <m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254.39"/>
    <m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01.83"/>
    <m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55.07"/>
    <m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56.9"/>
    <m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21.28"/>
    <m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91.19"/>
    <m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15.45"/>
    <m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67.77"/>
    <m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28.58"/>
    <m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46.88"/>
    <m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54.41999999999999"/>
    <m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201.22"/>
    <m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m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00.08"/>
    <m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230.09"/>
    <m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41.75"/>
    <m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56.34"/>
    <m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73.34"/>
    <m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85.34"/>
    <m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61.5"/>
    <m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93.02"/>
    <m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50.29"/>
    <m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106.43"/>
    <m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51.72"/>
    <m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36.61"/>
    <m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42.52"/>
    <m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62.71"/>
    <m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89.96"/>
    <m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28.92"/>
    <m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38.80000000000001"/>
    <m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61.3"/>
    <n v="63.9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80.2"/>
    <n v="185.48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2.1"/>
    <n v="15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200.89"/>
    <n v="69.27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08.01"/>
    <n v="190.55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95.7"/>
    <n v="93.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49.88"/>
    <n v="146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0.47"/>
    <n v="159.8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34.91"/>
    <n v="291.79000000000002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6.62"/>
    <n v="31.5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45.04"/>
    <n v="158.6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14.59"/>
    <n v="80.3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5.32"/>
    <n v="59.9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70.92"/>
    <n v="109.78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47.16999999999999"/>
    <n v="147.7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60.47"/>
    <n v="21.76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56.05000000000001"/>
    <n v="171.8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63.17"/>
    <n v="41.9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4.82"/>
    <n v="93.26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97.36"/>
    <n v="56.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203.63"/>
    <n v="80.1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88.31"/>
    <n v="199.9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46.65"/>
    <n v="51.2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9.19"/>
    <n v="103.0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59.25"/>
    <n v="66.34999999999999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97.9"/>
    <n v="57.1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70"/>
    <n v="102.11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72.87"/>
    <n v="148.9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46.35"/>
    <n v="169.61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67.91"/>
    <n v="31.62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69.85"/>
    <n v="76.4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58.41"/>
    <n v="1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19.99"/>
    <n v="320.4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99.86"/>
    <n v="83.7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90.58"/>
    <n v="49.8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7.77"/>
    <n v="59.46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86.55"/>
    <n v="193.84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71.900000000000006"/>
    <n v="159.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29.82"/>
    <n v="41.6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44.91"/>
    <n v="150.9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40.76"/>
    <n v="126.69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3.52"/>
    <n v="105.26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25.45"/>
    <n v="117.51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246.61"/>
    <n v="117.36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79.400000000000006"/>
    <n v="133.33000000000001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86.14"/>
    <n v="98.36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93.05"/>
    <n v="194.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84.02"/>
    <n v="76.87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39.83000000000001"/>
    <n v="56.8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09.82"/>
    <n v="137.93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39.53"/>
    <n v="27.2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347.85"/>
    <n v="118.3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68.239999999999995"/>
    <n v="223.4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239.94"/>
    <n v="28.11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287.31"/>
    <n v="194.23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86.85"/>
    <n v="128.9499999999999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81.849999999999994"/>
    <n v="49.3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42.87"/>
    <n v="221.52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709.42"/>
    <n v="137.2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61.26"/>
    <n v="606.82000000000005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41.78"/>
    <n v="43.04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89.89"/>
    <n v="322.3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45.05"/>
    <n v="96.7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42.86"/>
    <n v="35.47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54.08"/>
    <n v="86.67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03.22"/>
    <n v="132.05000000000001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40.4"/>
    <n v="91.23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86"/>
    <n v="116.25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15.51"/>
    <n v="21.19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31"/>
    <n v="62.33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69.77"/>
    <n v="37.40999999999999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43.02"/>
    <n v="69.7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58.54"/>
    <n v="58.1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11.8"/>
    <n v="5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46.23"/>
    <n v="19.47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144.69"/>
    <n v="85.96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88.85"/>
    <n v="30.67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81.75"/>
    <n v="60.38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71.430000000000007"/>
    <n v="38.6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4.26"/>
    <n v="40.270000000000003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90.62"/>
    <n v="273.83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57.33000000000001"/>
    <n v="53.0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05.18"/>
    <n v="40.01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58.72"/>
    <n v="15.77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81.63"/>
    <n v="71.430000000000007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56.46"/>
    <n v="71.70999999999999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40.1"/>
    <n v="375.7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224.85"/>
    <n v="104.6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81.13"/>
    <n v="6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711.04"/>
    <n v="123.29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65.88"/>
    <n v="31.3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75.19"/>
    <n v="78.260000000000005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33.13999999999999"/>
    <n v="122.33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55.2"/>
    <n v="73.73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86.16"/>
    <n v="21.67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92.32"/>
    <n v="21.9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60.16"/>
    <n v="50.59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45.6"/>
    <n v="53.1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83.29"/>
    <n v="56.6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25.79"/>
    <n v="40.78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57.65"/>
    <n v="192.31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78.66"/>
    <n v="1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91.48"/>
    <n v="117.9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68.099999999999994"/>
    <n v="27.9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48.09"/>
    <n v="6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02.42"/>
    <n v="39.38000000000000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216.75"/>
    <n v="186.11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10.07"/>
    <n v="111.3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83"/>
    <n v="78.72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50.17"/>
    <n v="46.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35.83"/>
    <n v="65.38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1.77"/>
    <n v="102.08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40.78"/>
    <n v="64.2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3"/>
    <n v="90.3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6.63"/>
    <n v="88.57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28.73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2"/>
    <n v="69.790000000000006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167.4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4.8"/>
    <n v="144.91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51.88"/>
    <n v="91.84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71.25"/>
    <n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1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62.5"/>
    <e v="#DIV/0!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1"/>
    <n v="25.17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11.67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70.55"/>
    <n v="106.6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47.5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5"/>
    <n v="311.17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3.59"/>
    <e v="#DIV/0!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5"/>
    <e v="#DIV/0!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0"/>
    <n v="94.5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1"/>
    <e v="#DIV/0!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47.88"/>
    <e v="#DIV/0!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5"/>
    <n v="80.599999999999994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20.5"/>
    <e v="#DIV/0!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9"/>
    <e v="#DIV/0!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56.57"/>
    <n v="81.239999999999995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50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40"/>
    <e v="#DIV/0!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13"/>
    <n v="46.18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6.399999999999999"/>
    <n v="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22.5"/>
    <e v="#DIV/0!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20.329999999999998"/>
    <n v="55.95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37.56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16.760000000000002"/>
    <n v="38.3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25"/>
    <e v="#DIV/0!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12.5"/>
    <n v="2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15.33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449.43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113.64"/>
    <n v="28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"/>
    <n v="15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17.25"/>
    <n v="35.9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5.2"/>
    <n v="13.33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110.64"/>
    <n v="20.2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119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25.5"/>
    <e v="#DIV/0!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38.479999999999997"/>
    <n v="1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28.2"/>
    <e v="#DIV/0!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61.5"/>
    <n v="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1"/>
    <n v="43.5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39.57"/>
    <n v="91.43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30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88.8"/>
    <n v="5.5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55.46"/>
    <n v="108.33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87.14"/>
    <n v="56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0"/>
    <n v="32.5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1.22"/>
    <n v="1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3.55"/>
    <n v="63.9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66.52"/>
    <e v="#DIV/0!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50"/>
    <e v="#DIV/0!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49.88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71.67"/>
    <n v="25.7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1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30.85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180.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0.33"/>
    <e v="#DIV/0!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373.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"/>
    <n v="25.5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0"/>
    <n v="22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136.09"/>
    <e v="#DIV/0!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73.459999999999994"/>
    <n v="16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53.75"/>
    <e v="#DIV/0!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69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57.5"/>
    <n v="5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2.67"/>
    <n v="83.3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67"/>
    <n v="5.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3.71"/>
    <e v="#DIV/0!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250"/>
    <n v="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64"/>
    <e v="#DIV/0!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33.33000000000001"/>
    <n v="77.1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10"/>
    <n v="32.75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46.5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0"/>
    <e v="#DIV/0!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5.5"/>
    <n v="87.31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02.38"/>
    <n v="54.29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16.670000000000002"/>
    <e v="#DIV/0!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725.03"/>
    <n v="93.2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117.68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68.33"/>
    <n v="76.4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39.229999999999997"/>
    <n v="163.85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50.15"/>
    <n v="63.9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93.43"/>
    <n v="185.48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0.97"/>
    <n v="15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71.790000000000006"/>
    <n v="69.27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29.26"/>
    <n v="190.55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0"/>
    <n v="93.4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74.349999999999994"/>
    <n v="146.88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63.83"/>
    <n v="159.82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44.33"/>
    <n v="291.79000000000002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86.94"/>
    <n v="31.5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26.55"/>
    <n v="158.68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29.03"/>
    <n v="80.3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71.239999999999995"/>
    <n v="59.96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17.88"/>
    <n v="109.7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327.08"/>
    <n v="147.7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34.75"/>
    <n v="21.76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00.06"/>
    <n v="171.84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40.85"/>
    <n v="41.9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252.02"/>
    <n v="93.26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25.16"/>
    <n v="56.14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"/>
    <e v="#DIV/0!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25"/>
    <e v="#DIV/0!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1"/>
    <n v="3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5"/>
    <e v="#DIV/0!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3"/>
    <n v="15.71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402.71"/>
    <e v="#DIV/0!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26"/>
    <n v="80.2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9"/>
    <e v="#DIV/0!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8.5"/>
    <n v="5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8.75"/>
    <e v="#DIV/0!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135.04"/>
    <n v="50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117.85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20.5"/>
    <n v="109.0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64.36"/>
    <n v="73.0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78.2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00"/>
    <n v="47.4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68.3"/>
    <n v="54.0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68.48999999999999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50"/>
    <n v="108.15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4"/>
    <n v="589.95000000000005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27.5"/>
    <n v="48.0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72.48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34"/>
    <n v="57.08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"/>
    <n v="85.4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215.86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1"/>
    <n v="89.39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45.42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49"/>
    <n v="65.760000000000005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20"/>
    <n v="66.7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42"/>
    <n v="83.35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53"/>
    <n v="105.05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120.91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8.44"/>
    <n v="97.6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20"/>
    <n v="41.3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64.75"/>
    <n v="30.6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"/>
    <n v="64.95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10"/>
    <n v="95.78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2"/>
    <n v="40.4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35"/>
    <n v="78.58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1"/>
    <n v="50.18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92.25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57.54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"/>
    <n v="109.42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5"/>
    <n v="81.89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45.67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4"/>
    <n v="55.22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389.29"/>
    <n v="65.3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150.5"/>
    <n v="95.23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"/>
    <n v="75.44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24.78"/>
    <n v="97.82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30.5"/>
    <n v="87.69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250"/>
    <n v="54.75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16.43"/>
    <n v="83.95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3"/>
    <n v="254.39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53.25"/>
    <n v="101.83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3"/>
    <n v="55.07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10"/>
    <n v="56.9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121.43"/>
    <n v="121.28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5.5"/>
    <n v="91.19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100"/>
    <n v="115.45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23.33"/>
    <n v="67.77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28.58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5.39"/>
    <n v="46.88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154.41999999999999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16.38"/>
    <n v="201.22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10"/>
    <n v="10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100.08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292.2"/>
    <n v="230.09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5"/>
    <n v="141.7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56.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73.34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85.34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105.93"/>
    <n v="61.5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93.02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50.2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106.43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20"/>
    <n v="51.72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36.61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1"/>
    <n v="42.52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300"/>
    <n v="62.71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87"/>
    <n v="89.96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37.89"/>
    <n v="28.9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138.80000000000001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61.3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80.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11.41"/>
    <n v="32.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90"/>
    <n v="200.89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108.01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16.67"/>
    <n v="95.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0"/>
    <n v="49.88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76.67"/>
    <n v="110.4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134.91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49.8"/>
    <n v="106.62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1"/>
    <n v="145.04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2"/>
    <n v="114.59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4"/>
    <n v="105.32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70.92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3"/>
    <n v="147.16999999999999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"/>
    <n v="160.47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50.5"/>
    <n v="156.0500000000000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51.32"/>
    <n v="63.17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34.36000000000001"/>
    <n v="104.82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74.03"/>
    <n v="97.36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73.489999999999995"/>
    <n v="203.63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3.52"/>
    <n v="188.3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39.07"/>
    <n v="146.6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25.94"/>
    <n v="109.1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644"/>
    <n v="59.25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42.67"/>
    <n v="97.9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35.130000000000003"/>
    <n v="70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239.35"/>
    <n v="72.87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7.64"/>
    <n v="146.3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95.83"/>
    <n v="67.91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31.66"/>
    <n v="169.85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42.89"/>
    <n v="58.4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122.74"/>
    <n v="119.9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90.45"/>
    <n v="99.86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9.34"/>
    <n v="90.58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43.66999999999999"/>
    <n v="117.77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84.94"/>
    <n v="86.55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0.56"/>
    <n v="71.90000000000000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39"/>
    <n v="129.82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100"/>
    <n v="44.91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31.17"/>
    <n v="40.76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55.33000000000001"/>
    <n v="103.52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2"/>
    <n v="125.4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78.93"/>
    <n v="246.61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27.36"/>
    <n v="79.40000000000000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1536.25"/>
    <n v="86.1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85"/>
    <n v="193.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788.53"/>
    <n v="84.02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50.3"/>
    <n v="139.83000000000001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68.33"/>
    <n v="109.82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7.5"/>
    <n v="139.53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34.270000000000003"/>
    <n v="347.85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61.29"/>
    <n v="68.239999999999995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133.25"/>
    <n v="239.9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65.180000000000007"/>
    <n v="287.3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93.9"/>
    <n v="86.85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150.65"/>
    <n v="81.849999999999994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1"/>
    <n v="42.87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3.25"/>
    <n v="709.4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99.33"/>
    <n v="161.26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177.39"/>
    <n v="41.78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55.3"/>
    <n v="89.89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45.05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591.66999999999996"/>
    <n v="42.8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405.5"/>
    <n v="54.08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343.15"/>
    <n v="103.22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72.59"/>
    <n v="40.4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26"/>
    <n v="116.8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"/>
    <n v="115.51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119.39"/>
    <n v="104.31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84.29"/>
    <n v="69.77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90.86"/>
    <n v="43.02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"/>
    <n v="58.54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20.34"/>
    <n v="111.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530.69000000000005"/>
    <n v="46.23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20.39"/>
    <n v="144.6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13"/>
    <n v="88.85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91.33"/>
    <n v="81.75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124.92"/>
    <n v="71.43000000000000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119.57"/>
    <n v="104.26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20.25"/>
    <n v="90.62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95.4"/>
    <n v="157.3300000000000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105.18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117.7"/>
    <n v="58.7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3.95"/>
    <n v="81.63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30.5"/>
    <n v="56.46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140.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99.97"/>
    <n v="224.8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6.25"/>
    <n v="181.13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99"/>
    <n v="711.04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80.319999999999993"/>
    <n v="65.88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115.75"/>
    <n v="75.19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44.69"/>
    <n v="133.1399999999999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76.25"/>
    <n v="55.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22.5"/>
    <n v="86.16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9.399999999999999"/>
    <n v="92.3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66.709999999999994"/>
    <n v="160.16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84.14"/>
    <n v="45.6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215.73"/>
    <n v="183.29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54.69"/>
    <n v="125.7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51.63"/>
    <n v="57.65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43.36000000000001"/>
    <n v="78.6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72.430000000000007"/>
    <n v="91.48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36.53"/>
    <n v="68.099999999999994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60.9"/>
    <n v="48.0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43.55"/>
    <n v="202.42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99.77"/>
    <n v="216.75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88.73"/>
    <n v="110.07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4.92"/>
    <n v="4.83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7.82"/>
    <n v="50.17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87.19"/>
    <n v="35.83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234.81"/>
    <n v="11.77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105.05"/>
    <n v="40.78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56.67"/>
    <n v="3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39.049999999999997"/>
    <n v="16.63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68.349999999999994"/>
    <e v="#DIV/0!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69.58"/>
    <n v="52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41.41999999999999"/>
    <e v="#DIV/0!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67.39"/>
    <n v="4.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54.27"/>
    <n v="51.88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82.52"/>
    <n v="71.25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53.73"/>
    <e v="#DIV/0!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34.21"/>
    <n v="62.5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27.33"/>
    <n v="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45.57"/>
    <e v="#DIV/0!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95.96"/>
    <e v="#DIV/0!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77.27"/>
    <n v="170.5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57.34"/>
    <e v="#DIV/0!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53.19"/>
    <n v="5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492.31"/>
    <e v="#DIV/0!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42.35"/>
    <n v="393.59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37.47"/>
    <n v="5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37.450000000000003"/>
    <n v="50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33.06"/>
    <n v="1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34.21"/>
    <n v="47.8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51.47"/>
    <n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20.5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39.17"/>
    <n v="9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56.57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5"/>
    <e v="#DIV/0!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4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57.3"/>
    <n v="1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16.399999999999999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59"/>
    <n v="22.5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20.329999999999998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31.85"/>
    <e v="#DIV/0!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16.760000000000002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10"/>
    <n v="25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50"/>
    <n v="12.5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6"/>
    <e v="#DIV/0!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39"/>
    <e v="#DIV/0!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34"/>
    <n v="113.6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63.12"/>
    <n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"/>
    <n v="17.25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2"/>
    <n v="15.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66.67"/>
    <n v="110.64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38.520000000000003"/>
    <e v="#DIV/0!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42.61"/>
    <e v="#DIV/0!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50"/>
    <n v="25.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63.49"/>
    <n v="38.479999999999997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28.2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31.14"/>
    <n v="61.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62.27000000000001"/>
    <n v="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80.59"/>
    <e v="#DIV/0!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59.85"/>
    <n v="39.57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32.86000000000001"/>
    <e v="#DIV/0!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92.55"/>
    <e v="#DIV/0!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60.86"/>
    <n v="88.8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41.85"/>
    <n v="55.46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88.33"/>
    <n v="87.14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58.96"/>
    <n v="10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85.05"/>
    <n v="51.22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12.61"/>
    <n v="13.5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45.44"/>
    <n v="66.52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46.22"/>
    <n v="50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78.61"/>
    <e v="#DIV/0!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40.75"/>
    <e v="#DIV/0!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43.73"/>
    <n v="71.67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81.069999999999993"/>
    <e v="#DIV/0!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74.61"/>
    <e v="#DIV/0!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305.56"/>
    <e v="#DIV/0!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58.33"/>
    <e v="#DIV/0!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17.68"/>
    <n v="10.3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73.77"/>
    <e v="#DIV/0!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4.65"/>
    <n v="1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79.83"/>
    <n v="1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58.33"/>
    <n v="136.09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86.67"/>
    <n v="73.459999999999994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27.61"/>
    <n v="53.75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25"/>
    <e v="#DIV/0!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45.46"/>
    <n v="57.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99.53"/>
    <n v="12.67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39.31"/>
    <n v="6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89.42"/>
    <n v="3.71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28.68"/>
    <n v="250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31.07"/>
    <n v="6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70.55"/>
    <n v="133.33000000000001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224.13"/>
    <n v="10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51.81"/>
    <e v="#DIV/0!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43.52"/>
    <n v="30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39.82"/>
    <n v="5.5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26.81"/>
    <n v="102.38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13.88"/>
    <n v="16.670000000000002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28.18"/>
    <n v="725.0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36.61"/>
    <e v="#DIV/0!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32.5"/>
    <n v="68.3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60.66"/>
    <e v="#DIV/0!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175"/>
    <n v="39.229999999999997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7.99"/>
    <n v="150.15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48.78"/>
    <n v="93.4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96.08"/>
    <n v="110.97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58.63"/>
    <n v="71.790000000000006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9.71"/>
    <n v="29.2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49.11"/>
    <n v="10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47.67"/>
    <n v="74.349999999999994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60.74"/>
    <n v="63.83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63.38"/>
    <n v="44.3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53.89"/>
    <n v="86.94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66.87"/>
    <n v="126.55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63.1"/>
    <n v="129.03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36.630000000000003"/>
    <n v="71.239999999999995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34.01"/>
    <n v="117.88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28.55"/>
    <n v="327.08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"/>
    <n v="34.75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8.75"/>
    <n v="100.06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41.7"/>
    <n v="40.85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46.67"/>
    <n v="252.02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37.270000000000003"/>
    <n v="25.16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59.26"/>
    <n v="1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30"/>
    <n v="25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65.86"/>
    <n v="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31.91"/>
    <n v="35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19.46"/>
    <n v="3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50"/>
    <n v="402.7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22.74"/>
    <n v="26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42.72"/>
    <e v="#DIV/0!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52.92"/>
    <n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50.5"/>
    <n v="8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42.5"/>
    <n v="8.7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18"/>
    <n v="135.04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34.18"/>
    <e v="#DIV/0!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2.5"/>
    <n v="20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58.18"/>
    <n v="64.36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109.18"/>
    <e v="#DIV/0!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50"/>
    <n v="20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346.67"/>
    <n v="68.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12.4"/>
    <e v="#DIV/0!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27.08"/>
    <n v="5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32.5"/>
    <n v="4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9"/>
    <n v="27.5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34.76"/>
    <e v="#DIV/0!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34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28.58"/>
    <n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46.59"/>
    <e v="#DIV/0!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32.5"/>
    <n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21.47"/>
    <e v="#DIV/0!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14.13"/>
    <n v="49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30"/>
    <n v="2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1.57"/>
    <n v="142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83.38"/>
    <n v="53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0"/>
    <e v="#DIV/0!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35.71"/>
    <n v="38.44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29.29"/>
    <n v="2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64.7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18"/>
    <n v="1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73.760000000000005"/>
    <n v="1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31.25"/>
    <n v="2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28.89"/>
    <n v="35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143.82"/>
    <n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40"/>
    <e v="#DIV/0!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147.81"/>
    <e v="#DIV/0!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7.86"/>
    <n v="1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4.44"/>
    <n v="5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5"/>
    <n v="1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5"/>
    <n v="389.29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10.5"/>
    <n v="15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1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0"/>
    <n v="24.78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40"/>
    <n v="30.5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50.33"/>
    <n v="250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2.67"/>
    <n v="16.43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13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53.25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3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65"/>
    <n v="1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4.6"/>
    <n v="121.43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15.5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5"/>
    <n v="100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82.58"/>
    <n v="23.33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41.67"/>
    <n v="45.3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30"/>
    <n v="16.38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19.600000000000001"/>
    <n v="10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00"/>
    <e v="#DIV/0!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292.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231.75"/>
    <n v="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189.33"/>
    <e v="#DIV/0!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55"/>
    <e v="#DIV/0!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21.8"/>
    <e v="#DIV/0!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2"/>
    <n v="105.9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56.25"/>
    <e v="#DIV/0!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2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69"/>
    <e v="#DIV/0!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18.71"/>
    <n v="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46.03"/>
    <n v="300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0"/>
    <n v="87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50.67"/>
    <n v="37.89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25"/>
    <e v="#DIV/0!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20"/>
    <e v="#DIV/0!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25"/>
    <n v="111.41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20"/>
    <n v="9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10.29"/>
    <e v="#DIV/0!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37.450000000000003"/>
    <n v="116.6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41.75"/>
    <n v="1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24.08"/>
    <n v="76.67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69.41"/>
    <e v="#DIV/0!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155.25"/>
    <n v="49.8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57.2"/>
    <n v="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2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60"/>
    <n v="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39"/>
    <e v="#DIV/0!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58.42"/>
    <n v="3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158.63999999999999"/>
    <n v="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99.86"/>
    <n v="50.5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25.2"/>
    <n v="151.3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89.19"/>
    <n v="134.3600000000000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182.62"/>
    <n v="174.03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50.65"/>
    <n v="73.48999999999999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33.29"/>
    <n v="23.52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51.82"/>
    <n v="39.07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113.63"/>
    <n v="125.94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136.46"/>
    <n v="1644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364.35"/>
    <n v="42.6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19.239999999999998"/>
    <n v="35.13000000000000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41.89"/>
    <n v="239.3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30.31"/>
    <n v="107.64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49.67"/>
    <n v="95.83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59.2"/>
    <n v="31.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43.98"/>
    <n v="42.89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26.5"/>
    <n v="122.74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1272.73"/>
    <n v="190.45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164"/>
    <n v="109.3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45.2"/>
    <n v="143.66999999999999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153.88999999999999"/>
    <n v="84.94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51.38"/>
    <n v="10.56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93.33"/>
    <n v="3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108.63"/>
    <n v="1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60.5"/>
    <n v="31.17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75.75"/>
    <n v="155.3300000000000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790.84"/>
    <n v="2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301.94"/>
    <n v="178.93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47.94"/>
    <n v="27.36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2.75"/>
    <n v="1536.2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"/>
    <n v="85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171.79"/>
    <n v="788.5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35.33"/>
    <n v="50.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82.09"/>
    <n v="68.3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10.87"/>
    <n v="7.5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61.22"/>
    <n v="34.270000000000003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61.29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52.41"/>
    <n v="133.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3"/>
    <n v="65.180000000000007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30.29"/>
    <n v="93.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116.75"/>
    <n v="150.6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89.6"/>
    <n v="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424.45"/>
    <n v="13.2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80.67"/>
    <n v="99.33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3"/>
    <n v="177.39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8.1300000000000008"/>
    <n v="55.3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153.43"/>
    <e v="#DIV/0!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292.08"/>
    <n v="591.6699999999999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3304"/>
    <n v="405.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300"/>
    <n v="343.15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134.55000000000001"/>
    <n v="72.59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214.07"/>
    <n v="26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216.34"/>
    <n v="6.5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932.31"/>
    <n v="119.39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29.25"/>
    <n v="84.29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174.95"/>
    <n v="90.86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50"/>
    <n v="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65"/>
    <n v="20.34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55"/>
    <n v="530.6900000000000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75"/>
    <n v="120.39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1389.36"/>
    <n v="13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95.91"/>
    <n v="291.33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191.25"/>
    <n v="124.92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40"/>
    <n v="119.57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74.790000000000006"/>
    <n v="120.25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161.12"/>
    <n v="195.4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88.71"/>
    <e v="#DIV/0!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53.25"/>
    <n v="117.7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06.2"/>
    <n v="23.95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22.08"/>
    <n v="30.5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31.05"/>
    <e v="#DIV/0!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36.21"/>
    <n v="99.9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388.98"/>
    <n v="26.25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71.849999999999994"/>
    <n v="199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57.38"/>
    <n v="80.31999999999999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69.67"/>
    <n v="115.75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45.99"/>
    <n v="44.6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79.260000000000005"/>
    <n v="76.2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43.03"/>
    <n v="22.5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8.48"/>
    <n v="19.399999999999999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61.03"/>
    <n v="66.709999999999994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50.59"/>
    <n v="84.14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39.159999999999997"/>
    <n v="215.7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65.16"/>
    <n v="54.69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23.96"/>
    <n v="51.6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48.62"/>
    <n v="143.36000000000001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35.74"/>
    <n v="72.430000000000007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21.37"/>
    <n v="36.53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50"/>
    <n v="60.9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43.55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0"/>
    <n v="99.77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29.24"/>
    <n v="88.73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3"/>
    <n v="4.92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3.25"/>
    <n v="17.82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187.19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1"/>
    <n v="234.8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53"/>
    <n v="105.05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56.67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39.049999999999997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68.349999999999994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169.58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5"/>
    <n v="141.41999999999999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67.39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54.27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82.52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53.73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34.21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127.33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50"/>
    <n v="45.57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95.96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47.5"/>
    <n v="77.27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57.34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65.67"/>
    <n v="53.19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16.2"/>
    <n v="492.31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4.130000000000003"/>
    <n v="42.35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13"/>
    <n v="37.47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1.25"/>
    <n v="37.450000000000003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40.479999999999997"/>
    <n v="33.06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35"/>
    <n v="134.21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51.47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12.75"/>
    <e v="#DIV/0!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0"/>
    <n v="39.17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113.57"/>
    <e v="#DIV/0!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15"/>
    <n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48.28"/>
    <e v="#DIV/0!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43.98"/>
    <n v="57.3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9"/>
    <e v="#DIV/0!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7.67"/>
    <n v="59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8.579999999999998"/>
    <e v="#DIV/0!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3"/>
    <n v="31.85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8.670000000000002"/>
    <e v="#DIV/0!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410"/>
    <n v="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5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114"/>
    <n v="16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7.5"/>
    <n v="39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34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43.42"/>
    <n v="63.1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23.96"/>
    <n v="7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5"/>
    <n v="2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66.67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3"/>
    <n v="38.52000000000000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0.56"/>
    <n v="42.61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22"/>
    <n v="50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267.81"/>
    <n v="63.4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74.209999999999994"/>
    <n v="102.5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6.71"/>
    <n v="31.1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81.95"/>
    <n v="162.27000000000001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25"/>
    <n v="80.59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10"/>
    <n v="59.85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6.83"/>
    <n v="132.86000000000001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17.71"/>
    <n v="92.55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6.2"/>
    <n v="60.86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80.3"/>
    <n v="41.85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71.55"/>
    <n v="88.33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23.57"/>
    <n v="158.96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85.05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4.880000000000003"/>
    <n v="112.6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15"/>
    <n v="45.44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23.18"/>
    <n v="46.2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1"/>
    <n v="178.6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100.23"/>
    <n v="40.75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"/>
    <n v="43.73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3.33"/>
    <n v="81.06999999999999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3.25"/>
    <n v="74.61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17.850000000000001"/>
    <n v="305.56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10.38"/>
    <n v="58.33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36.33"/>
    <n v="117.6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5"/>
    <n v="73.77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104.65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5.8"/>
    <n v="79.83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58.33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3.67"/>
    <n v="86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60.71"/>
    <n v="27.6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25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"/>
    <n v="45.46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5.43"/>
    <n v="99.5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"/>
    <n v="39.3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0.5"/>
    <n v="89.42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3.67"/>
    <n v="28.68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31.07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10.62"/>
    <n v="70.55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20"/>
    <n v="224.13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1"/>
    <n v="51.8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0"/>
    <n v="43.52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45"/>
    <n v="39.82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253.21"/>
    <n v="126.8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1.25"/>
    <n v="113.88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5"/>
    <n v="28.18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36.61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32.5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60.66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23.25"/>
    <n v="17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97.99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00"/>
    <n v="148.78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44.17"/>
    <n v="96.08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58.63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24.33"/>
    <n v="109.71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37.5"/>
    <n v="49.11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42"/>
    <n v="47.67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60.74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0.73"/>
    <n v="63.38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50"/>
    <n v="53.89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108.33"/>
    <n v="66.87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23.5"/>
    <n v="63.1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36.63000000000000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50.33"/>
    <n v="34.01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11.67"/>
    <n v="28.55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1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60.79"/>
    <n v="18.75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41.7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17.5"/>
    <n v="46.67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37.270000000000003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59.26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82.82"/>
    <n v="30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358.88"/>
    <n v="65.86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61.19"/>
    <n v="31.91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340"/>
    <n v="19.46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5.67"/>
    <n v="50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50"/>
    <n v="22.74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25"/>
    <n v="42.72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52.92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30"/>
    <n v="50.5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46.63"/>
    <n v="42.5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65"/>
    <n v="18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0"/>
    <n v="34.18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22.5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5"/>
    <n v="58.18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640"/>
    <n v="109.18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69.12"/>
    <n v="50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1.33"/>
    <n v="346.67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10.5"/>
    <n v="12.4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33.33"/>
    <n v="27.08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61.56"/>
    <n v="32.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18.74"/>
    <n v="9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65.08"/>
    <n v="34.76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30.16"/>
    <e v="#DIV/0!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37.78"/>
    <n v="28.5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12.79"/>
    <n v="46.5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51.92"/>
    <n v="32.5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89.24"/>
    <n v="21.47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9.329999999999998"/>
    <n v="14.13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79.97"/>
    <n v="30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56.41"/>
    <n v="21.57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79.41"/>
    <n v="83.3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76.44"/>
    <n v="10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121"/>
    <n v="35.7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54.62"/>
    <n v="29.29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299.22000000000003"/>
    <e v="#DIV/0!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58.53"/>
    <n v="18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55.37"/>
    <n v="73.760000000000005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83.8"/>
    <n v="31.25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65.35"/>
    <n v="28.89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234.79"/>
    <n v="143.8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211.48"/>
    <n v="40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32.340000000000003"/>
    <n v="147.81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23.38"/>
    <n v="27.86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207.07"/>
    <n v="44.44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38.26"/>
    <e v="#DIV/0!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493.82"/>
    <n v="35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68.5"/>
    <n v="3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38.869999999999997"/>
    <n v="10.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61.53"/>
    <e v="#DIV/0!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05.44"/>
    <n v="30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1.59"/>
    <n v="40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91.88"/>
    <n v="50.33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48.57"/>
    <n v="32.6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4.21"/>
    <e v="#DIV/0!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02.86"/>
    <e v="#DIV/0!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11.18"/>
    <e v="#DIV/0!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23.8"/>
    <n v="65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81.27"/>
    <n v="24.6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6.21"/>
    <e v="#DIV/0!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58.89"/>
    <n v="15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4"/>
    <n v="82.5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8.43"/>
    <e v="#DIV/0!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41.67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61.04"/>
    <e v="#DIV/0!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25"/>
    <n v="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19.60000000000000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10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40"/>
    <e v="#DIV/0!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9.329999999999998"/>
    <n v="231.75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189.33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5"/>
    <n v="5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21.8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32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59.33"/>
    <e v="#DIV/0!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0.13"/>
    <n v="56.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74.62"/>
    <e v="#DIV/0!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"/>
    <n v="69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44.5"/>
    <n v="18.71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46.13"/>
    <n v="46.0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41.47"/>
    <n v="60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75.48"/>
    <n v="50.67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85.5"/>
    <n v="2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64.25"/>
    <e v="#DIV/0!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64.47"/>
    <n v="20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118.2"/>
    <n v="25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82.54"/>
    <n v="20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34.17"/>
    <n v="110.2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42.73"/>
    <n v="37.45000000000000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94.49"/>
    <n v="41.75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55.7"/>
    <n v="24.08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98.03"/>
    <n v="69.41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92.1"/>
    <n v="155.25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38.18"/>
    <n v="57.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27.15"/>
    <e v="#DIV/0!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50.69"/>
    <n v="60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38.94"/>
    <n v="39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77.64"/>
    <n v="58.4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43.54"/>
    <n v="158.63999999999999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31.82"/>
    <n v="99.86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63.18"/>
    <n v="25.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90.9"/>
    <n v="89.1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40.86000000000001"/>
    <n v="182.62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76.92"/>
    <n v="50.65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99.16"/>
    <n v="33.29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67.88"/>
    <n v="51.82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246.29"/>
    <n v="113.6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89.29"/>
    <n v="136.46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76.67"/>
    <n v="364.35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82.96"/>
    <n v="19.239999999999998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62.52"/>
    <n v="41.89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46.07"/>
    <n v="30.31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38.54"/>
    <n v="49.67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53.01"/>
    <n v="59.2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73.36"/>
    <n v="43.98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27.98"/>
    <n v="26.5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04.73"/>
    <n v="1272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67.67"/>
    <n v="164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95.93"/>
    <n v="45.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65.16"/>
    <n v="63.92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32.270000000000003"/>
    <n v="185.48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81.25"/>
    <n v="1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.2"/>
    <n v="69.2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65.87"/>
    <n v="190.55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36.08"/>
    <n v="93.4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44.19"/>
    <n v="146.88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04.07"/>
    <n v="159.82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35.96"/>
    <n v="291.79000000000002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27.79"/>
    <n v="31.5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27.73"/>
    <n v="158.68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39.83"/>
    <n v="80.3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52.17"/>
    <n v="59.9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92.04"/>
    <n v="109.7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63.42"/>
    <n v="147.71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35.63"/>
    <n v="21.76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68.75"/>
    <n v="171.84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70.86"/>
    <n v="41.94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50"/>
    <n v="93.26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42.21"/>
    <n v="56.14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152.41"/>
    <n v="116.7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90.62"/>
    <n v="89.6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201.6"/>
    <n v="424.45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7.93"/>
    <n v="80.6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29.89"/>
    <n v="13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367.97"/>
    <n v="8.1300000000000008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29.16999999999999"/>
    <n v="153.4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800.7"/>
    <n v="292.08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28"/>
    <n v="3304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102.02"/>
    <n v="130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84.36"/>
    <n v="134.55000000000001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162.91999999999999"/>
    <n v="214.0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"/>
    <n v="216.34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03.53"/>
    <n v="932.3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45.41"/>
    <n v="29.2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97.33"/>
    <n v="174.95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67.67"/>
    <n v="25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859.86"/>
    <n v="6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26.5"/>
    <n v="5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30.27"/>
    <n v="7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54.67"/>
    <n v="1389.36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60.75"/>
    <n v="95.91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02.73"/>
    <n v="191.25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1.59"/>
    <n v="40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116.53"/>
    <n v="74.790000000000006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45.33"/>
    <n v="161.12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157.46"/>
    <n v="88.7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00.5"/>
    <n v="53.2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106.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22.08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51.82"/>
    <n v="31.0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308.75"/>
    <n v="36.21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379.23"/>
    <n v="388.9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176.36"/>
    <n v="71.849999999999994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66.069999999999993"/>
    <n v="57.38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89.65"/>
    <n v="69.67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45.9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382.39"/>
    <n v="79.26000000000000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100"/>
    <n v="43.03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58.36000000000001"/>
    <n v="108.4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40.76"/>
    <n v="61.03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53.57"/>
    <n v="50.5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48.45"/>
    <n v="39.159999999999997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82.42"/>
    <n v="65.16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230.19"/>
    <n v="23.96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59.36"/>
    <n v="48.62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66.7"/>
    <n v="35.74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68.78"/>
    <n v="21.37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59.97"/>
    <n v="25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31.81"/>
    <e v="#DIV/0!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24.42"/>
    <n v="10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25.35"/>
    <n v="29.24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71.44"/>
    <n v="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38.549999999999997"/>
    <n v="33.25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68.37"/>
    <e v="#DIV/0!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40.21"/>
    <n v="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32.07"/>
    <n v="53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28.63"/>
    <e v="#DIV/0!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43.64"/>
    <e v="#DIV/0!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40"/>
    <e v="#DIV/0!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346.04"/>
    <e v="#DIV/0!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81.739999999999995"/>
    <n v="1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64.540000000000006"/>
    <e v="#DIV/0!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63.48"/>
    <e v="#DIV/0!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63.62"/>
    <e v="#DIV/0!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83.97"/>
    <e v="#DIV/0!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77.75"/>
    <e v="#DIV/0!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7"/>
    <e v="#DIV/0!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38.75"/>
    <n v="50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201.94"/>
    <e v="#DIV/0!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43.06"/>
    <n v="47.5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62.87"/>
    <e v="#DIV/0!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55.61"/>
    <n v="65.67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48.71"/>
    <n v="16.2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30.58"/>
    <n v="34.130000000000003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73.91"/>
    <n v="1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21.2"/>
    <n v="11.25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73.36"/>
    <n v="40.479999999999997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56.41"/>
    <n v="35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50.25"/>
    <e v="#DIV/0!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68.94"/>
    <n v="12.75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65.91"/>
    <n v="10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62.5"/>
    <n v="113.57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70.06"/>
    <n v="15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60.18"/>
    <n v="48.2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21.38"/>
    <n v="43.9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60.79"/>
    <n v="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42.38"/>
    <n v="37.6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27.32"/>
    <n v="18.579999999999998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96.83"/>
    <n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53.88"/>
    <n v="18.670000000000002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47.76"/>
    <n v="410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88.19"/>
    <e v="#DIV/0!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72.06"/>
    <n v="114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74.25"/>
    <n v="7.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61.7"/>
    <e v="#DIV/0!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7.239999999999998"/>
    <n v="43.42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51.72"/>
    <n v="23.96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24.15"/>
    <n v="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62.17"/>
    <n v="12.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48.2"/>
    <n v="3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6.18"/>
    <n v="10.56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5"/>
    <n v="122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7.5"/>
    <n v="267.81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12"/>
    <n v="74.209999999999994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6.71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"/>
    <n v="81.95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"/>
    <n v="25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24.62"/>
    <n v="1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100"/>
    <n v="6.83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1"/>
    <n v="17.7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88.89"/>
    <n v="16.2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80.3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27.5"/>
    <n v="71.5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6"/>
    <n v="23.57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44.5"/>
    <e v="#DIV/0!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1"/>
    <n v="34.880000000000003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00"/>
    <n v="15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3"/>
    <n v="23.18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100"/>
    <n v="1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109.07"/>
    <n v="100.23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5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3.33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104.75"/>
    <n v="13.2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15"/>
    <n v="17.850000000000001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10.38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0.599999999999994"/>
    <n v="36.33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115.55"/>
    <n v="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80.5"/>
    <n v="5.8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744.55"/>
    <e v="#DIV/0!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7.5"/>
    <n v="3.67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38.5"/>
    <n v="60.71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36.68"/>
    <e v="#DIV/0!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75"/>
    <n v="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30"/>
    <n v="25.43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673.33"/>
    <n v="10.5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3.67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110.6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2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1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25"/>
    <n v="50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45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253.21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"/>
    <n v="31.25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"/>
    <n v="5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5"/>
    <e v="#DIV/0!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225"/>
    <n v="23.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48.33"/>
    <e v="#DIV/0!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10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44.1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24.33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44.67"/>
    <n v="37.5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28.94"/>
    <n v="42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35.44"/>
    <e v="#DIV/0!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34.869999999999997"/>
    <n v="60.73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52.62"/>
    <n v="50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69.599999999999994"/>
    <n v="108.33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76.72"/>
    <n v="23.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33.19"/>
    <e v="#DIV/0!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49.46"/>
    <n v="50.33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23.17"/>
    <n v="11.6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96.88"/>
    <e v="#DIV/0!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03.2"/>
    <n v="60.79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38.46"/>
    <e v="#DIV/0!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44.32"/>
    <n v="17.5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64.17"/>
    <e v="#DIV/0!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43.33"/>
    <e v="#DIV/0!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90.5"/>
    <n v="82.82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29.19"/>
    <n v="358.88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30.96"/>
    <n v="61.1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92.16"/>
    <n v="34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17.5"/>
    <n v="5.67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5"/>
    <n v="5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25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50"/>
    <n v="3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16"/>
    <n v="46.63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65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60"/>
    <n v="1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47.11"/>
    <n v="5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00"/>
    <n v="64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5"/>
    <n v="69.12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1.33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40.450000000000003"/>
    <n v="10.5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33.33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61.5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"/>
    <n v="118.74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9"/>
    <n v="65.0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5"/>
    <n v="130.16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46.73"/>
    <n v="37.78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97.73"/>
    <n v="112.79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67.84"/>
    <n v="51.92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56.98"/>
    <n v="89.24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67.16"/>
    <n v="19.329999999999998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48.04"/>
    <n v="79.97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38.86"/>
    <n v="56.41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78.180000000000007"/>
    <n v="79.41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97.11"/>
    <n v="76.44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10.39"/>
    <n v="121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39.92"/>
    <n v="54.6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75.98"/>
    <n v="299.22000000000003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8.38"/>
    <n v="58.53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55.82"/>
    <n v="55.37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51.24"/>
    <n v="183.8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849.67"/>
    <n v="165.3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59.24"/>
    <n v="234.7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39.51"/>
    <n v="211.48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30.53"/>
    <n v="32.34000000000000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64.16"/>
    <n v="123.38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11.53"/>
    <n v="207.07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70.45"/>
    <n v="138.26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3.74"/>
    <n v="493.82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95.83"/>
    <n v="168.5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21.79"/>
    <n v="38.869999999999997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32.32"/>
    <n v="61.53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98.84"/>
    <n v="105.4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55.22"/>
    <n v="71.59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52.79"/>
    <n v="91.88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35.66999999999999"/>
    <n v="148.57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53.99"/>
    <n v="174.21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56.64"/>
    <n v="102.86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82.32"/>
    <n v="111.18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88.26"/>
    <n v="23.8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84.91"/>
    <n v="81.27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48.15"/>
    <n v="116.21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66.02"/>
    <n v="58.89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96.38"/>
    <n v="44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56.16999999999999"/>
    <n v="48.43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95.76"/>
    <e v="#DIV/0!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80.41"/>
    <n v="61.04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"/>
    <n v="25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20"/>
    <e v="#DIV/0!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10"/>
    <e v="#DIV/0!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4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1"/>
    <n v="19.329999999999998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6.27"/>
    <e v="#DIV/0!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35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60"/>
    <e v="#DIV/0!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28.33"/>
    <e v="#DIV/0!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4.43"/>
    <n v="59.3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132.19"/>
    <n v="30.1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74.62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5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44.5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56.42"/>
    <n v="46.13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100"/>
    <n v="141.47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11.67"/>
    <n v="75.48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50"/>
    <n v="85.5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23.5"/>
    <n v="64.2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7"/>
    <n v="64.4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118.2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42.5"/>
    <n v="82.54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0"/>
    <n v="34.17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100"/>
    <n v="42.73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108.05"/>
    <n v="94.49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26.92"/>
    <n v="55.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55"/>
    <n v="98.03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92.1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7.77"/>
    <n v="38.18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20"/>
    <n v="27.1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41.67"/>
    <n v="50.69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74.33"/>
    <n v="38.94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84.33"/>
    <n v="77.64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65.459999999999994"/>
    <n v="43.5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65"/>
    <n v="31.82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27.5"/>
    <n v="63.18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51.25"/>
    <n v="190.9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4"/>
    <n v="140.8600000000000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76.92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"/>
    <n v="99.16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31"/>
    <n v="67.88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5"/>
    <n v="246.29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189.29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131.66999999999999"/>
    <n v="76.67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82.96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"/>
    <n v="62.52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46.07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38.54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510"/>
    <n v="53.01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44.48"/>
    <n v="73.36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127.98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"/>
    <n v="104.73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67.67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40"/>
    <n v="95.93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5"/>
    <n v="65.16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32.270000000000003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"/>
    <n v="81.25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24.2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40.78"/>
    <n v="65.87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48.33"/>
    <n v="36.08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46.95"/>
    <n v="44.19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66.69"/>
    <n v="104.0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48.84"/>
    <n v="35.96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37.31"/>
    <n v="127.79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87.83"/>
    <n v="27.7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70.790000000000006"/>
    <n v="39.8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52.83"/>
    <n v="52.1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443.75"/>
    <n v="92.04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48.54"/>
    <n v="63.42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37.07"/>
    <n v="135.6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50"/>
    <n v="168.75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39.04"/>
    <n v="70.86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66.69"/>
    <n v="50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67.13"/>
    <n v="42.21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66.37"/>
    <n v="152.41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64.62"/>
    <n v="90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58.37"/>
    <n v="201.6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86.96"/>
    <n v="127.93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66.47"/>
    <n v="29.8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63.78"/>
    <n v="367.97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7.98"/>
    <n v="129.16999999999999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42.11"/>
    <n v="800.7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47.2"/>
    <n v="28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12.02"/>
    <n v="10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74.95"/>
    <n v="184.3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61.58"/>
    <n v="162.91999999999999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45.88"/>
    <n v="1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75.849999999999994"/>
    <n v="603.53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84.21"/>
    <n v="45.4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17.23"/>
    <n v="97.3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86.49"/>
    <n v="167.67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72.41"/>
    <n v="859.86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62.81"/>
    <n v="26.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67.73"/>
    <n v="30.27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53.56"/>
    <n v="54.67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34.6"/>
    <n v="60.75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38.89"/>
    <n v="102.7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94.74"/>
    <n v="41.59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39.97"/>
    <n v="116.5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97.5"/>
    <n v="45.3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42.86"/>
    <n v="157.4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68.51"/>
    <n v="100.5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85.55"/>
    <e v="#DIV/0!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554"/>
    <e v="#DIV/0!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26.55"/>
    <n v="51.8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13.83"/>
    <n v="308.75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32.01"/>
    <n v="379.2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47.19"/>
    <n v="176.36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88.47"/>
    <n v="66.06999999999999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89.6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64.709999999999994"/>
    <e v="#DIV/0!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51.85"/>
    <n v="382.39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38.79"/>
    <n v="100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44.65"/>
    <n v="158.36000000000001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56.77000000000001"/>
    <n v="40.76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18.7"/>
    <n v="53.5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74.150000000000006"/>
    <n v="48.4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2.53"/>
    <n v="82.42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27.86"/>
    <n v="230.19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80.180000000000007"/>
    <n v="59.36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32.44"/>
    <n v="66.7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33.75"/>
    <n v="168.78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34.380000000000003"/>
    <n v="59.9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44.96"/>
    <n v="31.81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41.04"/>
    <n v="24.4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52.6"/>
    <n v="25.35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70.78"/>
    <n v="71.44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53.75"/>
    <n v="38.549999999999997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44.61"/>
    <n v="68.37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26.15"/>
    <n v="40.2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39.18"/>
    <n v="32.0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45.59"/>
    <n v="28.63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89.25"/>
    <n v="43.64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40.42"/>
    <n v="40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82.38"/>
    <n v="346.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59.52000000000001"/>
    <n v="81.739999999999995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36.24"/>
    <n v="64.540000000000006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62.5"/>
    <n v="63.48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47"/>
    <n v="63.62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74.58"/>
    <n v="83.9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77.75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76"/>
    <n v="107.07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86.44"/>
    <n v="38.75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24"/>
    <n v="201.9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18"/>
    <n v="43.06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80.13"/>
    <n v="62.87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253.14"/>
    <n v="55.61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71.43"/>
    <n v="48.71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57.73"/>
    <n v="30.58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264.26"/>
    <n v="73.91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159.33000000000001"/>
    <n v="21.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35"/>
    <n v="73.36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"/>
    <n v="56.4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61.09"/>
    <n v="50.25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68.94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114.82"/>
    <n v="65.9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62.5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54"/>
    <n v="70.06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65.97"/>
    <n v="60.18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5"/>
    <n v="21.38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"/>
    <n v="160.79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25.5"/>
    <n v="42.38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118.36"/>
    <n v="27.32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196.83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53.88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54.11"/>
    <n v="47.76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88.19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21.25"/>
    <n v="72.06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34"/>
    <n v="74.25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525"/>
    <n v="61.7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17.239999999999998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50"/>
    <n v="51.7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115.71"/>
    <n v="24.15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5.5"/>
    <n v="62.17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50"/>
    <n v="48.2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34.020000000000003"/>
    <n v="6.1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37.5"/>
    <n v="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1.67"/>
    <n v="7.5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28.13"/>
    <n v="12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1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216.67"/>
    <n v="2.33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8.75"/>
    <n v="24.62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62.22"/>
    <n v="100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137.25"/>
    <n v="1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1"/>
    <n v="88.89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122.14"/>
    <e v="#DIV/0!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27.5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6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44.5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1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1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1"/>
    <n v="13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55"/>
    <n v="100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22"/>
    <n v="109.07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56.67"/>
    <e v="#DIV/0!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20"/>
    <e v="#DIV/0!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"/>
    <n v="104.75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15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25.58"/>
    <e v="#DIV/0!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63.97"/>
    <n v="80.599999999999994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89.93"/>
    <n v="115.55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93.07"/>
    <e v="#DIV/0!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89.67"/>
    <n v="80.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207.62"/>
    <n v="744.55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59.41"/>
    <n v="7.5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358.97"/>
    <n v="38.5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94.74"/>
    <n v="36.68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80.650000000000006"/>
    <n v="75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68.69"/>
    <n v="30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34.69"/>
    <n v="1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462.86"/>
    <n v="673.3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04.39"/>
    <e v="#DIV/0!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7.5"/>
    <e v="#DIV/0!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47.13"/>
    <e v="#DIV/0!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414.29"/>
    <e v="#DIV/0!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42.48"/>
    <e v="#DIV/0!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8.78"/>
    <n v="25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81.099999999999994"/>
    <e v="#DIV/0!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51.67"/>
    <e v="#DIV/0!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35.4"/>
    <n v="1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3.64"/>
    <n v="1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55.28"/>
    <e v="#DIV/0!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72.17"/>
    <e v="#DIV/0!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15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58.62"/>
    <n v="225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12.47"/>
    <n v="48.33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49.14"/>
    <e v="#DIV/0!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150.5"/>
    <e v="#DIV/0!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35.799999999999997"/>
    <e v="#DIV/0!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45.16"/>
    <e v="#DIV/0!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98.79"/>
    <n v="44.67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88.31"/>
    <n v="28.94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170.63"/>
    <n v="35.44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83.75"/>
    <n v="34.869999999999997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65.099999999999994"/>
    <n v="52.62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66.33"/>
    <n v="69.599999999999994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104.89"/>
    <n v="76.72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78.44"/>
    <n v="33.19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59.04"/>
    <n v="149.46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71.34"/>
    <n v="23.17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51.23"/>
    <n v="96.88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60.24"/>
    <n v="103.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44.94"/>
    <n v="38.46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31.21"/>
    <n v="44.32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63.88"/>
    <n v="64.17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9"/>
    <n v="43.33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0"/>
    <n v="90.5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109.07"/>
    <n v="29.19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26.75"/>
    <n v="30.96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109.94"/>
    <n v="92.16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20"/>
    <n v="17.5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55.39"/>
    <n v="5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133.9"/>
    <n v="25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48.72"/>
    <e v="#DIV/0!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48.25"/>
    <n v="50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58.97"/>
    <n v="16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1.64"/>
    <e v="#DIV/0!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83.72"/>
    <n v="6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63.65"/>
    <e v="#DIV/0!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94.28"/>
    <n v="47.1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71.87"/>
    <n v="100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104.85"/>
    <n v="1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67.14"/>
    <e v="#DIV/0!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73.88"/>
    <n v="40.450000000000003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69.13"/>
    <e v="#DIV/0!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120.77"/>
    <e v="#DIV/0!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42.22"/>
    <n v="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7.5"/>
    <n v="19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1.54"/>
    <n v="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37.61"/>
    <n v="46.73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97.73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2.16"/>
    <n v="67.84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56.98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84.83"/>
    <n v="67.16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94.19"/>
    <n v="48.04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38.86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6.25"/>
    <n v="78.180000000000007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213.38"/>
    <n v="97.11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59.16"/>
    <n v="110.39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27.27"/>
    <n v="39.9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24.58"/>
    <n v="75.9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75.05"/>
    <n v="58.3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42.02"/>
    <n v="55.8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53.16"/>
    <n v="151.24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83.89"/>
    <n v="849.67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417.33"/>
    <n v="159.24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75.77"/>
    <n v="39.5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67.39"/>
    <n v="130.53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73.569999999999993"/>
    <n v="64.16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25"/>
    <n v="111.53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42"/>
    <n v="170.45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31.16999999999999"/>
    <n v="133.74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47.27"/>
    <n v="95.83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182.13"/>
    <n v="221.7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61.37"/>
    <n v="32.32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35.770000000000003"/>
    <n v="98.84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45.62"/>
    <n v="55.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75.38"/>
    <n v="52.79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50.88"/>
    <n v="135.66999999999999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19.29"/>
    <n v="53.9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92.54"/>
    <n v="56.6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76.05"/>
    <n v="82.3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52.63"/>
    <n v="88.26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98.99"/>
    <n v="84.9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79.53"/>
    <n v="48.1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34.21"/>
    <n v="66.02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37.630000000000003"/>
    <n v="96.38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51.04"/>
    <n v="156.16999999999999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50.04"/>
    <n v="95.76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33.93"/>
    <n v="180.41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58.21"/>
    <n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88.04"/>
    <n v="2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70.58"/>
    <n v="1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53.29"/>
    <e v="#DIV/0!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36.36000000000001"/>
    <n v="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40.549999999999997"/>
    <n v="26.2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70.63"/>
    <e v="#DIV/0!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52.68"/>
    <n v="6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28.33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90.94"/>
    <n v="14.43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5"/>
    <e v="#DIV/0!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58.08"/>
    <n v="132.19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2"/>
    <e v="#DIV/0!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62.5"/>
    <e v="#DIV/0!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10"/>
    <e v="#DIV/0!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71.59"/>
    <n v="56.4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10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32.82"/>
    <n v="11.67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49.12"/>
    <n v="50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6.309999999999999"/>
    <n v="23.5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18"/>
    <n v="67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3"/>
    <e v="#DIV/0!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7"/>
    <n v="42.5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1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10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108.05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3"/>
    <n v="26.92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41.83"/>
    <n v="155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49.34"/>
    <e v="#DIV/0!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41.73"/>
    <n v="47.77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32.72"/>
    <n v="20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51.96"/>
    <n v="41.67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50.69"/>
    <n v="74.3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42.24"/>
    <n v="84.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416.88"/>
    <n v="65.459999999999994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46.65"/>
    <n v="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48.45"/>
    <n v="27.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70.53"/>
    <n v="51.2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87.96"/>
    <n v="1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26.27"/>
    <e v="#DIV/0!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57.78"/>
    <n v="5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57.25"/>
    <n v="31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96.34"/>
    <n v="15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43"/>
    <e v="#DIV/0!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35.549999999999997"/>
    <n v="131.66999999999999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68.81"/>
    <e v="#DIV/0!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28.57"/>
    <n v="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50.63"/>
    <e v="#DIV/0!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106.8"/>
    <e v="#DIV/0!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4"/>
    <n v="510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34.1"/>
    <n v="44.4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25"/>
    <e v="#DIV/0!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0.5"/>
    <n v="1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215.96"/>
    <n v="20.5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1.25"/>
    <n v="40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08.25"/>
    <n v="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29.97"/>
    <e v="#DIV/0!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117.49"/>
    <n v="1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10"/>
    <e v="#DIV/0!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70.599999999999994"/>
    <n v="40.78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24.5"/>
    <n v="48.33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30"/>
    <n v="46.95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66.69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7"/>
    <n v="48.84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2928.93"/>
    <n v="137.31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28.89"/>
    <n v="87.83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29.63"/>
    <n v="70.790000000000006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0.98"/>
    <n v="52.83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54"/>
    <n v="443.75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36.11"/>
    <n v="48.5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3.15"/>
    <n v="37.07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04"/>
    <n v="5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31.83"/>
    <n v="39.0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27.39"/>
    <n v="66.6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56.36"/>
    <n v="67.1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77.349999999999994"/>
    <n v="66.3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42.8"/>
    <n v="64.62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48.85"/>
    <n v="58.37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48.24"/>
    <n v="86.96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70.209999999999994"/>
    <n v="66.47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94.05"/>
    <n v="163.7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80.27"/>
    <n v="107.98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54.2"/>
    <n v="42.11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60.27"/>
    <n v="47.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38.74"/>
    <n v="112.02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52.54"/>
    <n v="74.95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5.31"/>
    <n v="61.5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35.840000000000003"/>
    <n v="45.88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64.569999999999993"/>
    <n v="75.849999999999994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87.44"/>
    <n v="84.21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68.819999999999993"/>
    <n v="117.2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176.2"/>
    <n v="86.49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511.79"/>
    <n v="172.41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60.44"/>
    <n v="62.8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35"/>
    <n v="67.73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188.51"/>
    <n v="53.56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56.2"/>
    <n v="34.6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51.31"/>
    <n v="38.89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127.36"/>
    <n v="94.74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01.86"/>
    <n v="39.97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30.56"/>
    <n v="97.5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842.11"/>
    <n v="42.8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577.28"/>
    <n v="168.5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483.34"/>
    <n v="85.55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76.14"/>
    <n v="55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74.11"/>
    <n v="26.55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36.97"/>
    <n v="113.83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2500.9699999999998"/>
    <n v="32.0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67.69"/>
    <n v="47.1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63.05"/>
    <n v="88.47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17.6"/>
    <n v="100.75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180.75"/>
    <n v="64.70999999999999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127.32"/>
    <n v="51.85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36.63999999999999"/>
    <n v="38.7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182.78"/>
    <n v="44.65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79.38"/>
    <n v="156.77000000000001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61.38"/>
    <n v="118.7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80.73"/>
    <n v="74.15000000000000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72.36"/>
    <n v="12.53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70.849999999999994"/>
    <n v="27.86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47.94"/>
    <n v="80.180000000000007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186.81"/>
    <n v="132.44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31.99"/>
    <n v="33.75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29.31"/>
    <n v="34.380000000000003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245.02"/>
    <n v="44.96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323.25"/>
    <n v="41.04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282.66000000000003"/>
    <n v="52.6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91.21"/>
    <n v="70.78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31.75"/>
    <n v="53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44.61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88.69"/>
    <n v="26.1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453.14"/>
    <n v="39.18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12.75"/>
    <n v="45.59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1"/>
    <n v="89.25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83.43"/>
    <n v="40.42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25"/>
    <n v="82.38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50"/>
    <n v="159.52000000000001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01.8"/>
    <n v="36.24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46.67"/>
    <n v="62.5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"/>
    <n v="47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74.58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26"/>
    <n v="7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86.44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24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18.33"/>
    <n v="18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33.71"/>
    <n v="80.13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25"/>
    <n v="253.14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128.38999999999999"/>
    <n v="171.43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78.83"/>
    <n v="57.7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91.76"/>
    <n v="264.2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331.1"/>
    <n v="159.3300000000000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94.26"/>
    <n v="3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408.98"/>
    <n v="5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84.46"/>
    <n v="61.09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44.85"/>
    <e v="#DIV/0!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83.36"/>
    <n v="114.8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55.28"/>
    <e v="#DIV/0!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422.02"/>
    <n v="54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64.180000000000007"/>
    <n v="65.9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173.58"/>
    <n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88.6"/>
    <n v="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50.22"/>
    <n v="25.5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192.39"/>
    <n v="118.36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73.42"/>
    <e v="#DIV/0!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47.68"/>
    <e v="#DIV/0!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108.97"/>
    <n v="54.1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23.65"/>
    <e v="#DIV/0!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147.94999999999999"/>
    <n v="21.25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385.04"/>
    <n v="3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457.39"/>
    <n v="52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222.99"/>
    <e v="#DIV/0!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20.74"/>
    <n v="50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73.5"/>
    <n v="115.7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223.1"/>
    <n v="5.5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47.91"/>
    <n v="50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96.06"/>
    <n v="34.020000000000003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118.61"/>
    <n v="37.5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18.45"/>
    <n v="11.6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143.21"/>
    <n v="28.13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282.72000000000003"/>
    <e v="#DIV/0!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593.94000000000005"/>
    <n v="1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62.16000000000003"/>
    <n v="216.67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46.58"/>
    <n v="8.7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70.040000000000006"/>
    <n v="62.2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164.91"/>
    <n v="137.25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449.26"/>
    <n v="1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7.47"/>
    <n v="122.14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43.97999999999999"/>
    <e v="#DIV/0!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88.24"/>
    <e v="#DIV/0!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36.33"/>
    <e v="#DIV/0!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90.18"/>
    <e v="#DIV/0!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152.62"/>
    <e v="#DIV/0!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55.81"/>
    <n v="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227.85"/>
    <n v="5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91.83"/>
    <n v="22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80.989999999999995"/>
    <n v="56.67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278.39"/>
    <n v="20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43.1"/>
    <n v="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26.29000000000002"/>
    <e v="#DIV/0!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41.74"/>
    <n v="25.58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64.02"/>
    <n v="63.97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99.46"/>
    <n v="89.93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38.49"/>
    <n v="93.0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45.55"/>
    <n v="89.67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0.51"/>
    <n v="207.6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14.77"/>
    <n v="59.41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36"/>
    <n v="358.97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54.16999999999999"/>
    <n v="94.7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566.39"/>
    <n v="80.650000000000006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20.86"/>
    <n v="168.6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86.16"/>
    <n v="34.69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51.21"/>
    <n v="462.86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67.260000000000005"/>
    <n v="104.39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62.8"/>
    <n v="7.5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346.13"/>
    <n v="47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244.12"/>
    <n v="414.2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259.25"/>
    <n v="42.48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01.96"/>
    <n v="108.78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226.21"/>
    <n v="81.099999999999994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324.69"/>
    <n v="51.67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205"/>
    <n v="35.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20.47"/>
    <n v="103.64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116.35"/>
    <n v="55.28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307.2"/>
    <n v="72.17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546.69000000000005"/>
    <e v="#DIV/0!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47.47"/>
    <n v="58.6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101.56"/>
    <n v="12.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72.91"/>
    <n v="49.1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43.71"/>
    <n v="150.5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34"/>
    <n v="35.799999999999997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70.650000000000006"/>
    <n v="45.1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89.3"/>
    <n v="98.7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15.09"/>
    <n v="88.3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62.12"/>
    <n v="170.6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46.2"/>
    <n v="83.75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48.55"/>
    <n v="65.09999999999999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57.52"/>
    <n v="66.3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88.15"/>
    <n v="104.89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10.49"/>
    <n v="78.44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66.83"/>
    <n v="59.04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58.6"/>
    <n v="71.3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13.64"/>
    <n v="51.2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43.57"/>
    <n v="60.24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78.95"/>
    <n v="44.94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88.13"/>
    <n v="31.21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63.03"/>
    <n v="63.88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30.37"/>
    <n v="19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51.48"/>
    <n v="1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35.79"/>
    <n v="109.0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98.82"/>
    <n v="26.75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28"/>
    <n v="109.9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51.31"/>
    <n v="2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53.52"/>
    <n v="55.3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37.15"/>
    <n v="133.9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89.9"/>
    <n v="48.72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3"/>
    <n v="48.25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52.82"/>
    <n v="58.9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54.62"/>
    <n v="11.64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27.27"/>
    <n v="83.72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68.599999999999994"/>
    <n v="63.65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35.61"/>
    <n v="94.28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94.03"/>
    <n v="71.87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526.46"/>
    <n v="104.85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50.66"/>
    <n v="67.14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79.180000000000007"/>
    <n v="73.8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91.59"/>
    <n v="69.1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16.96"/>
    <n v="120.77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28.4"/>
    <n v="42.2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103.33"/>
    <n v="7.5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.54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23"/>
    <n v="37.61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31.56"/>
    <e v="#DIV/0!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"/>
    <n v="42.16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34.22"/>
    <e v="#DIV/0!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25"/>
    <n v="84.83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9.670000000000002"/>
    <n v="94.19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1.25"/>
    <e v="#DIV/0!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8.33"/>
    <n v="6.25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1.34"/>
    <n v="213.38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5.33"/>
    <n v="59.16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34.67"/>
    <n v="27.2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21.73"/>
    <n v="24.58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11.92"/>
    <n v="75.05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6.6"/>
    <n v="42.02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0.67"/>
    <n v="53.1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29.04"/>
    <n v="83.89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50.91"/>
    <n v="417.33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75.77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0.08"/>
    <n v="67.39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45"/>
    <n v="73.569999999999993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5.29"/>
    <n v="25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51.29"/>
    <n v="4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1"/>
    <n v="131.16999999999999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49.38"/>
    <n v="47.27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1"/>
    <n v="182.13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61.37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01.25"/>
    <n v="35.770000000000003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19.670000000000002"/>
    <n v="45.6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2.5"/>
    <n v="75.38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8.5"/>
    <n v="50.88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19.29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3"/>
    <n v="92.54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17.989999999999998"/>
    <n v="76.05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370.95"/>
    <n v="52.63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3.57"/>
    <n v="98.9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3"/>
    <n v="79.5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5.31"/>
    <n v="134.2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35.619999999999997"/>
    <n v="37.63000000000000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87.1"/>
    <n v="51.0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75.11"/>
    <n v="50.04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68.010000000000005"/>
    <n v="133.9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29.62"/>
    <n v="58.21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91.63"/>
    <n v="88.04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22.5"/>
    <n v="70.58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64.37"/>
    <n v="53.29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21.86"/>
    <n v="136.36000000000001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33.32"/>
    <n v="40.549999999999997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90.28"/>
    <n v="70.63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76.92"/>
    <n v="52.6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59.23"/>
    <e v="#DIV/0!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65.38"/>
    <n v="90.94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67.31"/>
    <n v="5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88.75"/>
    <n v="58.0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65.87"/>
    <n v="2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40.35"/>
    <n v="62.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76.86"/>
    <n v="10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68.709999999999994"/>
    <n v="71.59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57.77"/>
    <e v="#DIV/0!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44.17"/>
    <n v="32.82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31.57"/>
    <n v="49.12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07.05"/>
    <n v="16.309999999999999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49.03"/>
    <n v="18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55.96"/>
    <n v="13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56.97"/>
    <n v="1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4.06"/>
    <e v="#DIV/0!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68.63"/>
    <e v="#DIV/0!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65.319999999999993"/>
    <e v="#DIV/0!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35.92"/>
    <n v="3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40.07"/>
    <n v="41.83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75.650000000000006"/>
    <n v="49.34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61.2"/>
    <n v="41.73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48.13"/>
    <n v="32.72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68.11"/>
    <n v="51.96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65.89"/>
    <n v="50.6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81.650000000000006"/>
    <n v="42.24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52.7"/>
    <n v="416.88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41.23"/>
    <n v="46.65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15.04"/>
    <n v="48.4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39.07"/>
    <n v="70.5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43.82"/>
    <n v="87.96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27.3"/>
    <n v="26.2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42.22"/>
    <n v="57.78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33.24"/>
    <n v="57.25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285.70999999999998"/>
    <n v="196.34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42.33"/>
    <n v="4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50.27"/>
    <n v="35.54999999999999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61.9"/>
    <n v="68.81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40.75"/>
    <n v="28.57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55.8"/>
    <n v="50.63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10"/>
    <n v="106.8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73.13"/>
    <n v="4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26.06"/>
    <n v="34.1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22.64"/>
    <n v="25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47.22"/>
    <n v="10.5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32.32"/>
    <n v="215.96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53.42"/>
    <n v="21.2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51.3"/>
    <n v="108.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37.200000000000003"/>
    <n v="129.9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27.1"/>
    <n v="117.49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206.31"/>
    <n v="10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82.15"/>
    <n v="70.59999999999999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64.8"/>
    <n v="24.5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60.82"/>
    <n v="3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67.97"/>
    <n v="2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81.56"/>
    <n v="1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25.43"/>
    <n v="2928.9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21.5"/>
    <n v="28.89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27.23"/>
    <n v="29.6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25.09"/>
    <n v="40.98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21.23"/>
    <n v="54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41.61"/>
    <n v="36.1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35.59"/>
    <n v="23.1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22.12"/>
    <n v="104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64.63"/>
    <n v="31.8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69.569999999999993"/>
    <n v="27.39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5.13"/>
    <n v="56.36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140.97999999999999"/>
    <n v="77.349999999999994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49.47"/>
    <n v="42.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53.87"/>
    <n v="48.85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4.57"/>
    <n v="48.24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65"/>
    <n v="70.20999999999999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53.48"/>
    <n v="94.05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43.91"/>
    <n v="80.27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50.85"/>
    <n v="54.2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58.63"/>
    <n v="60.27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32.82"/>
    <n v="38.74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426.93"/>
    <n v="152.54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23.81"/>
    <n v="115.3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98.41"/>
    <n v="35.840000000000003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07.32"/>
    <n v="64.569999999999993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11.67"/>
    <n v="87.44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41.78"/>
    <n v="68.819999999999993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1.38"/>
    <n v="176.2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94.1"/>
    <n v="511.79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5.72"/>
    <n v="160.44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90.64"/>
    <n v="35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97.3"/>
    <n v="188.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37.119999999999997"/>
    <n v="56.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28.1"/>
    <n v="51.3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44.43"/>
    <n v="127.36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24.27"/>
    <n v="101.86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5.119999999999997"/>
    <n v="230.56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24.76"/>
    <n v="842.11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188.38"/>
    <n v="577.2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48.08000000000001"/>
    <n v="483.34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49.93"/>
    <n v="76.14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07.82"/>
    <n v="74.11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42.63"/>
    <n v="36.97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4.37"/>
    <n v="2500.9699999999998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37.479999999999997"/>
    <n v="67.69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30.2"/>
    <n v="63.05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33.549999999999997"/>
    <n v="117.6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64.75"/>
    <n v="180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57.93"/>
    <n v="127.32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53.08"/>
    <n v="136.6399999999999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48.06"/>
    <n v="182.7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82.4"/>
    <n v="279.38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50.45"/>
    <n v="61.38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15.83"/>
    <n v="80.7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63.03"/>
    <n v="272.36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8.02"/>
    <n v="70.849999999999994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46.09"/>
    <n v="247.94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7.21"/>
    <n v="186.8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50.93"/>
    <n v="131.99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40.04"/>
    <n v="29.31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64.44"/>
    <n v="245.02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53.83"/>
    <n v="1323.2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00.47"/>
    <n v="282.6600000000000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46.63"/>
    <n v="91.21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34.07"/>
    <n v="31.75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65.209999999999994"/>
    <e v="#DIV/0!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44.21"/>
    <n v="88.69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71.97"/>
    <n v="453.14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52.95"/>
    <n v="12.7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9.45"/>
    <n v="1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75.040000000000006"/>
    <n v="83.4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15.71"/>
    <n v="25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31.66"/>
    <n v="5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46.18"/>
    <n v="101.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68.48"/>
    <n v="46.6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53.47"/>
    <n v="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9.11"/>
    <e v="#DIV/0!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51.19"/>
    <e v="#DIV/0!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27.94"/>
    <n v="26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82.5"/>
    <e v="#DIV/0!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59.82"/>
    <e v="#DIV/0!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64.819999999999993"/>
    <n v="218.3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90.1"/>
    <n v="33.7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40.96"/>
    <n v="25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56"/>
    <n v="128.38999999999999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37.67"/>
    <n v="78.83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40.08"/>
    <n v="91.76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78.03"/>
    <n v="331.1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8.91"/>
    <n v="194.26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37.130000000000003"/>
    <n v="408.98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41.96"/>
    <n v="84.4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61.04"/>
    <n v="44.85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64.53"/>
    <n v="383.36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21.25"/>
    <n v="55.28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30"/>
    <n v="422.02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5.49"/>
    <n v="64.180000000000007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11.43"/>
    <n v="173.58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08"/>
    <n v="88.6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4.88"/>
    <n v="50.22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47.38"/>
    <n v="192.3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211.84"/>
    <n v="73.42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219.93"/>
    <n v="147.68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40.799999999999997"/>
    <n v="108.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75.5"/>
    <n v="23.6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13.54"/>
    <n v="147.94999999999999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60.87"/>
    <n v="385.04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15.69"/>
    <n v="457.3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48.1"/>
    <n v="222.99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74.180000000000007"/>
    <n v="220.74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23.35"/>
    <n v="73.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66.62"/>
    <n v="223.1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4.99"/>
    <n v="47.91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96.06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118.61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00"/>
    <n v="118.45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"/>
    <n v="143.2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282.72000000000003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13"/>
    <n v="593.9400000000000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5"/>
    <n v="262.1600000000000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54"/>
    <n v="46.5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70.040000000000006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164.91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5.43"/>
    <n v="449.26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27.47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143.97999999999999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25"/>
    <n v="88.24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27.5"/>
    <n v="36.33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90.18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152.62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55.81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367"/>
    <n v="227.85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2"/>
    <n v="91.83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80.989999999999995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60"/>
    <n v="278.39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43.1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326.2900000000000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41.74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97.41"/>
    <n v="64.02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47.86"/>
    <n v="99.4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50"/>
    <n v="138.49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45.5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20.5"/>
    <n v="10.5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114.77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0"/>
    <n v="36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0"/>
    <n v="154.16999999999999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10"/>
    <n v="566.39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120.86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81.58"/>
    <n v="86.1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51.21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67.260000000000005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62.8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18.329999999999998"/>
    <n v="346.13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24.43"/>
    <n v="244.1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7.5"/>
    <n v="259.2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145"/>
    <n v="201.96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226.2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12.57"/>
    <n v="324.69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205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342"/>
    <n v="20.4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57.88"/>
    <n v="116.3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30"/>
    <n v="307.2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546.69000000000005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25"/>
    <n v="47.47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101.56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0"/>
    <n v="72.91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1.5"/>
    <n v="43.71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34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10"/>
    <n v="70.650000000000006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89.3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115.09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62.12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46.2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22.33"/>
    <n v="48.55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52"/>
    <n v="57.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29999999999998"/>
    <n v="88.15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110.49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56.3"/>
    <n v="66.8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84.06"/>
    <n v="58.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168.39"/>
    <n v="113.64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15"/>
    <n v="43.57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76.67"/>
    <n v="78.9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188.13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50.33"/>
    <n v="63.0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30.37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"/>
    <n v="51.48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5.380000000000003"/>
    <n v="35.79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5.83"/>
    <n v="98.82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5"/>
    <n v="28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51.31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1"/>
    <n v="53.52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37.15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69.47"/>
    <n v="89.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"/>
    <n v="106.53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1"/>
    <n v="52.82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8"/>
    <n v="54.62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34.44"/>
    <n v="27.27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1"/>
    <n v="68.599999999999994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35.61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1"/>
    <n v="94.03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1"/>
    <n v="526.46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501.25"/>
    <n v="50.66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0.5"/>
    <n v="79.180000000000007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1"/>
    <n v="91.59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"/>
    <n v="116.96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28.4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3"/>
    <n v="103.3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306"/>
    <n v="10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22.5"/>
    <n v="23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31.56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50"/>
    <n v="5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34.22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5"/>
    <n v="2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74.23"/>
    <n v="19.670000000000002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81.25"/>
    <n v="2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130.22999999999999"/>
    <n v="8.3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53.41"/>
    <n v="21.34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75.13"/>
    <n v="5.3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75.67"/>
    <n v="34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31.69"/>
    <n v="21.73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47.78"/>
    <n v="11.92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90"/>
    <n v="26.6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49.31"/>
    <n v="10.67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62.07"/>
    <n v="29.04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53.4"/>
    <n v="50.91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69.27"/>
    <e v="#DIV/0!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271.51"/>
    <n v="50.08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34.130000000000003"/>
    <n v="4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40.49"/>
    <n v="25.2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89.76"/>
    <n v="51.29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68.86"/>
    <n v="1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8.78"/>
    <n v="49.3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25.99"/>
    <n v="1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90.52"/>
    <e v="#DIV/0!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28.88"/>
    <n v="101.2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31"/>
    <n v="19.670000000000002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51.67"/>
    <n v="12.5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26.27"/>
    <n v="8.5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48.08"/>
    <n v="1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27.56"/>
    <n v="2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36.97"/>
    <n v="17.989999999999998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29.02"/>
    <n v="370.95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28.66"/>
    <n v="63.5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37.65"/>
    <n v="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97.9"/>
    <n v="5.31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42.55"/>
    <n v="35.619999999999997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31.58000000000001"/>
    <n v="87.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32.32"/>
    <n v="75.11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61.1"/>
    <n v="68.010000000000005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31.34"/>
    <n v="29.62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9.11000000000001"/>
    <n v="91.6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25.02"/>
    <n v="22.5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250"/>
    <n v="64.3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47.54"/>
    <n v="21.86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40.04"/>
    <n v="33.32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65.84"/>
    <n v="90.28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46.4"/>
    <n v="76.9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50.37"/>
    <n v="59.23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.57"/>
    <n v="65.38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39.49"/>
    <n v="67.31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49.25"/>
    <n v="88.7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62.38"/>
    <n v="65.87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37.94"/>
    <n v="40.3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51.6"/>
    <n v="76.8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27.78"/>
    <n v="68.709999999999994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99.38"/>
    <n v="57.7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38.85"/>
    <n v="44.17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45.55"/>
    <n v="31.57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600"/>
    <n v="107.0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80.55"/>
    <n v="149.0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52.8"/>
    <n v="55.96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7.68"/>
    <n v="56.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23.45"/>
    <n v="44.06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40.14"/>
    <n v="68.63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7.2"/>
    <n v="65.319999999999993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35.92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40.07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75.650000000000006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5"/>
    <n v="61.2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48.13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68.1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35.71"/>
    <n v="65.89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37.5"/>
    <n v="81.650000000000006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52.7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41.23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15.04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52.5"/>
    <n v="39.07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77.5"/>
    <n v="43.82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27.3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53.55"/>
    <n v="42.22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33.24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16.25"/>
    <n v="285.70999999999998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42.33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3.68"/>
    <n v="50.27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85.19"/>
    <n v="61.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54.15"/>
    <n v="40.7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77.21"/>
    <n v="55.8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3"/>
    <n v="1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36.91"/>
    <n v="73.1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57.54"/>
    <n v="26.06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52.96"/>
    <n v="22.6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82.33"/>
    <n v="47.22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35.41999999999999"/>
    <n v="32.32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74.069999999999993"/>
    <n v="53.42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84.08"/>
    <n v="51.3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61.03"/>
    <n v="37.2000000000000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50"/>
    <n v="27.1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266.08999999999997"/>
    <n v="206.31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7.25"/>
    <n v="82.1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00"/>
    <n v="164.8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09.96"/>
    <n v="60.82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69.92"/>
    <n v="67.97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95.74"/>
    <n v="81.56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59.46"/>
    <n v="25.4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55.77"/>
    <n v="21.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30.08"/>
    <n v="27.2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88.44"/>
    <n v="25.09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64.03"/>
    <n v="21.2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60.15"/>
    <n v="41.61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49.19"/>
    <n v="135.5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65.16"/>
    <n v="22.1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43.62"/>
    <n v="64.6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43.7"/>
    <n v="69.56999999999999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67.42"/>
    <n v="75.13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77.5"/>
    <n v="140.97999999999999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38.880000000000003"/>
    <n v="49.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54.99"/>
    <n v="53.87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61.34"/>
    <n v="4.5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23.12"/>
    <n v="65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29.61"/>
    <n v="53.48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75.61"/>
    <n v="43.9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35.6"/>
    <n v="50.85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43"/>
    <n v="58.6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32.82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25"/>
    <n v="426.93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23.81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98.41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00"/>
    <n v="107.3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11.67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60"/>
    <n v="41.78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0"/>
    <n v="21.38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72.5"/>
    <n v="94.1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29.5"/>
    <n v="15.72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62.5"/>
    <n v="90.64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97.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37.119999999999997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28.1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144.43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24.27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35.119999999999997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24.76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23.08"/>
    <n v="188.3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25.5"/>
    <n v="148.08000000000001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48.18"/>
    <n v="49.93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"/>
    <n v="107.82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42.63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14.37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50"/>
    <n v="37.479999999999997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5"/>
    <n v="30.2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02.83"/>
    <n v="33.549999999999997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29.13"/>
    <n v="64.7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5"/>
    <n v="57.93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53.08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3"/>
    <n v="48.06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50"/>
    <n v="82.4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50.45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"/>
    <n v="115.83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96.05"/>
    <n v="63.03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305.77999999999997"/>
    <n v="108.02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12.14"/>
    <n v="46.09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83.57"/>
    <n v="107.21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8"/>
    <n v="50.93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115.53"/>
    <n v="40.04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21.9"/>
    <n v="64.44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80.02"/>
    <n v="53.83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35.520000000000003"/>
    <n v="100.47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64.930000000000007"/>
    <n v="46.6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60.97"/>
    <n v="34.0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31.44"/>
    <n v="65.20999999999999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81.95"/>
    <n v="44.21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58.93"/>
    <n v="71.9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157.29"/>
    <n v="52.9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55.76"/>
    <n v="109.45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83.8"/>
    <n v="75.0400000000000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58.42"/>
    <n v="115.71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270.57"/>
    <n v="31.6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7.1"/>
    <n v="46.18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47.18"/>
    <n v="68.4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20.31"/>
    <n v="53.4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27.6"/>
    <n v="109.11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205.3"/>
    <n v="51.19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35.549999999999997"/>
    <n v="27.94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74.64"/>
    <n v="82.5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47.06"/>
    <n v="59.82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26.59"/>
    <n v="64.81999999999999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36.770000000000003"/>
    <n v="90.1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31.82"/>
    <n v="40.96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27.58"/>
    <n v="5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56"/>
    <n v="37.67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21.56"/>
    <n v="40.08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44.1"/>
    <n v="78.03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63.87"/>
    <n v="18.91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38.99"/>
    <n v="37.130000000000003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80.19"/>
    <n v="41.96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34.9"/>
    <n v="61.04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89.1"/>
    <n v="64.53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39.44"/>
    <n v="21.25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36.9"/>
    <n v="3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37.46"/>
    <n v="25.49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31.96"/>
    <n v="11.43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25.21"/>
    <n v="108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0.039999999999999"/>
    <n v="54.88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45.94"/>
    <n v="47.38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5"/>
    <n v="211.84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219.93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223.58"/>
    <n v="40.799999999999997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39.479999999999997"/>
    <n v="75.5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91.3"/>
    <n v="13.54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78.67"/>
    <n v="60.8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2"/>
    <n v="115.69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7.670000000000002"/>
    <n v="48.1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41.33"/>
    <n v="74.180000000000007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71.599999999999994"/>
    <n v="123.35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307.82"/>
    <n v="66.6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0.45"/>
    <n v="104.99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83.94"/>
    <e v="#DIV/0!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8.5"/>
    <e v="#DIV/0!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73.37"/>
    <n v="3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2.86"/>
    <n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95.28"/>
    <e v="#DIV/0!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22.75"/>
    <n v="13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133.30000000000001"/>
    <n v="15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3.8"/>
    <n v="54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85.75"/>
    <e v="#DIV/0!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267"/>
    <e v="#DIV/0!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373.56"/>
    <n v="15.43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74.04"/>
    <e v="#DIV/0!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93.7"/>
    <e v="#DIV/0!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77.33"/>
    <n v="25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92.22"/>
    <n v="27.5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60.96"/>
    <e v="#DIV/0!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91"/>
    <e v="#DIV/0!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41.58"/>
    <e v="#DIV/0!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33.76"/>
    <n v="367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70.62"/>
    <n v="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167.15"/>
    <e v="#DIV/0!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128.62"/>
    <n v="6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65.41"/>
    <e v="#DIV/0!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117.56"/>
    <e v="#DIV/0!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26.48"/>
    <e v="#DIV/0!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550"/>
    <n v="97.41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44"/>
    <n v="47.86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69"/>
    <n v="50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27.5"/>
    <e v="#DIV/0!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84.9"/>
    <n v="20.5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12"/>
    <e v="#DIV/0!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200"/>
    <n v="3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10"/>
    <n v="5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1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5.29"/>
    <n v="81.58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1"/>
    <e v="#DIV/0!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72.760000000000005"/>
    <e v="#DIV/0!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17.5"/>
    <e v="#DIV/0!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25"/>
    <n v="18.329999999999998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3.33"/>
    <n v="224.4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1"/>
    <n v="37.5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23.67"/>
    <n v="145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89.21"/>
    <n v="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116.56"/>
    <n v="112.57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13.01"/>
    <e v="#DIV/0!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342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7.5"/>
    <n v="57.88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34.130000000000003"/>
    <n v="27.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132.35"/>
    <n v="6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922.22"/>
    <n v="44.5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163.57"/>
    <n v="1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217.38"/>
    <n v="10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49.44"/>
    <n v="13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71.239999999999995"/>
    <n v="100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44.46"/>
    <n v="109.07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64.94"/>
    <n v="0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84.87"/>
    <n v="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53.95"/>
    <n v="104.7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50.53"/>
    <n v="15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8"/>
    <n v="0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95.37"/>
    <n v="80.599999999999994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57.63"/>
    <n v="115.5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64.16"/>
    <n v="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92.39"/>
    <n v="80.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25.98"/>
    <n v="744.55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94.64"/>
    <n v="7.5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70.7"/>
    <n v="38.5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40.76"/>
    <n v="76.67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68.25"/>
    <e v="#DIV/0!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95.49"/>
    <n v="50.33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7.19"/>
    <e v="#DIV/0!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511.65"/>
    <n v="8.33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261.75"/>
    <n v="35.38000000000000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69.760000000000005"/>
    <n v="55.83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77.23"/>
    <n v="5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340.57"/>
    <e v="#DIV/0!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67.42"/>
    <n v="1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845.7"/>
    <e v="#DIV/0!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97.19"/>
    <n v="69.47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451.84"/>
    <n v="1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138.66999999999999"/>
    <n v="1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21.64"/>
    <n v="8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69.52"/>
    <n v="34.44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161.88"/>
    <n v="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493.13"/>
    <e v="#DIV/0!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22.12"/>
    <n v="1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8.239999999999998"/>
    <n v="1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8.75"/>
    <n v="501.2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40.61"/>
    <n v="10.5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1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37.950000000000003"/>
    <n v="1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35.729999999999997"/>
    <e v="#DIV/0!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42.16"/>
    <n v="1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35"/>
    <n v="306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3.25"/>
    <n v="22.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55"/>
    <e v="#DIV/0!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5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39.29"/>
    <n v="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47.5"/>
    <n v="74.2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81.25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17.329999999999998"/>
    <n v="130.22999999999999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31.76"/>
    <n v="53.41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5"/>
    <n v="75.13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39"/>
    <n v="75.67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52.5"/>
    <n v="31.69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47.78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9"/>
    <n v="90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25"/>
    <n v="149.31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30"/>
    <n v="62.07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1.25"/>
    <n v="53.4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69.27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5"/>
    <n v="271.51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1.33"/>
    <n v="34.13000000000000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29.47"/>
    <n v="40.49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1"/>
    <n v="189.7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63.1"/>
    <n v="68.8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108.78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125.99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"/>
    <n v="90.52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43.85"/>
    <n v="28.88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75"/>
    <n v="31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45.97"/>
    <n v="51.6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10"/>
    <n v="26.27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93.67"/>
    <n v="48.0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53"/>
    <n v="27.56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36.97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47"/>
    <n v="1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66.67"/>
    <n v="19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8.77"/>
    <n v="5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66.11"/>
    <n v="46.73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36.86"/>
    <n v="97.73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39.81"/>
    <n v="67.8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31.5"/>
    <n v="56.98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67.16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26.46"/>
    <n v="48.04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47.88"/>
    <n v="38.86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73.209999999999994"/>
    <n v="78.180000000000007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89.67"/>
    <n v="97.1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51.46"/>
    <n v="110.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25"/>
    <n v="39.92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36.5"/>
    <n v="75.98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44"/>
    <n v="58.3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87.36"/>
    <n v="55.82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36.47"/>
    <n v="151.24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44.86"/>
    <n v="849.67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42.9"/>
    <n v="159.24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51.23"/>
    <n v="39.51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33.94"/>
    <n v="130.5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90.74"/>
    <n v="64.16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50"/>
    <n v="111.5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24.44"/>
    <n v="170.45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44.25"/>
    <n v="133.74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67.739999999999995"/>
    <n v="95.83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65.38"/>
    <n v="221.7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21.9"/>
    <n v="32.32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47.46"/>
    <n v="98.84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92.84"/>
    <n v="55.22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68.25"/>
    <n v="52.79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37.21"/>
    <n v="135.66999999999999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25.25"/>
    <n v="53.99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43.21"/>
    <n v="56.64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25.13"/>
    <n v="82.32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23.64"/>
    <n v="88.26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3.95"/>
    <n v="84.91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50.38"/>
    <n v="48.15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.6"/>
    <n v="66.02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28.57"/>
    <n v="96.38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63.83"/>
    <n v="156.16999999999999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8.86"/>
    <n v="95.7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50.67"/>
    <n v="180.41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60.78"/>
    <n v="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13.42"/>
    <n v="2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04.57"/>
    <n v="1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98.31"/>
    <n v="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35.04"/>
    <n v="1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272.73"/>
    <n v="26.27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63.85"/>
    <n v="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30.19"/>
    <n v="60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83.51"/>
    <n v="28.33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64.760000000000005"/>
    <n v="14.43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20.12"/>
    <n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44.09"/>
    <n v="132.1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40.479999999999997"/>
    <n v="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44.54"/>
    <n v="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25.81"/>
    <n v="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9.7"/>
    <n v="56.42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0"/>
    <n v="10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11.67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5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30"/>
    <n v="23.5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60.67"/>
    <n v="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42.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3.33"/>
    <n v="10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5"/>
    <n v="1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23.92"/>
    <n v="108.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26.92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5.83"/>
    <n v="155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29.79"/>
    <n v="47.77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60"/>
    <n v="2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24.33"/>
    <n v="41.6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500"/>
    <n v="74.33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84.33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35"/>
    <n v="65.45999999999999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29.56"/>
    <n v="65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26.67"/>
    <n v="27.5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18.329999999999998"/>
    <n v="51.25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20"/>
    <n v="14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3.33"/>
    <n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22.5"/>
    <n v="31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50.4"/>
    <n v="15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105.03"/>
    <n v="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35.4"/>
    <n v="131.66999999999999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83.33"/>
    <n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35.92"/>
    <n v="1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119.13"/>
    <n v="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90.33"/>
    <n v="510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2.33"/>
    <n v="44.4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8.33"/>
    <n v="1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15.75"/>
    <n v="20.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9"/>
    <n v="4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96.55"/>
    <n v="2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63"/>
    <n v="1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381.6"/>
    <n v="0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6.25"/>
    <n v="40.78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26"/>
    <n v="48.33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10"/>
    <n v="46.95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5"/>
    <n v="66.69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48.84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81.569999999999993"/>
    <n v="137.31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7"/>
    <n v="87.83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7.3"/>
    <n v="70.790000000000006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29.41"/>
    <n v="52.83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2.5"/>
    <n v="443.7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48.54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.75"/>
    <n v="37.07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52.08"/>
    <n v="50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183.33"/>
    <n v="39.0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26.33"/>
    <n v="66.69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67.13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486.43"/>
    <n v="66.37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3"/>
    <n v="64.62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25"/>
    <n v="58.37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9.75"/>
    <n v="86.96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18.75"/>
    <n v="66.47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36.590000000000003"/>
    <n v="163.78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80.709999999999994"/>
    <n v="107.9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"/>
    <n v="42.1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52.8"/>
    <n v="47.2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20"/>
    <n v="112.02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1"/>
    <n v="74.95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46.93"/>
    <n v="61.58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78.08"/>
    <n v="45.8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1"/>
    <n v="75.849999999999994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1"/>
    <n v="84.2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203.67"/>
    <n v="117.23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20.71"/>
    <n v="86.49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48.56"/>
    <n v="172.41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68.099999999999994"/>
    <n v="62.81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67.73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51.62"/>
    <n v="53.56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43"/>
    <n v="34.6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83.33"/>
    <n v="38.89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30"/>
    <n v="94.74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75.51"/>
    <n v="39.97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231.66"/>
    <n v="97.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75"/>
    <n v="42.86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12.14"/>
    <n v="168.51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41.67"/>
    <n v="85.55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255.17"/>
    <n v="554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62.77000000000001"/>
    <n v="26.55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88.33"/>
    <n v="113.8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85.74"/>
    <n v="32.0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47.57"/>
    <n v="47.19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72.97"/>
    <n v="88.4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90.54"/>
    <n v="100.75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37.65"/>
    <n v="64.709999999999994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36.36"/>
    <n v="51.85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26.72"/>
    <n v="38.79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329.2"/>
    <n v="44.65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81.239999999999995"/>
    <n v="156.77000000000001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1"/>
    <n v="118.7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2.23"/>
    <n v="74.150000000000006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12.53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00"/>
    <n v="27.86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80.18000000000000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"/>
    <n v="132.44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82.46"/>
    <n v="33.75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2.67"/>
    <n v="34.38000000000000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12.5"/>
    <n v="44.96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41.04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18.899999999999999"/>
    <n v="52.6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200.63"/>
    <n v="70.78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201.67"/>
    <n v="53.75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44.61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5"/>
    <n v="26.1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66.099999999999994"/>
    <n v="39.18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93.33"/>
    <n v="45.59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89.25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40.42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82.38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50.75"/>
    <n v="159.5200000000000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60.9"/>
    <n v="36.24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9.03"/>
    <n v="62.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25.69"/>
    <n v="47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41.92"/>
    <n v="74.58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88.77"/>
    <n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80.23"/>
    <n v="76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78.94"/>
    <n v="86.4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95.59"/>
    <n v="24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69.89"/>
    <n v="18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74.53"/>
    <n v="80.1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23.94"/>
    <n v="253.1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264.85000000000002"/>
    <n v="171.4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58.62"/>
    <n v="57.7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70.88"/>
    <n v="264.26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8.57"/>
    <n v="159.3300000000000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7"/>
    <n v="3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60.69"/>
    <n v="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10.22"/>
    <n v="61.09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36.46"/>
    <n v="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53.16"/>
    <n v="114.82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86.49"/>
    <n v="0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55.24"/>
    <n v="5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15.08"/>
    <n v="65.97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09.59"/>
    <n v="5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45.21"/>
    <n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04.15"/>
    <n v="25.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35.71"/>
    <n v="118.36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97"/>
    <n v="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370.37"/>
    <n v="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94.41"/>
    <n v="54.1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48.98"/>
    <n v="0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45.59"/>
    <n v="21.25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23.28"/>
    <n v="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63.23"/>
    <n v="525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53.52000000000001"/>
    <n v="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90.2"/>
    <n v="5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18.97"/>
    <n v="115.71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80.25"/>
    <n v="5.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62.5"/>
    <n v="5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131.38"/>
    <n v="34.020000000000003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73.03"/>
    <n v="37.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78.53"/>
    <n v="11.67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62.91"/>
    <n v="28.13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08.24"/>
    <n v="0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88.87"/>
    <n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54"/>
    <n v="216.67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16.73"/>
    <n v="8.75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233.9"/>
    <n v="62.22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37.25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4.84"/>
    <n v="1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85.18"/>
    <n v="122.14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46.69"/>
    <n v="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50.76"/>
    <n v="0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87.7"/>
    <n v="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242.28"/>
    <n v="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46.44999999999999"/>
    <n v="0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3.17"/>
    <n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80.459999999999994"/>
    <n v="55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234.67"/>
    <n v="22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50.69"/>
    <n v="56.67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62.71"/>
    <n v="20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20.17"/>
    <n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67.7"/>
    <n v="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52.1"/>
    <n v="25.58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51.6"/>
    <n v="63.97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64.3"/>
    <n v="89.9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84.86"/>
    <n v="93.07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94.55"/>
    <n v="89.67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45.54"/>
    <n v="207.62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51.72"/>
    <n v="59.41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50.88"/>
    <n v="358.9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91.13"/>
    <n v="94.74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89.31"/>
    <n v="80.650000000000006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88.59"/>
    <n v="168.6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96.3"/>
    <n v="34.69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33.31"/>
    <n v="462.86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37.22"/>
    <n v="104.39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92.13"/>
    <n v="7.5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76.790000000000006"/>
    <n v="47.13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96.53"/>
    <n v="414.29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51.89"/>
    <n v="42.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28.91"/>
    <n v="108.78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84.11"/>
    <n v="81.099999999999994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82.94"/>
    <n v="51.67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259.95"/>
    <n v="35.4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37.25"/>
    <n v="103.64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77.02"/>
    <n v="55.2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74.069999999999993"/>
    <n v="72.17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70.67"/>
    <n v="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3"/>
    <n v="58.62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37.5"/>
    <n v="12.47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13.33"/>
    <n v="49.1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150.5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1"/>
    <n v="35.799999999999997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45.16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98.79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"/>
    <n v="88.3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41"/>
    <n v="170.63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55.83"/>
    <n v="83.75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65.099999999999994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99.76"/>
    <n v="66.33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5.52"/>
    <n v="104.89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7.65"/>
    <n v="78.44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5"/>
    <n v="59.04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2796.67"/>
    <n v="71.34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00"/>
    <n v="51.23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87.5"/>
    <n v="60.2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20.14"/>
    <n v="44.9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20.88"/>
    <n v="31.21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1.31"/>
    <n v="63.8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"/>
    <n v="19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92.14"/>
    <n v="1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7.33"/>
    <n v="109.07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64.8"/>
    <n v="26.75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30.12"/>
    <n v="109.94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52.5"/>
    <n v="2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23.67"/>
    <n v="55.39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415.78"/>
    <n v="133.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53.71"/>
    <n v="48.7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420.6"/>
    <n v="48.25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58.97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18.670000000000002"/>
    <n v="11.64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78.33"/>
    <n v="83.7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67.78"/>
    <n v="63.65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16.670000000000002"/>
    <n v="94.2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2.5"/>
    <n v="71.87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42"/>
    <n v="104.8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130.09"/>
    <n v="67.14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1270.22"/>
    <n v="73.88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88.44"/>
    <n v="69.1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56.34"/>
    <n v="120.7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53.53"/>
    <n v="42.22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5"/>
    <n v="7.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50"/>
    <n v="1.54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56.79"/>
    <n v="37.6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40.83"/>
    <n v="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65.11"/>
    <n v="42.16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55.6"/>
    <n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40.54"/>
    <n v="84.83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25"/>
    <n v="94.19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69.53"/>
    <n v="0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5.5"/>
    <n v="6.2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37"/>
    <n v="213.38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79.87"/>
    <n v="59.16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10.25"/>
    <n v="27.27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72.58999999999997"/>
    <n v="24.58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13"/>
    <n v="75.05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58.18"/>
    <n v="42.02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10"/>
    <n v="53.16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70.11"/>
    <n v="83.89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7.89"/>
    <n v="417.33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125.27"/>
    <n v="75.7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67.39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00"/>
    <n v="73.569999999999993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43"/>
    <n v="25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"/>
    <n v="42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775"/>
    <n v="131.16999999999999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"/>
    <n v="47.27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2.8"/>
    <n v="182.13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0"/>
    <n v="61.37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35.770000000000003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244.8"/>
    <n v="45.6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6.5"/>
    <n v="75.38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50.88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61.18"/>
    <n v="119.29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92.54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39.24"/>
    <n v="76.0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0"/>
    <n v="52.63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93.75"/>
    <n v="98.99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53.75"/>
    <n v="79.53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10"/>
    <n v="134.2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33.75"/>
    <n v="37.63000000000000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18.75"/>
    <n v="51.0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3.14"/>
    <n v="50.0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29.05"/>
    <n v="133.93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50"/>
    <n v="58.2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88.04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450"/>
    <n v="70.58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24"/>
    <n v="53.29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32.25"/>
    <n v="136.3600000000000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5"/>
    <n v="40.54999999999999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70.6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251.33"/>
    <n v="52.68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437.5"/>
    <n v="90.94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0.35"/>
    <n v="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41.42"/>
    <n v="58.08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52"/>
    <n v="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33.99"/>
    <n v="62.5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3.35"/>
    <n v="10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34.79"/>
    <n v="71.5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41.77"/>
    <n v="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64.27"/>
    <n v="32.82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31.21"/>
    <n v="49.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62.92"/>
    <n v="16.30999999999999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98.54"/>
    <n v="18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82.61"/>
    <n v="13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38.5"/>
    <n v="17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80.16"/>
    <n v="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28.41"/>
    <n v="0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80.73"/>
    <n v="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200.69"/>
    <n v="3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37.590000000000003"/>
    <n v="41.8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58.1"/>
    <n v="49.3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60.3"/>
    <n v="41.7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63.36"/>
    <n v="32.72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50.9"/>
    <n v="51.96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0.5"/>
    <n v="50.69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31.62"/>
    <n v="42.24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65.099999999999994"/>
    <n v="416.8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79.31"/>
    <n v="46.6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39.19"/>
    <n v="48.45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31.91"/>
    <n v="70.53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91.3"/>
    <n v="87.96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39.67"/>
    <n v="26.2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57.55"/>
    <n v="57.78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33.03"/>
    <n v="57.25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77.34"/>
    <n v="196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31.93"/>
    <n v="4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36.33"/>
    <n v="35.549999999999997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46.77"/>
    <n v="68.8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40.07"/>
    <n v="28.5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0.22"/>
    <n v="50.6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41.67"/>
    <n v="106.8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46.71"/>
    <n v="4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71.489999999999995"/>
    <n v="34.1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14.44"/>
    <n v="2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356.84"/>
    <n v="10.5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215.96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37.75"/>
    <n v="21.2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2.75"/>
    <n v="108.2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24.46"/>
    <n v="129.97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117.49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3.08"/>
    <n v="1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300"/>
    <n v="70.599999999999994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286.25"/>
    <n v="24.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6.67"/>
    <n v="3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49.21"/>
    <n v="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1"/>
    <n v="17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2.5"/>
    <n v="2928.93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109.04"/>
    <n v="28.89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41.67"/>
    <n v="29.6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40.9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22.75"/>
    <n v="54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36.1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70.83"/>
    <n v="23.15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63.11"/>
    <n v="104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50.16"/>
    <n v="31.83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62.88"/>
    <n v="27.39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85.53"/>
    <n v="56.36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53.72"/>
    <n v="77.349999999999994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27.81"/>
    <n v="42.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6.57"/>
    <n v="48.85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262.11"/>
    <n v="48.24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57.17"/>
    <n v="70.209999999999994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50.2"/>
    <n v="94.05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66.59"/>
    <n v="80.27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68.25"/>
    <n v="54.2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256.37"/>
    <n v="60.2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36.61"/>
    <n v="38.74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37.14"/>
    <n v="152.5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45.88"/>
    <n v="115.31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41.71"/>
    <n v="35.840000000000003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52.49"/>
    <n v="64.569999999999993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59.52"/>
    <n v="87.44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50"/>
    <n v="68.819999999999993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93.62"/>
    <n v="176.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6.8"/>
    <n v="511.7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77.22"/>
    <n v="160.44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57.5"/>
    <n v="3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50.46"/>
    <n v="188.51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97.38"/>
    <n v="56.2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34.92"/>
    <n v="51.3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85.53"/>
    <n v="127.36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82.91"/>
    <n v="101.86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31.13999999999999"/>
    <n v="230.5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39.81"/>
    <n v="842.1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59.7"/>
    <n v="577.28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88.74"/>
    <n v="483.3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58.69"/>
    <n v="76.14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69.569999999999993"/>
    <n v="74.1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15.87"/>
    <n v="36.9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23.87"/>
    <n v="2500.969999999999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81.13"/>
    <n v="67.69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57.63"/>
    <n v="63.05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46.43"/>
    <n v="117.6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60.48"/>
    <n v="180.7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65.58"/>
    <n v="127.32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19.19"/>
    <n v="136.6399999999999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83.05"/>
    <n v="182.78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57.52"/>
    <n v="279.38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77.09"/>
    <n v="61.38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70.77"/>
    <n v="80.7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29.17"/>
    <n v="272.36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72.760000000000005"/>
    <n v="70.84999999999999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51.85"/>
    <n v="247.94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98.2"/>
    <n v="186.8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251.74"/>
    <n v="131.9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74.819999999999993"/>
    <n v="29.31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67.650000000000006"/>
    <n v="245.02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93.81"/>
    <n v="1323.25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41.24"/>
    <n v="282.66000000000003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52.55"/>
    <n v="91.2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70.290000000000006"/>
    <n v="31.75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48.33"/>
    <n v="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53.18"/>
    <n v="88.69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60.95"/>
    <n v="453.14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16"/>
    <n v="12.75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61"/>
    <n v="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38.24"/>
    <n v="83.43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06.5"/>
    <n v="2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204.57"/>
    <n v="5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54.91"/>
    <n v="101.8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50.41999999999999"/>
    <n v="46.67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52.58"/>
    <n v="1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54.3"/>
    <n v="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76.03"/>
    <n v="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05.21"/>
    <n v="26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68.67"/>
    <n v="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9.36000000000001"/>
    <n v="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34.26"/>
    <n v="218.33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7.829999999999998"/>
    <n v="33.71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203.2"/>
    <n v="25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69.19"/>
    <n v="128.3899999999999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25.12"/>
    <n v="78.8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73.53"/>
    <n v="91.76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48.44"/>
    <n v="331.1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26.61"/>
    <n v="194.26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33.67"/>
    <n v="408.98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40.71"/>
    <n v="84.46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9.27"/>
    <n v="44.85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84.29"/>
    <n v="383.3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29.58"/>
    <n v="55.2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26.67"/>
    <n v="422.02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45.98"/>
    <n v="64.180000000000007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25.09"/>
    <n v="173.58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41.29"/>
    <n v="88.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55.33"/>
    <n v="50.22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46.42"/>
    <n v="192.39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57.2"/>
    <n v="73.4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73.7"/>
    <n v="147.68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59.6"/>
    <n v="108.97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89.59"/>
    <n v="23.65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204.05"/>
    <n v="147.94999999999999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48.7"/>
    <n v="385.04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53.34"/>
    <n v="457.39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75.09"/>
    <n v="222.9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8"/>
    <n v="220.74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209.84"/>
    <n v="73.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61.02"/>
    <n v="223.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61"/>
    <n v="47.9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80.03"/>
    <n v="96.06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9.07"/>
    <n v="118.6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49.44"/>
    <n v="118.4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93.98"/>
    <n v="143.2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61.94"/>
    <n v="282.7200000000000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78.5"/>
    <n v="593.9400000000000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33.75"/>
    <n v="262.16000000000003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66.45"/>
    <n v="46.58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35.799999999999997"/>
    <n v="70.040000000000006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45.65"/>
    <n v="164.91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25.69"/>
    <n v="449.26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52.5"/>
    <n v="27.47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30"/>
    <n v="143.97999999999999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42.28"/>
    <n v="88.24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24.55"/>
    <n v="36.33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292.77999999999997"/>
    <n v="90.18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44.92"/>
    <n v="152.6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23.1"/>
    <n v="55.8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80.400000000000006"/>
    <n v="227.85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72.290000000000006"/>
    <n v="91.83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32.97"/>
    <n v="80.98999999999999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16.65"/>
    <n v="278.39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79.62"/>
    <n v="43.1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27.78"/>
    <n v="326.29000000000002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81.03"/>
    <n v="41.7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36.85"/>
    <n v="64.0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77.62"/>
    <n v="99.46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09.08"/>
    <n v="138.49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19.64"/>
    <n v="45.55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78.209999999999994"/>
    <n v="10.51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2.17"/>
    <n v="114.7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14.13"/>
    <n v="36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50"/>
    <n v="154.16999999999999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91.67"/>
    <n v="566.39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08.59"/>
    <n v="120.86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69.819999999999993"/>
    <n v="86.16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09.57"/>
    <n v="51.21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71.67"/>
    <n v="67.260000000000005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93.61"/>
    <n v="62.8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76.8"/>
    <n v="346.13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5.799999999999997"/>
    <n v="244.12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55.6"/>
    <n v="259.25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47.33000000000001"/>
    <n v="201.96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56.33"/>
    <n v="226.21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96.19"/>
    <n v="324.6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63.57"/>
    <n v="205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84.78"/>
    <n v="20.47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26.72"/>
    <n v="116.35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83.43"/>
    <n v="307.2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54.5"/>
    <n v="546.6900000000000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302.31"/>
    <n v="47.47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44.14"/>
    <n v="101.5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866.67"/>
    <n v="72.9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61.39"/>
    <n v="43.71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29.67"/>
    <n v="34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45.48"/>
    <n v="70.65000000000000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96.2"/>
    <n v="89.3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67.92"/>
    <n v="115.09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30.78"/>
    <n v="62.12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38.33"/>
    <n v="46.2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66.83"/>
    <n v="48.55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71.73"/>
    <n v="57.52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76.47"/>
    <n v="88.15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421.11"/>
    <n v="110.49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4.99"/>
    <n v="66.83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28.19"/>
    <n v="58.6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54.55"/>
    <n v="113.64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11.89"/>
    <n v="43.5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85.21"/>
    <n v="78.95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76.650000000000006"/>
    <n v="188.13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65.17"/>
    <n v="63.03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93.76"/>
    <n v="30.37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33.33000000000001"/>
    <n v="51.48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51.22"/>
    <n v="35.79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00.17"/>
    <n v="98.82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34.6"/>
    <n v="28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84.68"/>
    <n v="51.31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69.819999999999993"/>
    <n v="53.52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61.94"/>
    <n v="37.15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41.67"/>
    <n v="89.9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36.07"/>
    <n v="106.53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29"/>
    <n v="52.82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24.21"/>
    <n v="54.62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55.89"/>
    <n v="27.27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.67"/>
    <n v="68.599999999999994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68.349999999999994"/>
    <n v="35.61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27.07"/>
    <n v="94.03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18.13"/>
    <n v="526.46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44.76"/>
    <n v="50.6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99.79"/>
    <n v="79.180000000000007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17.65"/>
    <n v="91.59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203.33"/>
    <n v="116.96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28.32"/>
    <n v="28.4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10.23"/>
    <n v="103.3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31.97"/>
    <n v="1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58.61"/>
    <n v="23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29.43"/>
    <n v="31.56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81.38"/>
    <n v="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99.17"/>
    <n v="34.2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15.38"/>
    <n v="25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46.43"/>
    <n v="19.670000000000002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70.569999999999993"/>
    <n v="21.25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22.22"/>
    <n v="8.33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59.47"/>
    <n v="21.34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37.78"/>
    <n v="5.33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72.05"/>
    <n v="34.6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63.7"/>
    <n v="21.73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28.41"/>
    <n v="11.92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3.21"/>
    <n v="26.6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71.150000000000006"/>
    <n v="10.67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35"/>
    <n v="29.04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81.78"/>
    <n v="50.9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297.02999999999997"/>
    <n v="0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46.61"/>
    <n v="50.08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51.72"/>
    <n v="45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40.29"/>
    <n v="25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6.25"/>
    <n v="51.29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30.15"/>
    <n v="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95.24"/>
    <n v="49.38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52.21"/>
    <n v="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34.15"/>
    <n v="0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62.83"/>
    <n v="101.25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58.95"/>
    <n v="19.670000000000002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43.11000000000001"/>
    <n v="12.5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84.17"/>
    <n v="8.5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86.07"/>
    <n v="1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89.79"/>
    <n v="23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64.16"/>
    <n v="17.989999999999998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59.65"/>
    <n v="370.9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31.25"/>
    <n v="63.57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41.22"/>
    <n v="1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43.35"/>
    <n v="5.31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64.52"/>
    <n v="35.619999999999997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43.28"/>
    <n v="87.1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77"/>
    <n v="75.11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51.22"/>
    <n v="68.010000000000005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68.25"/>
    <n v="29.62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9.489999999999998"/>
    <n v="91.63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41.13"/>
    <n v="22.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41.41"/>
    <n v="64.37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27.5"/>
    <n v="21.8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33.57"/>
    <n v="33.32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45.87"/>
    <n v="90.28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358.69"/>
    <n v="76.92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50.98"/>
    <n v="59.23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45.04"/>
    <n v="65.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7.53"/>
    <n v="67.31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50"/>
    <n v="88.7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57.92"/>
    <n v="65.87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9.71"/>
    <n v="40.35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90.68"/>
    <n v="76.86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55.01"/>
    <n v="68.709999999999994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57.22"/>
    <n v="57.77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72.95"/>
    <n v="44.17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64.47"/>
    <n v="31.5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716.35"/>
    <n v="107.0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50.4"/>
    <n v="149.03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41.67"/>
    <n v="55.96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35.770000000000003"/>
    <n v="56.97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88.74"/>
    <n v="44.06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48.47999999999999"/>
    <n v="68.63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51.79"/>
    <n v="65.319999999999993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20"/>
    <n v="35.92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52"/>
    <n v="40.07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53.23"/>
    <n v="75.650000000000006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39.6"/>
    <n v="61.2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34.25"/>
    <n v="48.13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64.62"/>
    <n v="68.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25.05"/>
    <n v="65.89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51.88"/>
    <n v="81.650000000000006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40.29"/>
    <n v="52.7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64.91"/>
    <n v="41.2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55.33"/>
    <n v="15.04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83.14"/>
    <n v="39.07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38.71"/>
    <n v="43.8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5.38"/>
    <n v="27.3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78.260000000000005"/>
    <n v="42.2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47.22"/>
    <n v="33.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79.099999999999994"/>
    <n v="285.70999999999998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14.29"/>
    <n v="42.33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51.72"/>
    <n v="50.27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30.77"/>
    <n v="61.9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74.209999999999994"/>
    <n v="40.75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47.85"/>
    <n v="55.8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34.409999999999997"/>
    <n v="1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40.24"/>
    <n v="73.13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60.29"/>
    <n v="26.06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25.31"/>
    <n v="22.64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35.950000000000003"/>
    <n v="47.22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36"/>
    <n v="32.32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70.760000000000005"/>
    <n v="53.42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25"/>
    <n v="51.3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66.510000000000005"/>
    <n v="37.200000000000003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5"/>
    <n v="27.1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45"/>
    <n v="206.31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2"/>
    <n v="82.15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96.67"/>
    <n v="164.8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60.33"/>
    <n v="60.82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79.89"/>
    <n v="67.97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58.82"/>
    <n v="81.56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75.34"/>
    <n v="25.4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55"/>
    <n v="21.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66.959999999999994"/>
    <n v="27.23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227.27"/>
    <n v="25.09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307.69"/>
    <n v="21.23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50.02"/>
    <n v="41.61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72.39"/>
    <n v="135.5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95.95"/>
    <n v="22.12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45.62"/>
    <n v="64.6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41.03"/>
    <n v="69.56999999999999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56.83"/>
    <n v="75.1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37.24"/>
    <n v="140.97999999999999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75.709999999999994"/>
    <n v="49.47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99"/>
    <n v="53.87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81.569999999999993"/>
    <n v="4.57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45.11"/>
    <n v="6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36.67"/>
    <n v="53.48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25"/>
    <n v="43.91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49.23"/>
    <n v="50.85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42.3"/>
    <n v="58.6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78.88"/>
    <n v="32.82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38.28"/>
    <n v="426.9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44.85"/>
    <n v="23.81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3.53"/>
    <n v="98.4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43.5"/>
    <n v="107.32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30.95"/>
    <n v="11.67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55.23"/>
    <n v="41.78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46.13"/>
    <n v="21.38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39.380000000000003"/>
    <n v="94.1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66.150000000000006"/>
    <n v="15.7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54.14"/>
    <n v="90.6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4.17"/>
    <n v="97.3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31.38"/>
    <n v="37.119999999999997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59.21"/>
    <n v="28.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9.18"/>
    <n v="144.43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64.62"/>
    <n v="24.27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24.29"/>
    <n v="35.119999999999997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40.94"/>
    <n v="24.76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61.1"/>
    <n v="188.38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38.65"/>
    <n v="148.08000000000001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56.2"/>
    <n v="49.93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07"/>
    <n v="107.82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71.43"/>
    <n v="42.6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10.5"/>
    <n v="14.37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79.28"/>
    <n v="37.479999999999997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22.91"/>
    <n v="30.2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43.13"/>
    <n v="33.549999999999997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46.89"/>
    <n v="64.7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47.41"/>
    <n v="57.93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5.13"/>
    <n v="53.08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21.1"/>
    <n v="48.06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59.12"/>
    <n v="82.4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97.92"/>
    <n v="50.4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55.13"/>
    <n v="115.8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26.54"/>
    <n v="63.03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58.42"/>
    <n v="108.0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22.54"/>
    <n v="46.09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87.96"/>
    <n v="107.21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73.239999999999995"/>
    <n v="50.93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55.56"/>
    <n v="40.04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39.54"/>
    <n v="64.4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36.78"/>
    <n v="53.83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99.34"/>
    <n v="100.47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20"/>
    <n v="46.63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28.89"/>
    <n v="34.07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40.549999999999997"/>
    <n v="65.209999999999994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35.71"/>
    <n v="44.2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37.96"/>
    <n v="71.97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33.33"/>
    <n v="52.95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58.57"/>
    <n v="109.45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35.63"/>
    <n v="75.040000000000006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30.94"/>
    <n v="115.71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76.09"/>
    <n v="31.66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51.97999999999999"/>
    <n v="46.18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22.61"/>
    <n v="68.4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8.27"/>
    <n v="53.4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82.26"/>
    <n v="109.11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68.53"/>
    <n v="51.1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68.06"/>
    <n v="27.94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72.709999999999994"/>
    <n v="82.5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77.19"/>
    <n v="59.82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55.97"/>
    <n v="64.819999999999993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49.69"/>
    <n v="90.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79"/>
    <n v="40.96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77.73"/>
    <n v="56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40.78"/>
    <n v="37.67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59.41"/>
    <n v="40.08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3.25"/>
    <n v="78.03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39.380000000000003"/>
    <n v="18.9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81.67"/>
    <n v="37.130000000000003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44.91"/>
    <n v="41.96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49.06"/>
    <n v="61.04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30.67"/>
    <n v="64.53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61.06"/>
    <n v="21.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29"/>
    <n v="30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29.63"/>
    <n v="25.49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43.1"/>
    <n v="11.43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52.35"/>
    <n v="108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66.67"/>
    <n v="54.88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26.67"/>
    <n v="47.38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62.5"/>
    <n v="211.8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35.49"/>
    <n v="219.93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37.08"/>
    <n v="40.799999999999997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69.33"/>
    <n v="75.5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7.25"/>
    <n v="13.54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36.07"/>
    <n v="60.8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66.47"/>
    <n v="115.69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56.07"/>
    <n v="48.1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47.03"/>
    <n v="74.180000000000007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47.67"/>
    <n v="123.35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88.24"/>
    <n v="66.62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80.72"/>
    <n v="104.99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39.49"/>
    <n v="0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84.85"/>
    <n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68.97"/>
    <n v="30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"/>
    <n v="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1"/>
    <n v="13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147.88"/>
    <n v="15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100"/>
    <n v="54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56.84"/>
    <n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176.94"/>
    <n v="0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127.6"/>
    <n v="15.43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66.14"/>
    <n v="0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108"/>
    <n v="25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1"/>
    <n v="27.5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18.329999999999998"/>
    <n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7.5"/>
    <n v="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367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68.42"/>
    <n v="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"/>
    <n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60.13"/>
    <n v="6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15"/>
    <n v="0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550.04"/>
    <n v="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97.5"/>
    <n v="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29.41"/>
    <n v="97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57.78"/>
    <n v="47.86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44.24"/>
    <n v="50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60.91"/>
    <n v="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68.84"/>
    <n v="20.5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73.58"/>
    <n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15.02"/>
    <n v="3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50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75.5"/>
    <n v="1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235.46"/>
    <n v="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1.36"/>
    <n v="81.58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92.5"/>
    <n v="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202.85"/>
    <n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26"/>
    <n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46.05"/>
    <n v="18.329999999999998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51"/>
    <n v="224.43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31.58"/>
    <n v="37.5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53.36"/>
    <n v="145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36.96"/>
    <n v="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81.290000000000006"/>
    <n v="112.5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20.079999999999998"/>
    <n v="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88.25"/>
    <n v="342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53.44"/>
    <n v="57.8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39.869999999999997"/>
    <n v="3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45.16"/>
    <n v="0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23.33"/>
    <n v="25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64.38"/>
    <n v="0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62.05"/>
    <n v="50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66.13"/>
    <n v="1.5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73.400000000000006"/>
    <n v="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99.5"/>
    <n v="1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62.17"/>
    <n v="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62.33"/>
    <n v="0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58.79"/>
    <n v="0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45.35"/>
    <n v="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41.94"/>
    <n v="22.3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59.17"/>
    <n v="52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200.49"/>
    <n v="16.829999999999998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83.97"/>
    <n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57.26"/>
    <n v="56.3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58.06"/>
    <n v="84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86.8"/>
    <n v="168.39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74.12"/>
    <n v="1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30.71"/>
    <n v="76.67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62.67"/>
    <n v="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21.36"/>
    <n v="50.33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39.74"/>
    <n v="0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72"/>
    <n v="8.33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40.630000000000003"/>
    <n v="35.38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63"/>
    <n v="55.8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33.67"/>
    <n v="5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38.590000000000003"/>
    <n v="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55.94999999999999"/>
    <n v="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43.2"/>
    <n v="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5.15"/>
    <n v="69.47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83.57"/>
    <n v="1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40"/>
    <n v="1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80.87"/>
    <n v="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53.85"/>
    <n v="34.44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30.93"/>
    <n v="1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67.959999999999994"/>
    <n v="0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27.14"/>
    <n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10.87"/>
    <n v="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6.84"/>
    <n v="501.25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5.52"/>
    <n v="10.5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32.96"/>
    <n v="1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51.92"/>
    <n v="1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310"/>
    <n v="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6.02"/>
    <n v="13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105"/>
    <n v="306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86.23"/>
    <n v="22.5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14.55"/>
    <n v="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47.66"/>
    <n v="50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72.89"/>
    <n v="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49.55"/>
    <n v="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25.4"/>
    <n v="74.23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62.59"/>
    <n v="81.25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61.06"/>
    <n v="130.22999999999999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60.06"/>
    <n v="53.41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2.400000000000006"/>
    <n v="75.13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0"/>
    <n v="75.67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51.67"/>
    <n v="31.69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32.75"/>
    <n v="47.78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9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61"/>
    <n v="149.3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0"/>
    <n v="62.07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0"/>
    <n v="53.4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37.5"/>
    <n v="69.27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45"/>
    <n v="271.51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100.63"/>
    <n v="34.1300000000000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25.57"/>
    <n v="40.49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189.76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5"/>
    <n v="68.86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108.78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125.99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90.52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02"/>
    <n v="28.88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25"/>
    <n v="31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99.54"/>
    <n v="51.67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75"/>
    <n v="26.27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215.25"/>
    <n v="48.08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20.55"/>
    <n v="27.56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37.67"/>
    <n v="36.9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72.23"/>
    <n v="29.0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11.11"/>
    <n v="28.66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25.46"/>
    <n v="37.6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267.64999999999998"/>
    <n v="97.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75.959999999999994"/>
    <n v="42.55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59.04"/>
    <n v="131.58000000000001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50.11"/>
    <n v="32.32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55.5"/>
    <n v="61.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66.67"/>
    <n v="31.34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47.43"/>
    <n v="129.1100000000000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64.94"/>
    <n v="25.02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55.56"/>
    <n v="25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74.22"/>
    <n v="47.54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6.93"/>
    <n v="40.04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41.7"/>
    <n v="65.84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74.239999999999995"/>
    <n v="46.4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73.33"/>
    <n v="50.3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26.57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38.42"/>
    <n v="39.4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66.97"/>
    <n v="49.25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94.91"/>
    <n v="62.38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37.94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43.21"/>
    <n v="51.6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90.82"/>
    <n v="27.7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48.54"/>
    <n v="99.38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70.03"/>
    <n v="38.85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35.63"/>
    <n v="45.55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00"/>
    <n v="6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94.9"/>
    <n v="80.5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75.37"/>
    <n v="52.8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64.459999999999994"/>
    <n v="47.68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23.4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00.5"/>
    <n v="40.14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93.77"/>
    <n v="17.2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35.1"/>
    <n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500"/>
    <n v="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29"/>
    <n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15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17.5"/>
    <n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174"/>
    <n v="35.71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50"/>
    <n v="37.5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5"/>
    <n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1"/>
    <n v="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145.41"/>
    <n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205"/>
    <n v="52.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100.5"/>
    <n v="77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55.06"/>
    <n v="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47.33"/>
    <n v="53.55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58.95"/>
    <n v="16.2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1.5"/>
    <n v="103.68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5"/>
    <n v="185.19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50.56"/>
    <n v="54.15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41.67"/>
    <n v="177.21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53.29"/>
    <n v="100.33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70.23"/>
    <n v="136.9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43.42"/>
    <n v="57.54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99.18"/>
    <n v="52.96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78.52"/>
    <n v="82.3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61.82"/>
    <n v="135.41999999999999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50"/>
    <n v="74.069999999999993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48.34"/>
    <n v="84.08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61.03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57"/>
    <n v="15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40.92"/>
    <n v="266.08999999999997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21.5"/>
    <n v="7.2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79.540000000000006"/>
    <n v="1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72.38"/>
    <n v="109.96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64.63"/>
    <n v="169.92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38.57"/>
    <n v="95.74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7.57"/>
    <n v="59.46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27.5"/>
    <n v="55.77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70.459999999999994"/>
    <n v="30.08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78.57"/>
    <n v="88.44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62.63"/>
    <n v="64.0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75"/>
    <n v="60.1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58.9"/>
    <n v="49.1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39.56"/>
    <n v="165.1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70"/>
    <n v="43.62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57.39"/>
    <n v="43.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40"/>
    <n v="67.42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64.290000000000006"/>
    <n v="177.5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20.12"/>
    <n v="38.880000000000003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8.24"/>
    <n v="54.9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63.28"/>
    <n v="61.34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21.67"/>
    <n v="23.12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25.65"/>
    <n v="29.6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47.7"/>
    <n v="75.61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56.05"/>
    <n v="35.6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81.319999999999993"/>
    <n v="14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70.17"/>
    <n v="0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3.63"/>
    <n v="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88.56"/>
    <n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49.51"/>
    <n v="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5.459999999999994"/>
    <n v="100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9.5"/>
    <n v="0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5.5"/>
    <n v="6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10"/>
    <n v="5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13"/>
    <n v="72.5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89.4"/>
    <n v="29.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5"/>
    <n v="62.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1"/>
    <n v="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65"/>
    <n v="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10"/>
    <n v="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1"/>
    <n v="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81.540000000000006"/>
    <n v="0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100"/>
    <n v="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"/>
    <n v="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23.08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20"/>
    <n v="25.5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46.43"/>
    <n v="48.18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5"/>
    <n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50.2"/>
    <n v="1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10"/>
    <n v="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0.13"/>
    <n v="5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0"/>
    <n v="5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13.33"/>
    <n v="202.8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29.13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1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44.76"/>
    <n v="5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88.64"/>
    <n v="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0"/>
    <n v="1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96.05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57.65"/>
    <n v="305.77999999999997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25"/>
    <n v="12.14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83.57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1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115.53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21.9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80.0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7.5"/>
    <n v="35.520000000000003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38.71"/>
    <n v="64.930000000000007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3.11"/>
    <n v="60.9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315.5"/>
    <n v="31.44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7.14"/>
    <n v="81.95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58.93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128.27000000000001"/>
    <n v="157.29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47.27"/>
    <n v="55.76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0"/>
    <n v="83.8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42.5"/>
    <n v="58.42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44"/>
    <n v="270.5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50.88"/>
    <n v="107.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62.5"/>
    <n v="47.18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27"/>
    <n v="120.3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25"/>
    <n v="27.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7.26"/>
    <n v="205.3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35.549999999999997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1.5"/>
    <n v="74.64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24.71"/>
    <n v="47.06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3.13"/>
    <n v="26.59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38.25"/>
    <n v="36.770000000000003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16.25"/>
    <n v="31.82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33.75"/>
    <n v="27.58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61.67"/>
    <n v="56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83.14"/>
    <n v="21.5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"/>
    <n v="44.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42.86000000000001"/>
    <n v="63.8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3.67"/>
    <n v="38.99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5"/>
    <n v="80.19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34.9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10"/>
    <n v="89.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40"/>
    <n v="39.44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30"/>
    <n v="136.9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45"/>
    <n v="37.46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31.9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10.17"/>
    <n v="25.2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81.41"/>
    <n v="10.039999999999999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57.25"/>
    <n v="45.94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5"/>
    <n v="1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15"/>
    <n v="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2.5"/>
    <n v="223.5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93"/>
    <n v="39.479999999999997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32.36"/>
    <n v="91.3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78.67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12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"/>
    <n v="17.670000000000002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91.83"/>
    <n v="41.3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45.83"/>
    <n v="71.59999999999999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57.17"/>
    <n v="307.82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80.45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248.5"/>
    <n v="83.94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79.400000000000006"/>
    <n v="8.5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5"/>
    <n v="73.37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5.5"/>
    <n v="112.86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25"/>
    <n v="95.28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22.75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137.08000000000001"/>
    <n v="133.30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3.8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5"/>
    <n v="85.7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9"/>
    <n v="267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50.5"/>
    <n v="373.56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174.04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49.28"/>
    <n v="93.7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25"/>
    <n v="77.33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1"/>
    <n v="92.2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25"/>
    <n v="60.96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91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41.58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53.13"/>
    <n v="33.76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70.62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7"/>
    <n v="167.1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40.06"/>
    <n v="128.62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"/>
    <n v="65.4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1.25"/>
    <n v="117.5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10.5"/>
    <n v="126.48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15"/>
    <n v="55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44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42"/>
    <n v="69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71.25"/>
    <n v="27.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22.5"/>
    <n v="84.9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41"/>
    <n v="1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47.91"/>
    <n v="2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35.17"/>
    <n v="1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5.5"/>
    <n v="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22.67"/>
    <n v="0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6.38"/>
    <n v="5.29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105.54"/>
    <n v="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29.09"/>
    <n v="72.760000000000005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17.5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62"/>
    <n v="25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217.5"/>
    <n v="13.33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26.75"/>
    <n v="1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8.329999999999998"/>
    <n v="23.67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64.290000000000006"/>
    <n v="89.21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175"/>
    <n v="116.56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34"/>
    <n v="13.01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84.28"/>
    <n v="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9.5"/>
    <n v="17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3.74"/>
    <n v="34.130000000000003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37.54"/>
    <n v="132.35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11.62"/>
    <n v="922.2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8"/>
    <n v="163.57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217.38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23"/>
    <n v="149.44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100"/>
    <n v="71.239999999999995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60.11"/>
    <n v="44.46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3"/>
    <n v="164.94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5"/>
    <n v="84.87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17.5"/>
    <n v="53.9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29.24"/>
    <n v="50.53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108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9.58"/>
    <n v="95.37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82.57"/>
    <n v="57.63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0"/>
    <n v="64.1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2.36"/>
    <n v="92.39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5.75"/>
    <n v="125.98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0.5"/>
    <n v="94.64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1"/>
    <n v="170.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20"/>
    <n v="40.76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2"/>
    <n v="68.25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5"/>
    <n v="95.49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15"/>
    <n v="7.19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25"/>
    <n v="511.6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45.84"/>
    <n v="261.75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4.75"/>
    <n v="69.76000000000000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77.23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3"/>
    <n v="340.57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67.42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"/>
    <n v="845.7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0"/>
    <n v="97.19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52.5"/>
    <n v="451.84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32.5"/>
    <n v="138.66999999999999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7.25"/>
    <n v="21.64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33.33"/>
    <n v="169.52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62.5"/>
    <n v="161.88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3.56"/>
    <n v="493.13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22.12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0"/>
    <n v="18.239999999999998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62.5"/>
    <n v="8.7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40.61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30.71"/>
    <n v="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51"/>
    <n v="37.950000000000003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35.729999999999997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66.67"/>
    <n v="42.16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35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59"/>
    <n v="13.25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65.34"/>
    <n v="5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00"/>
    <n v="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147.4"/>
    <n v="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166.06"/>
    <n v="39.29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40"/>
    <n v="47.5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75.25"/>
    <n v="0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17.329999999999998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1250"/>
    <n v="31.76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10.5"/>
    <n v="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7"/>
    <n v="39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52.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56.25"/>
    <n v="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1"/>
    <n v="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38.33"/>
    <n v="25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7.5"/>
    <n v="3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32.979999999999997"/>
    <n v="11.25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6"/>
    <n v="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"/>
    <n v="25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11.33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86.62"/>
    <n v="29.47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55"/>
    <n v="1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63.1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41.95"/>
    <n v="0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88.33"/>
    <n v="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129.16999999999999"/>
    <n v="1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3.75"/>
    <n v="43.8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5.71"/>
    <n v="7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57"/>
    <n v="45.9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1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163.33000000000001"/>
    <n v="93.6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5"/>
    <n v="5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64.17"/>
    <n v="0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5"/>
    <n v="47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25"/>
    <n v="66.67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179.12"/>
    <n v="18.77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34.950000000000003"/>
    <n v="66.11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3.08"/>
    <n v="36.86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27.5"/>
    <n v="39.8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31.5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2"/>
    <n v="102.5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8.5"/>
    <n v="126.46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35"/>
    <n v="47.88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44.31"/>
    <n v="73.20999999999999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89.67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222.5"/>
    <n v="151.46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25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5"/>
    <n v="36.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44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29.17"/>
    <n v="87.36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1.5"/>
    <n v="36.47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126.5"/>
    <n v="44.8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10"/>
    <n v="42.9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10"/>
    <n v="51.23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9.4"/>
    <n v="33.9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90.74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72"/>
    <n v="5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30"/>
    <n v="24.44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10.67"/>
    <n v="44.25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25.5"/>
    <n v="67.73999999999999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20"/>
    <n v="65.38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15"/>
    <n v="121.9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91.25"/>
    <n v="47.46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800"/>
    <n v="92.84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80"/>
    <n v="68.25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37.21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25.25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50"/>
    <n v="43.21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25.13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23.64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2.83"/>
    <n v="103.95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6.670000000000002"/>
    <n v="50.3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45.79"/>
    <n v="13.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383.33"/>
    <n v="28.57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106.97"/>
    <n v="63.83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10.25"/>
    <n v="8.86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59"/>
    <n v="50.67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60.78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14.33"/>
    <n v="113.42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15.67"/>
    <n v="104.5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1"/>
    <n v="98.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1"/>
    <n v="35.04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2"/>
    <m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"/>
    <m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m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7"/>
    <m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"/>
    <m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"/>
    <m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8"/>
    <m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"/>
    <m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000000000002"/>
    <m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5"/>
    <m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"/>
    <m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"/>
    <m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"/>
    <m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"/>
    <m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1"/>
    <m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6"/>
    <m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"/>
    <m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"/>
    <m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"/>
    <m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4"/>
    <m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m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"/>
    <m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m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"/>
    <m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9999999999994"/>
    <m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"/>
    <m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1"/>
    <m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7"/>
    <m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1"/>
    <m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"/>
    <m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"/>
    <m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m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5"/>
    <m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m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"/>
    <m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"/>
    <m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"/>
    <m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"/>
    <m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"/>
    <m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9"/>
    <m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9"/>
    <m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"/>
    <m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"/>
    <m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"/>
    <m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000000000001"/>
    <m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"/>
    <m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"/>
    <m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7"/>
    <m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2"/>
    <m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"/>
    <m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"/>
    <m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4"/>
    <m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"/>
    <m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"/>
    <m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"/>
    <m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m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2"/>
    <m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"/>
    <m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"/>
    <m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000000000005"/>
    <m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"/>
    <m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"/>
    <m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1"/>
    <m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"/>
    <m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7"/>
    <m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000000000001"/>
    <m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"/>
    <m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m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"/>
    <m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3"/>
    <m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09999999999997"/>
    <m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2"/>
    <m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"/>
    <m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m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"/>
    <m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6"/>
    <m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7"/>
    <m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"/>
    <m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m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70000000000003"/>
    <m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3"/>
    <m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4"/>
    <m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1"/>
    <m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7"/>
    <m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30000000000007"/>
    <m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09999999999994"/>
    <m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"/>
    <m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m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m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9"/>
    <m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8"/>
    <m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000000000005"/>
    <m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3"/>
    <m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"/>
    <m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7"/>
    <m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"/>
    <m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9"/>
    <m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3"/>
    <m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7"/>
    <m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8"/>
    <m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1"/>
    <m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"/>
    <m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9"/>
    <m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m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0000000000003"/>
    <m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"/>
    <m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8"/>
    <m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"/>
    <m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"/>
    <m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"/>
    <m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8"/>
    <m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2"/>
    <m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"/>
    <m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"/>
    <m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3"/>
    <m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90000000000006"/>
    <m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9"/>
    <m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"/>
    <m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"/>
    <m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m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m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7"/>
    <m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7"/>
    <m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"/>
    <m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m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7"/>
    <m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1"/>
    <m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m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39999999999995"/>
    <m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m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8"/>
    <m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m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5"/>
    <m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6"/>
    <m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"/>
    <m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m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"/>
    <m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"/>
    <m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m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m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m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"/>
    <m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m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m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m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m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m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m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3"/>
    <m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m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m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"/>
    <m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m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m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m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"/>
    <m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"/>
    <m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m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5"/>
    <m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m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m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m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m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m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m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m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"/>
    <m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7"/>
    <m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m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1"/>
    <m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m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m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1"/>
    <m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9"/>
    <m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m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"/>
    <m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"/>
    <m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5"/>
    <m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2"/>
    <m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"/>
    <m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m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m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m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m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4"/>
    <m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9000000000002"/>
    <m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m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9"/>
    <m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m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m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m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m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"/>
    <m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m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m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m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5"/>
    <m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"/>
    <m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2"/>
    <m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2"/>
    <m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4"/>
    <m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"/>
    <m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9999999999995"/>
    <m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5"/>
    <m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000000000005"/>
    <m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"/>
    <m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"/>
    <m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8"/>
    <m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"/>
    <m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6"/>
    <m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9"/>
    <m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2"/>
    <m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60000000000005"/>
    <m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"/>
    <m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5"/>
    <m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5"/>
    <m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1"/>
    <m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4"/>
    <m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8"/>
    <m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"/>
    <m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5"/>
    <m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8"/>
    <m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2"/>
    <m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8"/>
    <m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"/>
    <m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"/>
    <m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"/>
    <m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"/>
    <m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"/>
    <m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7"/>
    <m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"/>
    <m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3"/>
    <m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3"/>
    <m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"/>
    <m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2"/>
    <m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9"/>
    <m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5"/>
    <m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"/>
    <m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9"/>
    <m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3"/>
    <m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7"/>
    <m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"/>
    <m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"/>
    <m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9"/>
    <m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5"/>
    <m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"/>
    <m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8"/>
    <m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"/>
    <m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1999999999999"/>
    <m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"/>
    <m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"/>
    <m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9"/>
    <m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5"/>
    <m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"/>
    <m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"/>
    <m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4"/>
    <m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5"/>
    <m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2"/>
    <m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"/>
    <m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"/>
    <m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2"/>
    <m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"/>
    <m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2"/>
    <m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"/>
    <m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6"/>
    <m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"/>
    <m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000000000001"/>
    <m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"/>
    <n v="63.92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"/>
    <n v="185.48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1"/>
    <n v="15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9"/>
    <n v="69.27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"/>
    <n v="190.55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7"/>
    <n v="93.4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"/>
    <n v="146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"/>
    <n v="159.8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"/>
    <n v="291.79000000000002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"/>
    <n v="31.5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"/>
    <n v="158.68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9"/>
    <n v="80.3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2"/>
    <n v="59.96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"/>
    <n v="109.78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6999999999999"/>
    <n v="147.71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"/>
    <n v="21.76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5000000000001"/>
    <n v="171.84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"/>
    <n v="41.94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"/>
    <n v="93.26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6"/>
    <n v="56.14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"/>
    <n v="80.16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"/>
    <n v="199.9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"/>
    <n v="51.2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9"/>
    <n v="103.04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5"/>
    <n v="66.349999999999994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"/>
    <n v="57.14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"/>
    <n v="102.11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7"/>
    <n v="148.9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5"/>
    <n v="169.61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1"/>
    <n v="31.62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"/>
    <n v="76.4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"/>
    <n v="13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"/>
    <n v="320.4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"/>
    <n v="83.75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8"/>
    <n v="49.8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"/>
    <n v="59.46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"/>
    <n v="193.84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900000000000006"/>
    <n v="159.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2"/>
    <n v="41.6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"/>
    <n v="150.9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6"/>
    <n v="126.69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"/>
    <n v="105.26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5"/>
    <n v="117.51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1"/>
    <n v="117.36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0000000000006"/>
    <n v="133.33000000000001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4"/>
    <n v="98.36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5"/>
    <n v="194.44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"/>
    <n v="76.87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3000000000001"/>
    <n v="56.82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"/>
    <n v="137.93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"/>
    <n v="27.27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5"/>
    <n v="118.34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39999999999995"/>
    <n v="223.4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4"/>
    <n v="28.11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"/>
    <n v="194.23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5"/>
    <n v="128.94999999999999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999999999994"/>
    <n v="49.32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"/>
    <n v="221.52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2"/>
    <n v="137.2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6"/>
    <n v="606.82000000000005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8"/>
    <n v="43.04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9"/>
    <n v="322.3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"/>
    <n v="96.71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6"/>
    <n v="35.4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"/>
    <n v="86.67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2"/>
    <n v="132.05000000000001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4"/>
    <n v="91.23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6"/>
    <n v="116.25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"/>
    <n v="21.19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"/>
    <n v="62.33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"/>
    <n v="37.40999999999999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"/>
    <n v="69.7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"/>
    <n v="58.17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8"/>
    <n v="50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"/>
    <n v="19.47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"/>
    <n v="85.96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5"/>
    <n v="30.67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"/>
    <n v="60.38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30000000000007"/>
    <n v="38.6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6"/>
    <n v="40.270000000000003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2"/>
    <n v="273.83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00000000001"/>
    <n v="53.0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n v="40.01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2"/>
    <n v="15.77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"/>
    <n v="71.43000000000000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"/>
    <n v="71.709999999999994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"/>
    <n v="375.76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"/>
    <n v="104.6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"/>
    <n v="60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"/>
    <n v="123.29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"/>
    <n v="31.3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9"/>
    <n v="78.260000000000005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3999999999999"/>
    <n v="122.33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n v="73.73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"/>
    <n v="21.67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2"/>
    <n v="21.9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"/>
    <n v="50.59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n v="53.13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9"/>
    <n v="56.67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9"/>
    <n v="40.78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"/>
    <n v="192.31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"/>
    <n v="100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"/>
    <n v="117.92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9999999999994"/>
    <n v="27.9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9"/>
    <n v="60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"/>
    <n v="39.38000000000000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n v="186.11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7"/>
    <n v="111.38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"/>
    <n v="78.72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7"/>
    <n v="46.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"/>
    <n v="65.38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7"/>
    <n v="102.08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n v="64.2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n v="90.38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3"/>
    <n v="88.5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28.73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n v="69.790000000000006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67.49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n v="144.91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8"/>
    <n v="91.84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n v="10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e v="#DIV/0!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25.17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1.67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5"/>
    <n v="106.69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47.5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n v="311.17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9"/>
    <e v="#DIV/0!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e v="#DIV/0!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n v="94.51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e v="#DIV/0!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8"/>
    <e v="#DIV/0!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n v="80.59999999999999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"/>
    <e v="#DIV/0!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e v="#DIV/0!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"/>
    <n v="81.239999999999995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50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e v="#DIV/0!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n v="46.18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n v="10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e v="#DIV/0!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29999999999998"/>
    <n v="55.95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37.56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60000000000002"/>
    <n v="38.33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e v="#DIV/0!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n v="20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15.33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449.43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4"/>
    <n v="28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5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n v="35.9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n v="13.33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"/>
    <n v="20.25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119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4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e v="#DIV/0!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9999999999997"/>
    <n v="10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e v="#DIV/0!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n v="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43.5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7"/>
    <n v="91.43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300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n v="5.5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6"/>
    <n v="108.33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"/>
    <n v="56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n v="32.5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"/>
    <n v="1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5"/>
    <n v="63.92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"/>
    <e v="#DIV/0!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e v="#DIV/0!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49.88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7"/>
    <n v="25.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10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30.85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80.5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"/>
    <e v="#DIV/0!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373.5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25.5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n v="22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"/>
    <e v="#DIV/0!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59999999999994"/>
    <n v="160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e v="#DIV/0!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69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n v="50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7"/>
    <n v="83.33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n v="5.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"/>
    <e v="#DIV/0!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n v="1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e v="#DIV/0!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000000000001"/>
    <n v="77.1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n v="32.75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46.5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e v="#DIV/0!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n v="87.31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"/>
    <n v="54.29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70000000000002"/>
    <e v="#DIV/0!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3"/>
    <n v="93.25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117.68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"/>
    <n v="76.47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9999999999997"/>
    <n v="163.85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5"/>
    <n v="63.9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3"/>
    <n v="185.48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7"/>
    <n v="15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90000000000006"/>
    <n v="69.27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6"/>
    <n v="190.55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n v="93.4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9999999999994"/>
    <n v="146.88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3"/>
    <n v="159.82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"/>
    <n v="291.79000000000002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"/>
    <n v="31.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"/>
    <n v="158.68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"/>
    <n v="80.3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39999999999995"/>
    <n v="59.96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"/>
    <n v="109.7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"/>
    <n v="147.7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5"/>
    <n v="21.76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"/>
    <n v="171.84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5"/>
    <n v="41.9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2"/>
    <n v="93.26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"/>
    <n v="56.14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e v="#DIV/0!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e v="#DIV/0!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3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e v="#DIV/0!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n v="15.71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1"/>
    <e v="#DIV/0!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n v="80.2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e v="#DIV/0!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n v="50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e v="#DIV/0!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4"/>
    <n v="50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117.85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n v="109.04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"/>
    <n v="73.02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78.2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n v="47.4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n v="54.02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68.489999999999995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n v="108.15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n v="589.95000000000005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n v="48.0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72.48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n v="57.08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85.44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215.86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89.39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45.42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n v="65.760000000000005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n v="66.7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n v="83.35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n v="105.05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120.9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"/>
    <n v="97.6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n v="41.38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n v="30.6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64.95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n v="95.78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n v="40.4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n v="78.58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50.18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92.25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57.54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09.42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n v="81.89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45.67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n v="55.22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9"/>
    <n v="65.3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n v="95.23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75.44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8"/>
    <n v="97.82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n v="87.69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n v="54.75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3"/>
    <n v="83.95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n v="254.39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n v="101.83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n v="55.07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n v="56.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3"/>
    <n v="121.28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n v="91.19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n v="115.45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"/>
    <n v="67.77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28.58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9"/>
    <n v="46.88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154.41999999999999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8"/>
    <n v="201.22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n v="10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100.08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n v="230.09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n v="141.7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56.34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73.34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85.34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"/>
    <n v="61.5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93.02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50.29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06.43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n v="51.72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36.6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42.52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n v="62.71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n v="89.96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9"/>
    <n v="28.92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138.8000000000000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61.3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80.2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"/>
    <n v="32.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n v="200.89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108.0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7"/>
    <n v="95.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n v="49.88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7"/>
    <n v="110.4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34.9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n v="106.62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45.04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n v="114.59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n v="105.32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70.92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n v="147.16999999999999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60.47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n v="156.05000000000001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2"/>
    <n v="63.17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6000000000001"/>
    <n v="104.82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3"/>
    <n v="97.36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9999999999995"/>
    <n v="203.63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2"/>
    <n v="188.31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"/>
    <n v="146.6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"/>
    <n v="109.19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n v="59.25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"/>
    <n v="97.9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30000000000003"/>
    <n v="70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"/>
    <n v="72.87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"/>
    <n v="146.35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"/>
    <n v="67.91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"/>
    <n v="169.85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9"/>
    <n v="58.41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4"/>
    <n v="119.99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"/>
    <n v="99.86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4"/>
    <n v="90.58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999999999999"/>
    <n v="117.77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"/>
    <n v="86.55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6"/>
    <n v="71.90000000000000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n v="129.82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n v="44.9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"/>
    <n v="40.76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000000000001"/>
    <n v="103.52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n v="125.45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3"/>
    <n v="246.61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n v="79.40000000000000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n v="86.14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5"/>
    <n v="193.0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"/>
    <n v="84.02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3"/>
    <n v="139.83000000000001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"/>
    <n v="109.82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n v="139.53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70000000000003"/>
    <n v="347.85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"/>
    <n v="68.239999999999995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n v="239.94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80000000000007"/>
    <n v="287.31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"/>
    <n v="86.85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"/>
    <n v="81.849999999999994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42.87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n v="709.42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"/>
    <n v="161.26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"/>
    <n v="41.78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n v="89.89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45.05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999999999996"/>
    <n v="42.8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n v="54.08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5"/>
    <n v="103.22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9"/>
    <n v="40.4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n v="116.8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"/>
    <n v="115.51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9"/>
    <n v="104.31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9"/>
    <n v="69.77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6"/>
    <n v="43.02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58.54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"/>
    <n v="111.8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9000000000005"/>
    <n v="46.23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"/>
    <n v="144.6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n v="88.85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"/>
    <n v="81.75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2"/>
    <n v="71.430000000000007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"/>
    <n v="104.26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n v="90.62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n v="157.33000000000001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105.18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7"/>
    <n v="58.72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5"/>
    <n v="81.63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n v="56.46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140.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"/>
    <n v="224.8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n v="181.13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n v="711.04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19999999999993"/>
    <n v="65.88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n v="75.19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9"/>
    <n v="133.1399999999999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n v="55.2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n v="86.16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n v="92.32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9999999999994"/>
    <n v="160.16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"/>
    <n v="45.6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3"/>
    <n v="183.29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n v="125.7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3"/>
    <n v="57.65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6000000000001"/>
    <n v="78.6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30000000000007"/>
    <n v="91.48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"/>
    <n v="68.099999999999994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"/>
    <n v="48.0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n v="202.42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7"/>
    <n v="216.75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"/>
    <n v="110.07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"/>
    <n v="4.83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"/>
    <n v="50.17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"/>
    <n v="35.83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1"/>
    <n v="11.77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5"/>
    <n v="40.78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7"/>
    <n v="3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9999999999997"/>
    <n v="16.63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9999999999994"/>
    <e v="#DIV/0!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8"/>
    <n v="52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1999999999999"/>
    <e v="#DIV/0!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"/>
    <n v="4.8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7"/>
    <n v="51.88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2"/>
    <n v="71.25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3"/>
    <e v="#DIV/0!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1"/>
    <n v="62.5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3"/>
    <n v="1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7"/>
    <e v="#DIV/0!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"/>
    <e v="#DIV/0!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"/>
    <n v="170.5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4"/>
    <e v="#DIV/0!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"/>
    <n v="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1"/>
    <e v="#DIV/0!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5"/>
    <n v="393.59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7"/>
    <n v="5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0000000000003"/>
    <n v="50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6"/>
    <n v="1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"/>
    <n v="47.8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"/>
    <n v="5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20.5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7"/>
    <n v="9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56.57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e v="#DIV/0!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4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3"/>
    <n v="1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16.399999999999999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n v="22.5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20.329999999999998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5"/>
    <e v="#DIV/0!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16.760000000000002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n v="25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n v="12.5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e v="#DIV/0!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e v="#DIV/0!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n v="113.6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"/>
    <n v="1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n v="17.25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n v="15.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7"/>
    <n v="110.64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20000000000003"/>
    <e v="#DIV/0!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1"/>
    <e v="#DIV/0!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n v="25.5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9"/>
    <n v="38.479999999999997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28.2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"/>
    <n v="61.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000000000001"/>
    <n v="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9"/>
    <e v="#DIV/0!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"/>
    <n v="39.57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6000000000001"/>
    <e v="#DIV/0!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5"/>
    <e v="#DIV/0!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6"/>
    <n v="88.8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"/>
    <n v="55.46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3"/>
    <n v="87.14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"/>
    <n v="10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"/>
    <n v="51.22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"/>
    <n v="13.55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4"/>
    <n v="66.52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2"/>
    <n v="50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1"/>
    <e v="#DIV/0!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e v="#DIV/0!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"/>
    <n v="71.67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9999999999993"/>
    <e v="#DIV/0!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1"/>
    <e v="#DIV/0!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6"/>
    <e v="#DIV/0!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"/>
    <e v="#DIV/0!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8"/>
    <n v="10.33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"/>
    <e v="#DIV/0!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"/>
    <n v="1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3"/>
    <n v="10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"/>
    <n v="136.09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7"/>
    <n v="73.45999999999999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1"/>
    <n v="53.75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5"/>
    <e v="#DIV/0!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"/>
    <n v="57.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"/>
    <n v="12.67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n v="67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2"/>
    <n v="3.71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"/>
    <n v="250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"/>
    <n v="64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"/>
    <n v="133.33000000000001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3"/>
    <n v="10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"/>
    <e v="#DIV/0!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2"/>
    <n v="30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2"/>
    <n v="5.5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1"/>
    <n v="102.3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8"/>
    <n v="16.670000000000002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"/>
    <n v="725.0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1"/>
    <e v="#DIV/0!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n v="68.33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6"/>
    <e v="#DIV/0!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n v="39.229999999999997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"/>
    <n v="150.1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"/>
    <n v="93.43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n v="110.97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3"/>
    <n v="71.790000000000006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1"/>
    <n v="29.26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"/>
    <n v="1000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"/>
    <n v="74.349999999999994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4"/>
    <n v="63.83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8"/>
    <n v="44.33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"/>
    <n v="86.94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"/>
    <n v="126.55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"/>
    <n v="129.03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30000000000003"/>
    <n v="71.239999999999995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1"/>
    <n v="117.88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"/>
    <n v="327.0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n v="34.75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n v="100.06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"/>
    <n v="40.8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7"/>
    <n v="252.02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0000000000003"/>
    <n v="25.16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6"/>
    <n v="1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n v="25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"/>
    <n v="1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"/>
    <n v="35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"/>
    <n v="3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n v="402.71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4"/>
    <n v="26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"/>
    <e v="#DIV/0!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2"/>
    <n v="9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n v="8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n v="8.7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n v="135.04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8"/>
    <e v="#DIV/0!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n v="20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"/>
    <n v="64.36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"/>
    <e v="#DIV/0!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n v="20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7"/>
    <n v="68.3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e v="#DIV/0!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"/>
    <n v="50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n v="4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n v="27.5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"/>
    <e v="#DIV/0!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34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8"/>
    <n v="1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9"/>
    <e v="#DIV/0!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n v="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7"/>
    <e v="#DIV/0!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3"/>
    <n v="49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n v="2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"/>
    <n v="142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8"/>
    <n v="53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e v="#DIV/0!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"/>
    <n v="38.44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9"/>
    <n v="20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64.75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n v="1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n v="10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n v="2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9"/>
    <n v="35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"/>
    <n v="1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e v="#DIV/0!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"/>
    <e v="#DIV/0!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6"/>
    <n v="1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"/>
    <n v="5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n v="14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n v="389.29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n v="15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n v="24.78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n v="30.5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"/>
    <n v="25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7"/>
    <n v="16.43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13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53.25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3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n v="10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n v="121.43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15.5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n v="100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"/>
    <n v="23.3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7"/>
    <n v="45.39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n v="16.38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n v="10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e v="#DIV/0!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292.2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n v="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"/>
    <e v="#DIV/0!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e v="#DIV/0!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e v="#DIV/0!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n v="105.93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e v="#DIV/0!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2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e v="#DIV/0!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"/>
    <n v="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"/>
    <n v="300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n v="87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7"/>
    <n v="37.89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e v="#DIV/0!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e v="#DIV/0!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n v="111.41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n v="9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9"/>
    <e v="#DIV/0!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0000000000003"/>
    <n v="116.67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n v="10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"/>
    <n v="76.67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1"/>
    <e v="#DIV/0!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n v="49.8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n v="1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2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n v="4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e v="#DIV/0!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2"/>
    <n v="3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999999999999"/>
    <n v="1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6"/>
    <n v="50.5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n v="151.3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"/>
    <n v="134.36000000000001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"/>
    <n v="174.03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5"/>
    <n v="73.48999999999999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9"/>
    <n v="23.52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"/>
    <n v="39.07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3"/>
    <n v="125.94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"/>
    <n v="1644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"/>
    <n v="42.6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39999999999998"/>
    <n v="35.130000000000003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9"/>
    <n v="239.35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"/>
    <n v="107.64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7"/>
    <n v="95.83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n v="31.66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8"/>
    <n v="42.89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n v="122.74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3"/>
    <n v="190.45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n v="109.3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n v="143.66999999999999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999999999999"/>
    <n v="84.9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8"/>
    <n v="10.56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"/>
    <n v="3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3"/>
    <n v="100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n v="31.17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n v="155.33000000000001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4"/>
    <n v="2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4"/>
    <n v="178.93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4"/>
    <n v="27.36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n v="1536.2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85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"/>
    <n v="788.53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"/>
    <n v="50.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9"/>
    <n v="68.33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7"/>
    <n v="7.5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2"/>
    <n v="34.270000000000003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61.29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1"/>
    <n v="133.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n v="65.180000000000007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9"/>
    <n v="93.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n v="150.6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6"/>
    <n v="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"/>
    <n v="13.2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7"/>
    <n v="99.33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n v="177.39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300000000000008"/>
    <n v="55.3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3"/>
    <e v="#DIV/0!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8"/>
    <n v="591.66999999999996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n v="405.5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n v="343.15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5000000000001"/>
    <n v="72.59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7"/>
    <n v="2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4"/>
    <n v="6.5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"/>
    <n v="119.39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n v="84.29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5"/>
    <n v="90.86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n v="1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n v="20.34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n v="530.6900000000000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n v="120.39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6"/>
    <n v="13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"/>
    <n v="291.33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n v="124.92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n v="119.57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90000000000006"/>
    <n v="120.25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2"/>
    <n v="195.4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"/>
    <e v="#DIV/0!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n v="117.7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n v="23.95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8"/>
    <n v="30.5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"/>
    <e v="#DIV/0!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1"/>
    <n v="99.9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8"/>
    <n v="26.25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9999999999994"/>
    <n v="199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"/>
    <n v="80.31999999999999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7"/>
    <n v="115.75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9"/>
    <n v="44.6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0000000000005"/>
    <n v="76.2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"/>
    <n v="22.5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"/>
    <n v="19.399999999999999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3"/>
    <n v="66.709999999999994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"/>
    <n v="84.14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9999999999997"/>
    <n v="215.73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6"/>
    <n v="54.69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"/>
    <n v="51.63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2"/>
    <n v="143.36000000000001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4"/>
    <n v="72.430000000000007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7"/>
    <n v="36.53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n v="60.9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43.55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n v="99.77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4"/>
    <n v="88.7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n v="4.92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n v="17.82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87.19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234.8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n v="105.05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56.67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39.049999999999997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68.349999999999994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169.58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n v="141.41999999999999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67.39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54.27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82.52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53.73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34.21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127.33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n v="45.57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95.96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n v="77.27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57.34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7"/>
    <n v="53.19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n v="492.31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30000000000003"/>
    <n v="42.35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n v="37.47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n v="37.450000000000003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9999999999997"/>
    <n v="33.06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n v="134.21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51.47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e v="#DIV/0!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n v="39.17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7"/>
    <e v="#DIV/0!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n v="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"/>
    <e v="#DIV/0!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8"/>
    <n v="57.3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e v="#DIV/0!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7"/>
    <n v="59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79999999999998"/>
    <e v="#DIV/0!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n v="31.85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70000000000002"/>
    <e v="#DIV/0!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n v="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5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n v="16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n v="39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34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2"/>
    <n v="63.1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6"/>
    <n v="7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n v="2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66.67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n v="38.52000000000000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"/>
    <n v="42.6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"/>
    <n v="50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1"/>
    <n v="63.4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9999999999994"/>
    <n v="102.5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"/>
    <n v="31.1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"/>
    <n v="162.27000000000001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n v="80.59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n v="59.85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"/>
    <n v="132.86000000000001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1"/>
    <n v="92.55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n v="60.8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3"/>
    <n v="41.85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n v="88.33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"/>
    <n v="158.96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85.05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000000000003"/>
    <n v="112.61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n v="45.44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"/>
    <n v="46.22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78.6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"/>
    <n v="40.75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n v="43.73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"/>
    <n v="81.06999999999999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n v="74.61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0000000000001"/>
    <n v="305.56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8"/>
    <n v="58.33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"/>
    <n v="117.68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n v="73.77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04.65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n v="79.83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58.33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7"/>
    <n v="86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"/>
    <n v="27.6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25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n v="45.46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"/>
    <n v="99.5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39.3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n v="89.42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7"/>
    <n v="28.68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31.07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2"/>
    <n v="70.55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n v="224.13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51.8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n v="43.52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n v="39.82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1"/>
    <n v="126.8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n v="113.88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n v="28.18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36.61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32.5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60.66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n v="17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97.99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n v="148.78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7"/>
    <n v="96.08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58.63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"/>
    <n v="109.71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n v="49.11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n v="47.67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60.74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"/>
    <n v="63.38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n v="53.89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"/>
    <n v="66.87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n v="63.1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36.630000000000003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"/>
    <n v="34.01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7"/>
    <n v="28.55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1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9"/>
    <n v="18.75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41.7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n v="46.67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37.270000000000003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59.26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n v="30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8"/>
    <n v="65.86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9"/>
    <n v="31.91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n v="19.46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7"/>
    <n v="50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n v="22.74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n v="42.72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52.92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n v="50.5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"/>
    <n v="42.5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n v="18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n v="34.18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22.5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n v="58.18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n v="109.18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2"/>
    <n v="50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"/>
    <n v="346.67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n v="12.4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"/>
    <n v="27.08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"/>
    <n v="32.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4"/>
    <n v="9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"/>
    <n v="34.7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6"/>
    <e v="#DIV/0!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8"/>
    <n v="28.5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"/>
    <n v="46.5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"/>
    <n v="32.5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"/>
    <n v="21.47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29999999999998"/>
    <n v="14.13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7"/>
    <n v="30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"/>
    <n v="21.57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"/>
    <n v="83.3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4"/>
    <n v="10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n v="35.7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2"/>
    <n v="29.29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000000000003"/>
    <e v="#DIV/0!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"/>
    <n v="18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"/>
    <n v="73.760000000000005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"/>
    <n v="31.25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5"/>
    <n v="28.89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9"/>
    <n v="143.8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"/>
    <n v="40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0000000000003"/>
    <n v="147.81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8"/>
    <n v="27.86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7"/>
    <n v="44.44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"/>
    <e v="#DIV/0!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2"/>
    <n v="35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n v="3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9999999999997"/>
    <n v="10.5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3"/>
    <e v="#DIV/0!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n v="30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"/>
    <n v="40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"/>
    <n v="50.33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"/>
    <n v="32.6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"/>
    <e v="#DIV/0!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"/>
    <e v="#DIV/0!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8"/>
    <e v="#DIV/0!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8"/>
    <n v="65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7"/>
    <n v="24.6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"/>
    <e v="#DIV/0!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9"/>
    <n v="15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n v="82.58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3"/>
    <e v="#DIV/0!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41.67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"/>
    <e v="#DIV/0!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n v="30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9.60000000000000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0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e v="#DIV/0!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29999999999998"/>
    <n v="231.75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89.33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n v="5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21.8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32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"/>
    <e v="#DIV/0!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3"/>
    <n v="56.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2"/>
    <e v="#DIV/0!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n v="69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n v="18.71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"/>
    <n v="46.0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"/>
    <n v="60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"/>
    <n v="50.67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n v="2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"/>
    <e v="#DIV/0!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7"/>
    <n v="20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"/>
    <n v="25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"/>
    <n v="20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"/>
    <n v="110.29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"/>
    <n v="37.45000000000000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9"/>
    <n v="41.75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7"/>
    <n v="24.08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"/>
    <n v="69.41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"/>
    <n v="155.25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8"/>
    <n v="57.2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5"/>
    <e v="#DIV/0!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9"/>
    <n v="60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"/>
    <n v="3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4"/>
    <n v="58.4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4"/>
    <n v="158.63999999999999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"/>
    <n v="99.86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"/>
    <n v="25.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n v="89.1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6000000000001"/>
    <n v="182.62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"/>
    <n v="50.65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6"/>
    <n v="33.29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"/>
    <n v="51.82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"/>
    <n v="113.63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9"/>
    <n v="136.46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7"/>
    <n v="364.35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"/>
    <n v="19.239999999999998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"/>
    <n v="41.8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7"/>
    <n v="30.31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"/>
    <n v="49.67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1"/>
    <n v="59.2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6"/>
    <n v="43.98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8"/>
    <n v="26.5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3"/>
    <n v="1272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"/>
    <n v="164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"/>
    <n v="45.2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"/>
    <n v="63.92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70000000000003"/>
    <n v="185.48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n v="1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n v="69.27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7"/>
    <n v="190.5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8"/>
    <n v="93.4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9"/>
    <n v="146.88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"/>
    <n v="159.82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"/>
    <n v="291.79000000000002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"/>
    <n v="31.5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3"/>
    <n v="158.68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3"/>
    <n v="80.3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"/>
    <n v="59.96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4"/>
    <n v="109.7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"/>
    <n v="147.71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3"/>
    <n v="21.7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n v="171.84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"/>
    <n v="41.94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n v="93.26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"/>
    <n v="56.14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"/>
    <n v="116.7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2"/>
    <n v="89.6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"/>
    <n v="424.45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"/>
    <n v="80.67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"/>
    <n v="13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"/>
    <n v="8.1300000000000008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999999999999"/>
    <n v="153.43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n v="292.08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n v="3304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2"/>
    <n v="1300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"/>
    <n v="134.55000000000001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99999999999"/>
    <n v="214.0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216.34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3"/>
    <n v="932.31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1"/>
    <n v="29.2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"/>
    <n v="174.95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7"/>
    <n v="250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6"/>
    <n v="6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n v="5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"/>
    <n v="75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7"/>
    <n v="1389.36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n v="95.91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3"/>
    <n v="191.25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9"/>
    <n v="40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"/>
    <n v="74.790000000000006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"/>
    <n v="161.12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n v="88.71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n v="53.2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106.2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22.08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"/>
    <n v="31.0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n v="36.21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3"/>
    <n v="388.98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"/>
    <n v="71.849999999999994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9999999999993"/>
    <n v="57.38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5"/>
    <n v="69.67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45.99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"/>
    <n v="79.260000000000005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n v="43.03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6000000000001"/>
    <n v="108.48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"/>
    <n v="61.03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"/>
    <n v="50.5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5"/>
    <n v="39.159999999999997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2"/>
    <n v="65.1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"/>
    <n v="23.96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"/>
    <n v="48.62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7"/>
    <n v="35.74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8"/>
    <n v="21.37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"/>
    <n v="250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1"/>
    <e v="#DIV/0!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"/>
    <n v="10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5"/>
    <n v="29.24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"/>
    <n v="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49999999999997"/>
    <n v="33.25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7"/>
    <e v="#DIV/0!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"/>
    <n v="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"/>
    <n v="53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"/>
    <e v="#DIV/0!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e v="#DIV/0!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e v="#DIV/0!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"/>
    <e v="#DIV/0!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999999999995"/>
    <n v="1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40000000000006"/>
    <e v="#DIV/0!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8"/>
    <e v="#DIV/0!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"/>
    <e v="#DIV/0!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7"/>
    <e v="#DIV/0!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e v="#DIV/0!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"/>
    <e v="#DIV/0!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n v="50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"/>
    <e v="#DIV/0!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"/>
    <n v="47.5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"/>
    <e v="#DIV/0!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1"/>
    <n v="65.67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1"/>
    <n v="16.2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8"/>
    <n v="34.130000000000003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1"/>
    <n v="1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n v="11.25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6"/>
    <n v="40.479999999999997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"/>
    <n v="35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5"/>
    <e v="#DIV/0!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4"/>
    <n v="12.75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"/>
    <n v="10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n v="113.57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"/>
    <n v="15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"/>
    <n v="48.2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"/>
    <n v="43.9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9"/>
    <n v="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"/>
    <n v="37.6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2"/>
    <n v="18.579999999999998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3"/>
    <n v="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"/>
    <n v="18.670000000000002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6"/>
    <n v="410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"/>
    <e v="#DIV/0!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6"/>
    <n v="114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5"/>
    <n v="7.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"/>
    <e v="#DIV/0!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9999999999998"/>
    <n v="43.42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"/>
    <n v="23.96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"/>
    <n v="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7"/>
    <n v="12.5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n v="3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8"/>
    <n v="10.56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n v="122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n v="267.81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n v="74.209999999999994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6.7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81.95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"/>
    <n v="2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2"/>
    <n v="10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n v="6.83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7.7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9"/>
    <n v="16.2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80.3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n v="71.5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n v="23.57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e v="#DIV/0!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n v="34.880000000000003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n v="15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n v="23.18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n v="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"/>
    <n v="100.23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5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3.33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n v="13.2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n v="17.850000000000001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10.38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n v="36.33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"/>
    <n v="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n v="5.8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5"/>
    <e v="#DIV/0!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n v="3.6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n v="60.71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"/>
    <e v="#DIV/0!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n v="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n v="25.43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"/>
    <n v="10.5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3.67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10.62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2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n v="50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45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253.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31.25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5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e v="#DIV/0!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n v="23.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"/>
    <e v="#DIV/0!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10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44.17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24.33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7"/>
    <n v="37.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4"/>
    <n v="42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e v="#DIV/0!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69999999999997"/>
    <n v="60.73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"/>
    <n v="50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9999999999994"/>
    <n v="108.33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n v="23.5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"/>
    <e v="#DIV/0!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"/>
    <n v="50.33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"/>
    <n v="11.6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8"/>
    <e v="#DIV/0!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"/>
    <n v="60.79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"/>
    <e v="#DIV/0!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2"/>
    <n v="17.5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"/>
    <e v="#DIV/0!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"/>
    <e v="#DIV/0!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5"/>
    <n v="82.82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9"/>
    <n v="358.88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6"/>
    <n v="61.19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6"/>
    <n v="340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n v="5.67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n v="50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n v="3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n v="46.63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65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n v="1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1"/>
    <n v="5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n v="64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n v="69.1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.33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0000000000003"/>
    <n v="10.5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33.33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61.56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18.74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n v="65.08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n v="130.16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"/>
    <n v="37.78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"/>
    <n v="112.79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4"/>
    <n v="51.92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"/>
    <n v="89.24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6"/>
    <n v="19.329999999999998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4"/>
    <n v="79.97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"/>
    <n v="56.41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0000000000007"/>
    <n v="79.41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"/>
    <n v="76.44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"/>
    <n v="121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2"/>
    <n v="54.6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8"/>
    <n v="299.22000000000003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8"/>
    <n v="58.53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"/>
    <n v="55.37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"/>
    <n v="183.8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"/>
    <n v="165.35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"/>
    <n v="234.79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1"/>
    <n v="211.48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3"/>
    <n v="32.34000000000000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6"/>
    <n v="123.38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3"/>
    <n v="207.07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5"/>
    <n v="138.26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4"/>
    <n v="493.82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"/>
    <n v="168.5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9"/>
    <n v="38.869999999999997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2"/>
    <n v="61.53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4"/>
    <n v="105.4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"/>
    <n v="71.59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"/>
    <n v="91.88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999999999999"/>
    <n v="148.57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"/>
    <n v="174.21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"/>
    <n v="102.86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2"/>
    <n v="111.18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"/>
    <n v="23.8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1"/>
    <n v="81.27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"/>
    <n v="116.21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2"/>
    <n v="58.89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8"/>
    <n v="44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6999999999999"/>
    <n v="48.43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"/>
    <e v="#DIV/0!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1"/>
    <n v="61.04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n v="25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e v="#DIV/0!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e v="#DIV/0!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4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9.329999999999998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"/>
    <e v="#DIV/0!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35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e v="#DIV/0!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"/>
    <e v="#DIV/0!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3"/>
    <n v="59.3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9"/>
    <n v="30.13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74.62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5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44.5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2"/>
    <n v="46.13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n v="141.47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7"/>
    <n v="75.48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n v="85.5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n v="64.2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n v="64.4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118.2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n v="82.54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n v="34.17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n v="42.73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"/>
    <n v="94.49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"/>
    <n v="55.7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n v="98.03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92.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7"/>
    <n v="38.18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n v="27.1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7"/>
    <n v="50.69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"/>
    <n v="38.94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"/>
    <n v="77.64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9999999999994"/>
    <n v="43.5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n v="31.82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n v="63.18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n v="190.9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n v="140.86000000000001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76.92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n v="99.16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n v="67.88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n v="246.29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189.29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999999999999"/>
    <n v="76.67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82.96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62.52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46.07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38.54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n v="53.01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8"/>
    <n v="73.36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27.98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04.73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67.67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n v="95.93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n v="65.16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32.270000000000003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81.25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24.2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8"/>
    <n v="65.87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3"/>
    <n v="36.08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"/>
    <n v="44.19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9"/>
    <n v="104.07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"/>
    <n v="35.96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1"/>
    <n v="127.79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3"/>
    <n v="27.7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90000000000006"/>
    <n v="39.8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3"/>
    <n v="52.17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n v="92.04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"/>
    <n v="63.42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"/>
    <n v="135.63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168.75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4"/>
    <n v="70.86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9"/>
    <n v="50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"/>
    <n v="42.21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7"/>
    <n v="152.41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"/>
    <n v="90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"/>
    <n v="201.6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6"/>
    <n v="127.93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"/>
    <n v="29.89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"/>
    <n v="367.97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"/>
    <n v="129.1699999999999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"/>
    <n v="800.7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n v="28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2"/>
    <n v="10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"/>
    <n v="184.36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8"/>
    <n v="162.91999999999999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8"/>
    <n v="1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49999999999994"/>
    <n v="603.53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1"/>
    <n v="45.4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3"/>
    <n v="97.3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9"/>
    <n v="167.67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"/>
    <n v="859.86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"/>
    <n v="26.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3"/>
    <n v="30.27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"/>
    <n v="54.67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n v="60.75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9"/>
    <n v="102.73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4"/>
    <n v="41.59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7"/>
    <n v="116.5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n v="45.33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6"/>
    <n v="157.4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"/>
    <n v="100.5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5"/>
    <e v="#DIV/0!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e v="#DIV/0!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"/>
    <n v="51.8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3"/>
    <n v="308.75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"/>
    <n v="379.2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9"/>
    <n v="176.36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7"/>
    <n v="66.069999999999993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89.6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09999999999994"/>
    <e v="#DIV/0!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"/>
    <n v="382.3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"/>
    <n v="10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5"/>
    <n v="158.360000000000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000000000001"/>
    <n v="40.76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"/>
    <n v="53.5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50000000000006"/>
    <n v="48.45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"/>
    <n v="82.42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"/>
    <n v="230.19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80000000000007"/>
    <n v="59.36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4"/>
    <n v="66.7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n v="168.78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0000000000003"/>
    <n v="59.9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6"/>
    <n v="31.8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"/>
    <n v="24.42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6"/>
    <n v="25.35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"/>
    <n v="71.4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n v="38.549999999999997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1"/>
    <n v="68.37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5"/>
    <n v="40.2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"/>
    <n v="32.07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"/>
    <n v="28.63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5"/>
    <n v="43.64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2"/>
    <n v="4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"/>
    <n v="346.04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000000000001"/>
    <n v="81.739999999999995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"/>
    <n v="64.540000000000006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n v="63.48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n v="63.62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8"/>
    <n v="83.97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77.75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n v="107.07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4"/>
    <n v="38.75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n v="201.9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n v="43.0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3"/>
    <n v="62.87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"/>
    <n v="55.61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3"/>
    <n v="48.7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3"/>
    <n v="30.58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"/>
    <n v="73.91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000000000001"/>
    <n v="21.2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n v="73.36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n v="56.41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9"/>
    <n v="50.25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68.94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2"/>
    <n v="65.9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62.5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n v="70.06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"/>
    <n v="60.1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n v="21.38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60.79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n v="42.38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"/>
    <n v="27.32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196.83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53.88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"/>
    <n v="47.76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88.19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n v="72.06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n v="74.25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n v="61.7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17.239999999999998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n v="51.72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1"/>
    <n v="24.15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n v="62.17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n v="48.2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0000000000003"/>
    <n v="6.1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n v="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7"/>
    <n v="7.5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3"/>
    <n v="12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7"/>
    <n v="2.33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n v="24.62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"/>
    <n v="100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n v="1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88.89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"/>
    <e v="#DIV/0!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27.5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6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44.5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10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3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n v="100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n v="109.07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7"/>
    <e v="#DIV/0!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e v="#DIV/0!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04.75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15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8"/>
    <e v="#DIV/0!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"/>
    <n v="80.599999999999994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3"/>
    <n v="115.55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"/>
    <e v="#DIV/0!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"/>
    <n v="80.5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2"/>
    <n v="744.55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1"/>
    <n v="7.5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"/>
    <n v="38.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4"/>
    <n v="36.68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50000000000006"/>
    <n v="75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9"/>
    <n v="30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9"/>
    <n v="1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6"/>
    <n v="673.3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9"/>
    <e v="#DIV/0!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e v="#DIV/0!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e v="#DIV/0!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9"/>
    <e v="#DIV/0!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"/>
    <e v="#DIV/0!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8"/>
    <n v="25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9999999999994"/>
    <e v="#DIV/0!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7"/>
    <e v="#DIV/0!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n v="1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4"/>
    <n v="1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"/>
    <e v="#DIV/0!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7"/>
    <e v="#DIV/0!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15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2"/>
    <n v="225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7"/>
    <n v="48.33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4"/>
    <e v="#DIV/0!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e v="#DIV/0!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e v="#DIV/0!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6"/>
    <e v="#DIV/0!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9"/>
    <n v="44.67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1"/>
    <n v="28.94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3"/>
    <n v="35.44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n v="34.869999999999997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n v="52.62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"/>
    <n v="69.59999999999999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"/>
    <n v="76.72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"/>
    <n v="33.19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"/>
    <n v="149.46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"/>
    <n v="23.17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3"/>
    <n v="96.88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"/>
    <n v="103.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4"/>
    <n v="38.46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1"/>
    <n v="44.32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8"/>
    <n v="64.17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n v="43.33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n v="90.5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7"/>
    <n v="29.19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n v="30.96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4"/>
    <n v="92.16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n v="17.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9"/>
    <n v="5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"/>
    <n v="25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"/>
    <e v="#DIV/0!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n v="50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"/>
    <n v="16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4"/>
    <e v="#DIV/0!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2"/>
    <n v="60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5"/>
    <e v="#DIV/0!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8"/>
    <n v="47.1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7"/>
    <n v="100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5"/>
    <n v="1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4"/>
    <e v="#DIV/0!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8"/>
    <n v="40.450000000000003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3"/>
    <e v="#DIV/0!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"/>
    <e v="#DIV/0!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"/>
    <n v="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n v="19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4"/>
    <n v="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1"/>
    <n v="46.73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97.73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6"/>
    <n v="67.84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56.98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"/>
    <n v="67.16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n v="48.04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38.86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n v="78.180000000000007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8"/>
    <n v="97.11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"/>
    <n v="110.39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"/>
    <n v="39.92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8"/>
    <n v="75.9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n v="58.38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n v="55.8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6"/>
    <n v="151.24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9"/>
    <n v="849.67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"/>
    <n v="159.24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7"/>
    <n v="39.51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9"/>
    <n v="130.53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69999999999993"/>
    <n v="64.16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n v="111.53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n v="170.45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999999999999"/>
    <n v="133.74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"/>
    <n v="95.8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3"/>
    <n v="221.79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7"/>
    <n v="32.32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70000000000003"/>
    <n v="98.84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"/>
    <n v="55.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"/>
    <n v="52.79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8"/>
    <n v="135.66999999999999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9"/>
    <n v="53.9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"/>
    <n v="56.6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n v="82.32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"/>
    <n v="88.26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"/>
    <n v="84.91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3"/>
    <n v="48.1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1"/>
    <n v="66.02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30000000000003"/>
    <n v="96.38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"/>
    <n v="156.16999999999999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4"/>
    <n v="95.76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"/>
    <n v="180.41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"/>
    <n v="3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4"/>
    <n v="20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8"/>
    <n v="10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9"/>
    <e v="#DIV/0!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000000000001"/>
    <n v="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9999999999997"/>
    <n v="26.2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3"/>
    <e v="#DIV/0!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"/>
    <n v="60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28.33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4"/>
    <n v="14.43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e v="#DIV/0!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"/>
    <n v="132.19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e v="#DIV/0!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e v="#DIV/0!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e v="#DIV/0!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9"/>
    <n v="56.4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10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2"/>
    <n v="11.67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2"/>
    <n v="50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9999999999999"/>
    <n v="23.5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n v="67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e v="#DIV/0!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n v="42.5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1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10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108.05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n v="26.92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"/>
    <n v="155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4"/>
    <e v="#DIV/0!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3"/>
    <n v="47.77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2"/>
    <n v="20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"/>
    <n v="41.67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9"/>
    <n v="74.3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"/>
    <n v="84.33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8"/>
    <n v="65.459999999999994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"/>
    <n v="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"/>
    <n v="27.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3"/>
    <n v="51.25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6"/>
    <n v="14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7"/>
    <e v="#DIV/0!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8"/>
    <n v="5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n v="31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"/>
    <n v="15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e v="#DIV/0!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49999999999997"/>
    <n v="131.66999999999999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1"/>
    <e v="#DIV/0!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"/>
    <n v="1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"/>
    <e v="#DIV/0!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e v="#DIV/0!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n v="510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1"/>
    <n v="44.48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e v="#DIV/0!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n v="1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6"/>
    <n v="20.5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n v="40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n v="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"/>
    <e v="#DIV/0!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"/>
    <n v="1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e v="#DIV/0!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9999999999994"/>
    <n v="40.78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n v="48.33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n v="46.95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66.69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n v="48.84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3"/>
    <n v="137.31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9"/>
    <n v="87.83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3"/>
    <n v="70.790000000000006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"/>
    <n v="52.83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n v="443.75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1"/>
    <n v="48.54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"/>
    <n v="37.0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n v="50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3"/>
    <n v="39.04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9"/>
    <n v="66.6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"/>
    <n v="67.13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49999999999994"/>
    <n v="66.37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n v="64.62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5"/>
    <n v="58.3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"/>
    <n v="86.96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09999999999994"/>
    <n v="66.47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"/>
    <n v="163.7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"/>
    <n v="107.9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n v="42.11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7"/>
    <n v="47.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"/>
    <n v="112.02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"/>
    <n v="74.95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"/>
    <n v="61.58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40000000000003"/>
    <n v="45.88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69999999999993"/>
    <n v="75.849999999999994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4"/>
    <n v="84.21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9999999999993"/>
    <n v="117.2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"/>
    <n v="86.49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"/>
    <n v="172.41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"/>
    <n v="62.81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"/>
    <n v="67.73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1"/>
    <n v="53.56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"/>
    <n v="34.6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1"/>
    <n v="38.89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"/>
    <n v="94.74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6"/>
    <n v="39.97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6"/>
    <n v="97.5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1"/>
    <n v="42.86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8"/>
    <n v="168.5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"/>
    <n v="85.55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4"/>
    <n v="55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1"/>
    <n v="26.55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7"/>
    <n v="113.83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9999999998"/>
    <n v="32.01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"/>
    <n v="47.1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5"/>
    <n v="88.47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n v="100.75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"/>
    <n v="64.709999999999994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"/>
    <n v="51.85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3999999999999"/>
    <n v="38.7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"/>
    <n v="44.65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8"/>
    <n v="156.77000000000001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8"/>
    <n v="118.7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3"/>
    <n v="74.15000000000000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6"/>
    <n v="12.53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9999999999994"/>
    <n v="27.86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"/>
    <n v="80.18000000000000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"/>
    <n v="132.44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9"/>
    <n v="33.75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"/>
    <n v="34.380000000000003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"/>
    <n v="44.96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"/>
    <n v="41.04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6000000000003"/>
    <n v="52.6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"/>
    <n v="70.78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n v="53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44.6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9"/>
    <n v="26.1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"/>
    <n v="39.18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n v="45.59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89.25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3"/>
    <n v="40.42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n v="82.38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n v="159.52000000000001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n v="36.24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7"/>
    <n v="62.5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47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74.58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n v="7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86.44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24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"/>
    <n v="18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"/>
    <n v="80.13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n v="253.14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999999999999"/>
    <n v="171.43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"/>
    <n v="57.7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"/>
    <n v="264.2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"/>
    <n v="159.3300000000000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"/>
    <n v="3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8"/>
    <n v="5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6"/>
    <n v="61.0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"/>
    <e v="#DIV/0!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"/>
    <n v="114.8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8"/>
    <e v="#DIV/0!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"/>
    <n v="54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000000000007"/>
    <n v="65.9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8"/>
    <n v="5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"/>
    <n v="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"/>
    <n v="25.5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9"/>
    <n v="118.36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2"/>
    <e v="#DIV/0!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"/>
    <e v="#DIV/0!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7"/>
    <n v="54.1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5"/>
    <e v="#DIV/0!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999999999999"/>
    <n v="21.25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4"/>
    <n v="3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"/>
    <n v="525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"/>
    <e v="#DIV/0!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"/>
    <n v="50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"/>
    <n v="115.71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1"/>
    <n v="5.5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"/>
    <n v="50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"/>
    <n v="34.020000000000003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"/>
    <n v="37.5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"/>
    <n v="11.67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"/>
    <n v="28.13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2000000000003"/>
    <e v="#DIV/0!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4000000000005"/>
    <n v="1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6000000000003"/>
    <n v="216.6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"/>
    <n v="8.7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0000000000006"/>
    <n v="62.22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1"/>
    <n v="137.25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"/>
    <n v="1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"/>
    <n v="122.14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999999999999"/>
    <e v="#DIV/0!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4"/>
    <e v="#DIV/0!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3"/>
    <e v="#DIV/0!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8"/>
    <e v="#DIV/0!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"/>
    <e v="#DIV/0!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1"/>
    <n v="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"/>
    <n v="5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3"/>
    <n v="22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89999999999995"/>
    <n v="56.67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"/>
    <n v="20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1"/>
    <n v="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000000000002"/>
    <e v="#DIV/0!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"/>
    <n v="25.58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"/>
    <n v="63.97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6"/>
    <n v="89.93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"/>
    <n v="93.07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5"/>
    <n v="89.67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1"/>
    <n v="207.6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7"/>
    <n v="59.41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6"/>
    <n v="358.97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6999999999999"/>
    <n v="94.74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9"/>
    <n v="80.650000000000006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6"/>
    <n v="168.69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"/>
    <n v="34.69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"/>
    <n v="462.86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0000000000005"/>
    <n v="104.39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n v="7.5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"/>
    <n v="47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2"/>
    <n v="414.2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"/>
    <n v="42.48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"/>
    <n v="108.78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1"/>
    <n v="81.09999999999999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n v="51.67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n v="35.4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7"/>
    <n v="103.64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"/>
    <n v="55.28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"/>
    <n v="72.17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9000000000005"/>
    <e v="#DIV/0!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"/>
    <n v="58.6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n v="12.47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1"/>
    <n v="49.14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"/>
    <n v="150.5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n v="35.799999999999997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0000000000006"/>
    <n v="45.1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"/>
    <n v="98.79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9"/>
    <n v="88.31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n v="170.63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"/>
    <n v="83.75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5"/>
    <n v="65.099999999999994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"/>
    <n v="66.33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5"/>
    <n v="104.89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"/>
    <n v="78.44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3"/>
    <n v="59.04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6"/>
    <n v="71.34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4"/>
    <n v="51.23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"/>
    <n v="60.24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5"/>
    <n v="44.94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3"/>
    <n v="31.21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"/>
    <n v="63.88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"/>
    <n v="19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8"/>
    <n v="10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9"/>
    <n v="109.0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2"/>
    <n v="26.75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n v="109.94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"/>
    <n v="20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"/>
    <n v="55.39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5"/>
    <n v="133.9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9"/>
    <n v="48.72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48.25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2"/>
    <n v="58.97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2"/>
    <n v="11.64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"/>
    <n v="83.72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9999999999994"/>
    <n v="63.65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"/>
    <n v="94.28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3"/>
    <n v="71.87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6"/>
    <n v="104.85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6"/>
    <n v="67.14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0000000000007"/>
    <n v="73.8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"/>
    <n v="69.1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"/>
    <n v="120.77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n v="42.22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"/>
    <n v="7.5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.54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n v="37.61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6"/>
    <e v="#DIV/0!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n v="42.16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"/>
    <e v="#DIV/0!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n v="84.83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70000000000002"/>
    <n v="94.19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e v="#DIV/0!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"/>
    <n v="6.2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"/>
    <n v="213.38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"/>
    <n v="59.16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7"/>
    <n v="27.2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3"/>
    <n v="24.58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"/>
    <n v="75.05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6"/>
    <n v="42.02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7"/>
    <n v="53.1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4"/>
    <n v="83.89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1"/>
    <n v="417.33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75.77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"/>
    <n v="67.39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n v="73.569999999999993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"/>
    <n v="25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"/>
    <n v="4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31.16999999999999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"/>
    <n v="47.27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n v="182.13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61.37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n v="35.770000000000003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70000000000002"/>
    <n v="45.6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n v="75.38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n v="50.88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19.29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n v="92.54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9999999999998"/>
    <n v="76.05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5"/>
    <n v="52.63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7"/>
    <n v="98.9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n v="79.5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"/>
    <n v="134.2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9999999999997"/>
    <n v="37.63000000000000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"/>
    <n v="51.0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"/>
    <n v="50.04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0000000000005"/>
    <n v="133.93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"/>
    <n v="58.21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3"/>
    <n v="88.04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n v="70.58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7"/>
    <n v="53.29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6"/>
    <n v="136.36000000000001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2"/>
    <n v="40.549999999999997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8"/>
    <n v="70.63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"/>
    <n v="52.68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"/>
    <e v="#DIV/0!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"/>
    <n v="90.94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1"/>
    <n v="5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5"/>
    <n v="58.08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7"/>
    <n v="2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5"/>
    <n v="62.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6"/>
    <n v="10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9999999999994"/>
    <n v="71.59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"/>
    <e v="#DIV/0!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"/>
    <n v="32.82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7"/>
    <n v="49.12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5"/>
    <n v="16.309999999999999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"/>
    <n v="18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6"/>
    <n v="13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"/>
    <n v="1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6"/>
    <e v="#DIV/0!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3"/>
    <e v="#DIV/0!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9999999999993"/>
    <e v="#DIV/0!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n v="3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"/>
    <n v="41.8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50000000000006"/>
    <n v="49.3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"/>
    <n v="41.73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"/>
    <n v="32.72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1"/>
    <n v="51.96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"/>
    <n v="50.6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0000000000006"/>
    <n v="42.24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"/>
    <n v="416.88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3"/>
    <n v="46.65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4"/>
    <n v="48.45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7"/>
    <n v="70.5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n v="87.96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"/>
    <n v="26.2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"/>
    <n v="57.78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4"/>
    <n v="57.25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0999999999998"/>
    <n v="196.34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"/>
    <n v="4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7"/>
    <n v="35.54999999999999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"/>
    <n v="68.81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n v="28.57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8"/>
    <n v="50.63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n v="106.8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3"/>
    <n v="4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"/>
    <n v="34.1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"/>
    <n v="25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"/>
    <n v="10.5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"/>
    <n v="215.96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"/>
    <n v="21.2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"/>
    <n v="108.25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200000000000003"/>
    <n v="129.97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n v="117.49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n v="10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5"/>
    <n v="70.59999999999999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8"/>
    <n v="24.5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"/>
    <n v="30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"/>
    <n v="2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"/>
    <n v="17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3"/>
    <n v="2928.9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5"/>
    <n v="28.89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3"/>
    <n v="29.6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"/>
    <n v="40.98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"/>
    <n v="54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1"/>
    <n v="36.1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9"/>
    <n v="23.1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2"/>
    <n v="10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3"/>
    <n v="31.8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999999999993"/>
    <n v="27.39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"/>
    <n v="56.36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99999999999"/>
    <n v="77.349999999999994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"/>
    <n v="42.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7"/>
    <n v="48.85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"/>
    <n v="48.24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"/>
    <n v="70.209999999999994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8"/>
    <n v="94.05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"/>
    <n v="80.27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"/>
    <n v="54.2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"/>
    <n v="60.27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2"/>
    <n v="38.74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"/>
    <n v="152.54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1"/>
    <n v="115.3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"/>
    <n v="35.840000000000003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"/>
    <n v="64.569999999999993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"/>
    <n v="87.44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"/>
    <n v="68.819999999999993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n v="176.2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"/>
    <n v="511.79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"/>
    <n v="160.44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4"/>
    <n v="35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3"/>
    <n v="188.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999999999997"/>
    <n v="56.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"/>
    <n v="51.3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"/>
    <n v="127.36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"/>
    <n v="101.86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9999999999997"/>
    <n v="230.56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"/>
    <n v="842.11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8"/>
    <n v="577.2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000000000001"/>
    <n v="483.34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"/>
    <n v="76.14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"/>
    <n v="74.11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"/>
    <n v="36.97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"/>
    <n v="2500.9699999999998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9999999999997"/>
    <n v="67.69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"/>
    <n v="63.05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49999999999997"/>
    <n v="117.6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5"/>
    <n v="180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"/>
    <n v="127.32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8"/>
    <n v="136.6399999999999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"/>
    <n v="182.78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4"/>
    <n v="279.3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"/>
    <n v="61.38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"/>
    <n v="80.7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"/>
    <n v="272.36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"/>
    <n v="70.849999999999994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9"/>
    <n v="247.94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"/>
    <n v="186.8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"/>
    <n v="131.99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n v="29.31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n v="245.02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3"/>
    <n v="1323.2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7"/>
    <n v="282.66000000000003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"/>
    <n v="91.21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"/>
    <n v="31.75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09999999999994"/>
    <e v="#DIV/0!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1"/>
    <n v="88.69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7"/>
    <n v="453.14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5"/>
    <n v="12.7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"/>
    <n v="1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40000000000006"/>
    <n v="83.43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"/>
    <n v="25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6"/>
    <n v="50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8"/>
    <n v="101.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"/>
    <n v="46.6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7"/>
    <n v="1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1"/>
    <e v="#DIV/0!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9"/>
    <e v="#DIV/0!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4"/>
    <n v="26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5"/>
    <e v="#DIV/0!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2"/>
    <e v="#DIV/0!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9999999999993"/>
    <n v="218.3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1"/>
    <n v="33.7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"/>
    <n v="25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"/>
    <n v="128.38999999999999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"/>
    <n v="78.83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8"/>
    <n v="91.76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"/>
    <n v="331.1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1"/>
    <n v="194.26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0000000000003"/>
    <n v="408.98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"/>
    <n v="84.4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"/>
    <n v="44.85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"/>
    <n v="383.36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n v="55.28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n v="422.02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"/>
    <n v="64.180000000000007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3"/>
    <n v="173.58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n v="88.6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"/>
    <n v="50.22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"/>
    <n v="192.3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n v="73.42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3"/>
    <n v="147.68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9999999999997"/>
    <n v="108.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"/>
    <n v="23.6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"/>
    <n v="147.94999999999999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7"/>
    <n v="385.04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"/>
    <n v="457.3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"/>
    <n v="222.99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0000000000007"/>
    <n v="220.74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5"/>
    <n v="73.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"/>
    <n v="223.1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"/>
    <n v="47.91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96.06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118.6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n v="118.45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43.2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282.72000000000003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n v="593.94000000000005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n v="262.16000000000003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n v="46.58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70.040000000000006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164.9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3"/>
    <n v="449.26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27.47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143.97999999999999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n v="88.24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n v="36.33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90.18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152.62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55.8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n v="227.85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n v="91.83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80.989999999999995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n v="278.39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43.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326.29000000000002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41.74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1"/>
    <n v="64.02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6"/>
    <n v="99.4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n v="138.49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45.55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n v="10.51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114.77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n v="36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n v="154.16999999999999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n v="566.3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120.86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"/>
    <n v="86.1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51.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67.260000000000005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62.8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29999999999998"/>
    <n v="346.13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3"/>
    <n v="244.1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n v="259.2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n v="201.96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226.2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"/>
    <n v="324.69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205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n v="20.47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8"/>
    <n v="116.3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n v="307.2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546.69000000000005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n v="47.47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101.56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n v="72.91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n v="43.71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34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n v="70.650000000000006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89.3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115.09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62.12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46.2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"/>
    <n v="48.55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n v="57.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88.15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110.49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n v="66.8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"/>
    <n v="58.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"/>
    <n v="113.64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n v="43.57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7"/>
    <n v="78.95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188.13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"/>
    <n v="63.0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30.37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"/>
    <n v="51.48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0000000000003"/>
    <n v="35.79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"/>
    <n v="98.82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n v="28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51.31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53.52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37.15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"/>
    <n v="89.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06.53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52.82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n v="54.62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"/>
    <n v="27.27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68.599999999999994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35.6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94.03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526.46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n v="50.66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n v="79.180000000000007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91.59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16.96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28.4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n v="103.3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n v="10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n v="23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31.56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n v="5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34.22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n v="2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3"/>
    <n v="19.670000000000002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"/>
    <n v="2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2999999999999"/>
    <n v="8.33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1"/>
    <n v="21.34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"/>
    <n v="5.3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7"/>
    <n v="34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"/>
    <n v="21.73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8"/>
    <n v="11.92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n v="26.6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"/>
    <n v="10.67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7"/>
    <n v="29.04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n v="50.9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7"/>
    <e v="#DIV/0!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1"/>
    <n v="50.08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30000000000003"/>
    <n v="4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"/>
    <n v="25.2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6"/>
    <n v="51.29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"/>
    <n v="1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8"/>
    <n v="49.3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9"/>
    <n v="1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"/>
    <e v="#DIV/0!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"/>
    <n v="101.2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n v="19.670000000000002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"/>
    <n v="12.5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"/>
    <n v="8.5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8"/>
    <n v="1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6"/>
    <n v="23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"/>
    <n v="17.989999999999998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"/>
    <n v="370.95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6"/>
    <n v="63.5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5"/>
    <n v="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"/>
    <n v="5.31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"/>
    <n v="35.619999999999997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000000000001"/>
    <n v="87.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"/>
    <n v="75.11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"/>
    <n v="68.010000000000005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"/>
    <n v="29.62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000000000001"/>
    <n v="91.63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"/>
    <n v="22.5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n v="64.37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"/>
    <n v="21.86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n v="33.32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"/>
    <n v="90.28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"/>
    <n v="76.92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7"/>
    <n v="59.23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7"/>
    <n v="65.38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"/>
    <n v="67.31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5"/>
    <n v="88.7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n v="65.87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4"/>
    <n v="40.3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n v="76.8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8"/>
    <n v="68.709999999999994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"/>
    <n v="57.77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5"/>
    <n v="44.17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5"/>
    <n v="31.57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n v="107.05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"/>
    <n v="149.03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n v="55.96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8"/>
    <n v="56.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5"/>
    <n v="44.06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"/>
    <n v="68.63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n v="65.319999999999993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35.92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40.07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75.650000000000006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n v="61.2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48.13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68.1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"/>
    <n v="65.89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n v="81.650000000000006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52.7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41.23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15.04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n v="39.07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n v="43.82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27.3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5"/>
    <n v="42.22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33.24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n v="285.70999999999998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42.33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"/>
    <n v="50.27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9"/>
    <n v="61.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"/>
    <n v="40.7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1"/>
    <n v="55.8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1"/>
    <n v="73.13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4"/>
    <n v="26.06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"/>
    <n v="22.6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3"/>
    <n v="47.22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999999999999"/>
    <n v="32.3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9999999999993"/>
    <n v="53.42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"/>
    <n v="51.3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3"/>
    <n v="37.2000000000000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n v="27.1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99999999997"/>
    <n v="206.31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n v="82.1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64.8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"/>
    <n v="60.82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2"/>
    <n v="67.97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"/>
    <n v="81.56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"/>
    <n v="25.43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7"/>
    <n v="21.5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8"/>
    <n v="27.23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4"/>
    <n v="25.09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"/>
    <n v="21.2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"/>
    <n v="41.61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"/>
    <n v="135.5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"/>
    <n v="22.12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"/>
    <n v="64.63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n v="69.569999999999993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2"/>
    <n v="75.13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n v="140.97999999999999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0000000000003"/>
    <n v="49.47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9"/>
    <n v="53.87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"/>
    <n v="4.57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2"/>
    <n v="65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"/>
    <n v="53.48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"/>
    <n v="43.9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n v="50.85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n v="58.6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32.82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n v="426.93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23.8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98.4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7.32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11.67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n v="41.7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n v="21.38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n v="94.1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n v="15.72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n v="90.64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97.3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37.119999999999997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28.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144.43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24.27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35.119999999999997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24.76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"/>
    <n v="188.3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n v="148.08000000000001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"/>
    <n v="49.93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07.82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42.63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14.37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n v="37.479999999999997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n v="30.2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"/>
    <n v="33.549999999999997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3"/>
    <n v="64.7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n v="57.93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53.08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n v="48.06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n v="82.4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50.45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15.83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"/>
    <n v="63.03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999999999997"/>
    <n v="108.02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"/>
    <n v="46.09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"/>
    <n v="107.21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n v="50.93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"/>
    <n v="40.04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"/>
    <n v="64.44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"/>
    <n v="53.83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n v="100.47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0000000000007"/>
    <n v="46.6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7"/>
    <n v="34.0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"/>
    <n v="65.20999999999999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5"/>
    <n v="44.21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3"/>
    <n v="71.9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"/>
    <n v="52.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6"/>
    <n v="109.45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"/>
    <n v="75.0400000000000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"/>
    <n v="115.71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"/>
    <n v="31.6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n v="46.18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"/>
    <n v="68.4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1"/>
    <n v="53.4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6"/>
    <n v="109.11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3"/>
    <n v="51.19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9999999999997"/>
    <n v="27.94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4"/>
    <n v="82.5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6"/>
    <n v="59.82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"/>
    <n v="64.81999999999999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0000000000003"/>
    <n v="90.1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"/>
    <n v="40.96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8"/>
    <n v="56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n v="37.67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6"/>
    <n v="40.08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1"/>
    <n v="78.03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n v="18.91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9"/>
    <n v="37.130000000000003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9"/>
    <n v="41.96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"/>
    <n v="61.04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"/>
    <n v="64.53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n v="21.2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"/>
    <n v="30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n v="25.49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"/>
    <n v="11.43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"/>
    <n v="108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39999999999999"/>
    <n v="54.88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"/>
    <n v="47.38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n v="211.84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219.93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"/>
    <n v="40.799999999999997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79999999999997"/>
    <n v="75.5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"/>
    <n v="13.54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7"/>
    <n v="60.8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n v="115.69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70000000000002"/>
    <n v="48.1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"/>
    <n v="74.180000000000007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n v="123.35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"/>
    <n v="66.6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"/>
    <n v="104.99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"/>
    <e v="#DIV/0!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e v="#DIV/0!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"/>
    <n v="300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"/>
    <n v="1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8"/>
    <e v="#DIV/0!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n v="13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n v="15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n v="54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e v="#DIV/0!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e v="#DIV/0!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6"/>
    <n v="15.43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4"/>
    <e v="#DIV/0!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7"/>
    <e v="#DIV/0!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3"/>
    <n v="25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"/>
    <n v="27.5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"/>
    <e v="#DIV/0!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e v="#DIV/0!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"/>
    <e v="#DIV/0!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"/>
    <n v="367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2"/>
    <n v="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"/>
    <e v="#DIV/0!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2"/>
    <n v="60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"/>
    <e v="#DIV/0!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6"/>
    <e v="#DIV/0!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"/>
    <e v="#DIV/0!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n v="97.41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n v="47.86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n v="5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e v="#DIV/0!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n v="20.5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e v="#DIV/0!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n v="3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n v="5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1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9"/>
    <n v="81.58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e v="#DIV/0!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0000000000005"/>
    <e v="#DIV/0!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e v="#DIV/0!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n v="18.329999999999998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"/>
    <n v="224.4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37.5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7"/>
    <n v="145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"/>
    <n v="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6"/>
    <n v="112.57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1"/>
    <e v="#DIV/0!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342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n v="57.88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000000000003"/>
    <n v="27.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5"/>
    <n v="6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"/>
    <n v="44.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"/>
    <n v="1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8"/>
    <n v="100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"/>
    <n v="13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9999999999995"/>
    <n v="100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"/>
    <n v="109.07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"/>
    <n v="0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"/>
    <n v="0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5"/>
    <n v="104.7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"/>
    <n v="15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"/>
    <n v="0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"/>
    <n v="80.599999999999994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"/>
    <n v="115.55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"/>
    <n v="0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9"/>
    <n v="80.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8"/>
    <n v="744.55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4"/>
    <n v="7.5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7"/>
    <n v="38.5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"/>
    <n v="76.67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"/>
    <e v="#DIV/0!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9"/>
    <n v="50.33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"/>
    <e v="#DIV/0!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"/>
    <n v="8.33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5"/>
    <n v="35.380000000000003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000000000005"/>
    <n v="55.83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3"/>
    <n v="5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7"/>
    <e v="#DIV/0!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2"/>
    <n v="1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"/>
    <e v="#DIV/0!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"/>
    <n v="69.47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"/>
    <n v="1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999999999999"/>
    <n v="1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"/>
    <n v="8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2"/>
    <n v="34.44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"/>
    <n v="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"/>
    <e v="#DIV/0!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"/>
    <n v="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9999999999998"/>
    <n v="1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n v="501.2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"/>
    <n v="10.5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0000000000003"/>
    <n v="1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29999999999997"/>
    <e v="#DIV/0!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6"/>
    <n v="1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n v="306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n v="22.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e v="#DIV/0!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5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9"/>
    <n v="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n v="74.23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81.25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29999999999998"/>
    <n v="130.22999999999999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6"/>
    <n v="53.41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n v="75.13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n v="75.67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n v="31.69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47.78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n v="90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n v="149.31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n v="62.07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n v="53.4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69.27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n v="271.51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"/>
    <n v="34.13000000000000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"/>
    <n v="40.49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89.76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1"/>
    <n v="68.86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108.78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125.99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90.52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5"/>
    <n v="28.88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n v="31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"/>
    <n v="51.6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n v="26.27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7"/>
    <n v="48.08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n v="27.56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36.97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n v="1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7"/>
    <n v="19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"/>
    <n v="5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"/>
    <n v="46.73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6"/>
    <n v="97.73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"/>
    <n v="67.8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n v="56.98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67.16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6"/>
    <n v="48.04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8"/>
    <n v="38.86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09999999999994"/>
    <n v="78.180000000000007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7"/>
    <n v="97.1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"/>
    <n v="110.39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39.92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n v="75.98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n v="58.38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6"/>
    <n v="55.82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"/>
    <n v="151.24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6"/>
    <n v="849.67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"/>
    <n v="159.24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"/>
    <n v="39.5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"/>
    <n v="130.5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"/>
    <n v="64.16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n v="111.5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"/>
    <n v="170.45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n v="133.74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39999999999995"/>
    <n v="95.83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8"/>
    <n v="221.79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"/>
    <n v="32.32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6"/>
    <n v="98.84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"/>
    <n v="55.22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"/>
    <n v="52.79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1"/>
    <n v="135.66999999999999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n v="53.99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"/>
    <n v="56.64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"/>
    <n v="82.32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4"/>
    <n v="88.26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"/>
    <n v="84.91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"/>
    <n v="48.15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n v="66.02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"/>
    <n v="96.38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3"/>
    <n v="156.16999999999999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6"/>
    <n v="95.7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7"/>
    <n v="180.41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"/>
    <n v="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"/>
    <n v="20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7"/>
    <n v="10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1"/>
    <n v="0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4"/>
    <n v="1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3"/>
    <n v="26.27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5"/>
    <n v="0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9"/>
    <n v="60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"/>
    <n v="28.33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0000000000005"/>
    <n v="14.43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2"/>
    <n v="0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"/>
    <n v="132.1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9999999999997"/>
    <n v="0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4"/>
    <n v="0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1"/>
    <n v="0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7"/>
    <n v="56.42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n v="10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11.67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5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n v="23.5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7"/>
    <n v="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42.5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"/>
    <n v="10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n v="100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"/>
    <n v="108.05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26.92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"/>
    <n v="155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9"/>
    <n v="47.77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n v="2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"/>
    <n v="41.67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n v="74.33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84.33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n v="65.459999999999994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6"/>
    <n v="65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7"/>
    <n v="27.5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29999999999998"/>
    <n v="51.25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n v="14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"/>
    <n v="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5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n v="31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n v="15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3"/>
    <n v="0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n v="131.66999999999999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"/>
    <n v="0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"/>
    <n v="1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3"/>
    <n v="0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"/>
    <n v="510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"/>
    <n v="44.48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"/>
    <n v="1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n v="20.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n v="40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"/>
    <n v="2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n v="1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n v="0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n v="40.78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n v="48.33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n v="46.95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n v="66.69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48.84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69999999999993"/>
    <n v="137.31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n v="87.83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n v="70.790000000000006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"/>
    <n v="52.83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n v="443.7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48.54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n v="37.07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"/>
    <n v="50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"/>
    <n v="39.0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"/>
    <n v="66.69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67.13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3"/>
    <n v="66.37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n v="64.62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n v="58.37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n v="86.96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n v="66.47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90000000000003"/>
    <n v="163.78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09999999999994"/>
    <n v="107.9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42.1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n v="47.2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n v="112.02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74.95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3"/>
    <n v="61.58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8"/>
    <n v="45.8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75.849999999999994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84.2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7"/>
    <n v="117.23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"/>
    <n v="86.49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6"/>
    <n v="172.41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n v="62.81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67.73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2"/>
    <n v="53.56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n v="34.6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"/>
    <n v="38.8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n v="94.74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"/>
    <n v="39.97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"/>
    <n v="97.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n v="42.86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"/>
    <n v="168.51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7"/>
    <n v="85.55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"/>
    <n v="554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000000000001"/>
    <n v="26.55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"/>
    <n v="113.8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4"/>
    <n v="32.01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"/>
    <n v="47.19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"/>
    <n v="88.4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4"/>
    <n v="100.75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5"/>
    <n v="64.709999999999994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"/>
    <n v="51.85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2"/>
    <n v="38.79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n v="44.65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39999999999995"/>
    <n v="156.77000000000001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18.7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3"/>
    <n v="74.150000000000006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2.53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27.86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80.180000000000007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32.44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"/>
    <n v="33.75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7"/>
    <n v="34.380000000000003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n v="44.96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41.04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9999999999999"/>
    <n v="52.6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3"/>
    <n v="70.78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7"/>
    <n v="53.75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44.6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n v="26.1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n v="39.18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"/>
    <n v="45.5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89.25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40.42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82.38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n v="159.52000000000001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n v="36.24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"/>
    <n v="62.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"/>
    <n v="47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"/>
    <n v="74.58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"/>
    <n v="0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3"/>
    <n v="76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4"/>
    <n v="86.4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9"/>
    <n v="24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"/>
    <n v="18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"/>
    <n v="80.1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"/>
    <n v="253.1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5000000000002"/>
    <n v="171.43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"/>
    <n v="57.7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"/>
    <n v="264.26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"/>
    <n v="159.33000000000001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35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9"/>
    <n v="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2"/>
    <n v="61.09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6"/>
    <n v="0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"/>
    <n v="114.82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"/>
    <n v="0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4"/>
    <n v="5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"/>
    <n v="65.97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"/>
    <n v="5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"/>
    <n v="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"/>
    <n v="25.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"/>
    <n v="118.36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7"/>
    <n v="0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"/>
    <n v="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1"/>
    <n v="54.1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"/>
    <n v="0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"/>
    <n v="21.25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8"/>
    <n v="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3"/>
    <n v="525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00000000001"/>
    <n v="0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n v="50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"/>
    <n v="115.71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n v="5.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n v="50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8"/>
    <n v="34.020000000000003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"/>
    <n v="37.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3"/>
    <n v="11.67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1"/>
    <n v="28.1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"/>
    <n v="0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7"/>
    <n v="1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n v="216.67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"/>
    <n v="8.75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9"/>
    <n v="62.22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37.25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n v="1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"/>
    <n v="122.14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"/>
    <n v="0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"/>
    <n v="0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n v="0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8"/>
    <n v="0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999999999999"/>
    <n v="0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"/>
    <n v="1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59999999999994"/>
    <n v="55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7"/>
    <n v="22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9"/>
    <n v="56.67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1"/>
    <n v="20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7"/>
    <n v="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7"/>
    <n v="0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"/>
    <n v="25.58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n v="63.97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n v="89.9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6"/>
    <n v="93.07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5"/>
    <n v="89.67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4"/>
    <n v="207.62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"/>
    <n v="59.41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n v="358.97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"/>
    <n v="94.74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"/>
    <n v="80.650000000000006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9"/>
    <n v="168.6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"/>
    <n v="34.69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"/>
    <n v="462.86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"/>
    <n v="104.39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"/>
    <n v="7.5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90000000000006"/>
    <n v="47.13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3"/>
    <n v="414.29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"/>
    <n v="42.48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"/>
    <n v="108.78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1"/>
    <n v="81.099999999999994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"/>
    <n v="51.67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5"/>
    <n v="35.4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n v="103.64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"/>
    <n v="55.28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69999999999993"/>
    <n v="72.17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7"/>
    <n v="0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58.62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n v="12.47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"/>
    <n v="49.1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50.5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35.799999999999997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45.16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98.79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88.3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n v="170.63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"/>
    <n v="83.75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65.099999999999994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"/>
    <n v="66.33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"/>
    <n v="104.89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"/>
    <n v="78.44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n v="59.0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7"/>
    <n v="71.34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n v="51.23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n v="60.24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"/>
    <n v="44.9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8"/>
    <n v="31.21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1"/>
    <n v="63.88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9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"/>
    <n v="10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"/>
    <n v="109.07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n v="26.75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n v="109.94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n v="20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7"/>
    <n v="55.3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8"/>
    <n v="133.9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"/>
    <n v="48.72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n v="48.25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58.97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70000000000002"/>
    <n v="11.64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"/>
    <n v="83.72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8"/>
    <n v="63.65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70000000000002"/>
    <n v="94.2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n v="71.87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n v="104.85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9"/>
    <n v="67.14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"/>
    <n v="73.88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"/>
    <n v="69.1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"/>
    <n v="120.7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3"/>
    <n v="42.22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n v="7.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n v="1.54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9"/>
    <n v="37.61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"/>
    <n v="0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"/>
    <n v="42.16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n v="0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4"/>
    <n v="84.83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n v="94.19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"/>
    <n v="0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n v="6.2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n v="213.3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"/>
    <n v="59.16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n v="27.27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999999999997"/>
    <n v="24.58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n v="75.05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"/>
    <n v="42.02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n v="53.16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1"/>
    <n v="83.89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9"/>
    <n v="417.33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"/>
    <n v="75.7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67.39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n v="73.569999999999993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n v="25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42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n v="131.16999999999999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n v="47.27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n v="182.13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n v="61.37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35.770000000000003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"/>
    <n v="45.6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n v="75.38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50.88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8"/>
    <n v="119.29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92.54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4"/>
    <n v="76.0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n v="52.63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n v="98.99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n v="79.53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n v="134.21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n v="37.630000000000003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n v="51.0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"/>
    <n v="50.0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5"/>
    <n v="133.93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n v="58.21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88.04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n v="70.58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n v="53.29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n v="136.36000000000001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n v="40.549999999999997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70.63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"/>
    <n v="52.68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n v="90.94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"/>
    <n v="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"/>
    <n v="58.08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n v="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"/>
    <n v="62.5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"/>
    <n v="10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"/>
    <n v="71.5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"/>
    <n v="0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7"/>
    <n v="32.82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1"/>
    <n v="49.1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"/>
    <n v="16.30999999999999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4"/>
    <n v="18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1"/>
    <n v="13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"/>
    <n v="17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6"/>
    <n v="0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1"/>
    <n v="0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"/>
    <n v="0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"/>
    <n v="3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0000000000003"/>
    <n v="41.8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1"/>
    <n v="49.34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"/>
    <n v="41.7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"/>
    <n v="32.72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"/>
    <n v="51.96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n v="50.69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2"/>
    <n v="42.24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099999999999994"/>
    <n v="416.88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"/>
    <n v="46.65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9"/>
    <n v="48.45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"/>
    <n v="70.53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n v="87.96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"/>
    <n v="26.2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5"/>
    <n v="57.7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3"/>
    <n v="57.25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4"/>
    <n v="196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"/>
    <n v="4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"/>
    <n v="35.549999999999997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7"/>
    <n v="68.8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"/>
    <n v="28.5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2"/>
    <n v="50.6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7"/>
    <n v="106.8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"/>
    <n v="4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89999999999995"/>
    <n v="34.1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"/>
    <n v="2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"/>
    <n v="10.5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215.96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n v="21.2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n v="108.2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6"/>
    <n v="129.97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17.49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8"/>
    <n v="10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n v="70.599999999999994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n v="24.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7"/>
    <n v="30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1"/>
    <n v="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7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n v="2928.93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n v="28.89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7"/>
    <n v="29.63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40.98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n v="54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36.1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"/>
    <n v="23.15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1"/>
    <n v="104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6"/>
    <n v="31.83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"/>
    <n v="27.39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"/>
    <n v="56.36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"/>
    <n v="77.349999999999994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1"/>
    <n v="42.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"/>
    <n v="48.85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"/>
    <n v="48.24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"/>
    <n v="70.209999999999994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"/>
    <n v="94.05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9"/>
    <n v="80.2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"/>
    <n v="54.2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"/>
    <n v="60.2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"/>
    <n v="38.74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"/>
    <n v="152.5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8"/>
    <n v="115.31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"/>
    <n v="35.84000000000000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9"/>
    <n v="64.569999999999993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"/>
    <n v="87.44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n v="68.81999999999999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"/>
    <n v="176.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8"/>
    <n v="511.7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2"/>
    <n v="160.44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n v="3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"/>
    <n v="188.51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8"/>
    <n v="56.2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2"/>
    <n v="51.3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"/>
    <n v="127.36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1"/>
    <n v="101.86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999999999999"/>
    <n v="230.5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"/>
    <n v="842.1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"/>
    <n v="577.28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4"/>
    <n v="483.3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9"/>
    <n v="76.14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9999999999993"/>
    <n v="74.11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"/>
    <n v="36.9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7"/>
    <n v="2500.9699999999998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3"/>
    <n v="67.69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3"/>
    <n v="63.05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3"/>
    <n v="117.6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8"/>
    <n v="180.7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8"/>
    <n v="127.32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"/>
    <n v="136.6399999999999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n v="182.78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n v="279.38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9"/>
    <n v="61.38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"/>
    <n v="80.73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7"/>
    <n v="272.36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0000000000005"/>
    <n v="70.84999999999999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"/>
    <n v="247.94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n v="186.81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4"/>
    <n v="131.9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19999999999993"/>
    <n v="29.31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0000000000006"/>
    <n v="245.02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"/>
    <n v="1323.25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4"/>
    <n v="282.66000000000003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"/>
    <n v="91.21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90000000000006"/>
    <n v="31.75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3"/>
    <n v="0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8"/>
    <n v="88.69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"/>
    <n v="453.14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n v="12.75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n v="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4"/>
    <n v="83.43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"/>
    <n v="2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"/>
    <n v="50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"/>
    <n v="101.8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999999999999"/>
    <n v="46.67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n v="1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n v="0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3"/>
    <n v="0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1"/>
    <n v="26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7"/>
    <n v="0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000000000001"/>
    <n v="0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"/>
    <n v="218.33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999999999998"/>
    <n v="33.71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n v="25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9"/>
    <n v="128.3899999999999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"/>
    <n v="78.8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3"/>
    <n v="91.76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4"/>
    <n v="331.1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1"/>
    <n v="194.2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7"/>
    <n v="408.98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"/>
    <n v="84.46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7"/>
    <n v="44.85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9"/>
    <n v="383.36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"/>
    <n v="55.2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7"/>
    <n v="422.02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8"/>
    <n v="64.180000000000007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"/>
    <n v="173.58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"/>
    <n v="88.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"/>
    <n v="50.22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"/>
    <n v="192.39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n v="73.4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n v="147.68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n v="108.97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9"/>
    <n v="23.65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n v="147.94999999999999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"/>
    <n v="385.04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4"/>
    <n v="457.39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9"/>
    <n v="222.9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n v="220.74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4"/>
    <n v="73.5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"/>
    <n v="223.1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n v="47.9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"/>
    <n v="96.06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7"/>
    <n v="118.6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4"/>
    <n v="118.4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8"/>
    <n v="143.2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"/>
    <n v="282.7200000000000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n v="593.9400000000000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n v="262.16000000000003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5"/>
    <n v="46.58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n v="70.040000000000006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"/>
    <n v="164.91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"/>
    <n v="449.26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n v="27.47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n v="143.97999999999999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"/>
    <n v="88.24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5"/>
    <n v="36.33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999999999997"/>
    <n v="90.18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"/>
    <n v="152.6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"/>
    <n v="55.8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n v="227.85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90000000000006"/>
    <n v="91.83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"/>
    <n v="80.98999999999999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"/>
    <n v="278.39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2"/>
    <n v="43.1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8"/>
    <n v="326.29000000000002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3"/>
    <n v="41.7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5"/>
    <n v="64.02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2"/>
    <n v="99.46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8"/>
    <n v="138.4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"/>
    <n v="45.55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9999999999994"/>
    <n v="10.51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"/>
    <n v="114.7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3"/>
    <n v="36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n v="154.16999999999999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7"/>
    <n v="566.39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"/>
    <n v="120.86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19999999999993"/>
    <n v="86.16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"/>
    <n v="51.21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7"/>
    <n v="67.260000000000005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"/>
    <n v="62.8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n v="346.13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9999999999997"/>
    <n v="244.12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n v="259.2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000000000001"/>
    <n v="201.96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"/>
    <n v="226.2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"/>
    <n v="324.6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"/>
    <n v="205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"/>
    <n v="20.47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"/>
    <n v="116.35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3"/>
    <n v="307.2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n v="546.6900000000000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1"/>
    <n v="47.47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4"/>
    <n v="101.5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7"/>
    <n v="72.91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9"/>
    <n v="43.7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7"/>
    <n v="34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8"/>
    <n v="70.650000000000006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"/>
    <n v="89.3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"/>
    <n v="115.09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8"/>
    <n v="62.12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"/>
    <n v="46.2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"/>
    <n v="48.55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"/>
    <n v="57.52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"/>
    <n v="88.15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1"/>
    <n v="110.49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9"/>
    <n v="66.83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"/>
    <n v="58.6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"/>
    <n v="113.64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"/>
    <n v="43.57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1"/>
    <n v="78.9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0000000000006"/>
    <n v="188.13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7"/>
    <n v="63.03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"/>
    <n v="30.37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000000000001"/>
    <n v="51.48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2"/>
    <n v="35.79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"/>
    <n v="98.82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n v="28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8"/>
    <n v="51.3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9999999999993"/>
    <n v="53.52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"/>
    <n v="37.15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7"/>
    <n v="89.9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7"/>
    <n v="106.5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n v="52.82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"/>
    <n v="54.62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"/>
    <n v="27.27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7"/>
    <n v="68.599999999999994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49999999999994"/>
    <n v="35.61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7"/>
    <n v="94.03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3"/>
    <n v="526.46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6"/>
    <n v="50.6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9"/>
    <n v="79.180000000000007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5"/>
    <n v="91.59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"/>
    <n v="116.96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"/>
    <n v="28.4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"/>
    <n v="103.3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"/>
    <n v="10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"/>
    <n v="23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3"/>
    <n v="31.56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8"/>
    <n v="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7"/>
    <n v="34.22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"/>
    <n v="25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3"/>
    <n v="19.670000000000002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9999999999993"/>
    <n v="21.25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"/>
    <n v="8.33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7"/>
    <n v="21.34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8"/>
    <n v="5.33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"/>
    <n v="34.67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7"/>
    <n v="21.73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"/>
    <n v="11.92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"/>
    <n v="26.6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0000000000006"/>
    <n v="10.67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n v="29.04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8"/>
    <n v="50.91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99999999997"/>
    <n v="0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1"/>
    <n v="50.08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"/>
    <n v="45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"/>
    <n v="25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n v="51.29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"/>
    <n v="1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4"/>
    <n v="49.38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"/>
    <n v="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"/>
    <n v="0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3"/>
    <n v="101.25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5"/>
    <n v="19.670000000000002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1000000000001"/>
    <n v="12.5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7"/>
    <n v="8.5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"/>
    <n v="1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9"/>
    <n v="23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6"/>
    <n v="17.989999999999998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"/>
    <n v="370.9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n v="63.57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"/>
    <n v="13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n v="5.31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2"/>
    <n v="35.619999999999997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n v="87.1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n v="75.1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"/>
    <n v="68.010000000000005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n v="29.62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9999999999998"/>
    <n v="91.63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3"/>
    <n v="22.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1"/>
    <n v="64.37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n v="21.86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"/>
    <n v="33.32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7"/>
    <n v="90.28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9"/>
    <n v="76.92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"/>
    <n v="59.23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4"/>
    <n v="65.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3"/>
    <n v="67.31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n v="88.75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2"/>
    <n v="65.87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1"/>
    <n v="40.35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"/>
    <n v="76.86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"/>
    <n v="68.709999999999994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"/>
    <n v="57.7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"/>
    <n v="44.17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7"/>
    <n v="31.5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"/>
    <n v="107.0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4"/>
    <n v="149.03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7"/>
    <n v="55.96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70000000000003"/>
    <n v="56.97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4"/>
    <n v="44.06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7999999999999"/>
    <n v="68.63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"/>
    <n v="65.319999999999993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n v="35.92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n v="40.07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"/>
    <n v="75.650000000000006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6"/>
    <n v="61.2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n v="48.13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2"/>
    <n v="68.1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"/>
    <n v="65.89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8"/>
    <n v="81.650000000000006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9"/>
    <n v="52.7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1"/>
    <n v="41.23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"/>
    <n v="15.04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"/>
    <n v="39.07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"/>
    <n v="43.82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8"/>
    <n v="27.3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0000000000005"/>
    <n v="42.22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"/>
    <n v="33.24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n v="285.70999999999998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"/>
    <n v="42.33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"/>
    <n v="50.27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7"/>
    <n v="61.9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9999999999994"/>
    <n v="40.75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5"/>
    <n v="55.8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9999999999997"/>
    <n v="10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4"/>
    <n v="73.1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9"/>
    <n v="26.06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1"/>
    <n v="22.64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0000000000003"/>
    <n v="47.22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n v="32.32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0000000000005"/>
    <n v="53.42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n v="51.3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0000000000005"/>
    <n v="37.200000000000003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n v="27.1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n v="206.31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n v="82.15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7"/>
    <n v="164.8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"/>
    <n v="60.82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"/>
    <n v="67.97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"/>
    <n v="81.56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"/>
    <n v="25.4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n v="21.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9999999999994"/>
    <n v="27.23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"/>
    <n v="25.09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"/>
    <n v="21.23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"/>
    <n v="41.61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"/>
    <n v="135.5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"/>
    <n v="22.12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2"/>
    <n v="64.6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3"/>
    <n v="69.56999999999999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3"/>
    <n v="75.1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"/>
    <n v="140.97999999999999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09999999999994"/>
    <n v="49.47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n v="53.87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999999999993"/>
    <n v="4.57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1"/>
    <n v="6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7"/>
    <n v="53.48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n v="43.91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"/>
    <n v="50.85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3"/>
    <n v="58.6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8"/>
    <n v="32.8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"/>
    <n v="426.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5"/>
    <n v="23.81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3"/>
    <n v="98.41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n v="107.32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"/>
    <n v="11.67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"/>
    <n v="41.78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3"/>
    <n v="21.38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80000000000003"/>
    <n v="94.1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0000000000006"/>
    <n v="15.72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4"/>
    <n v="90.6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7"/>
    <n v="97.3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8"/>
    <n v="37.119999999999997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"/>
    <n v="28.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8"/>
    <n v="144.43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2"/>
    <n v="24.27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9"/>
    <n v="35.119999999999997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4"/>
    <n v="24.76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n v="188.38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n v="148.08000000000001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"/>
    <n v="49.93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"/>
    <n v="107.82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3"/>
    <n v="42.6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n v="14.37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8"/>
    <n v="37.479999999999997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1"/>
    <n v="30.2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3"/>
    <n v="33.549999999999997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"/>
    <n v="64.7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1"/>
    <n v="57.93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3"/>
    <n v="53.08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1"/>
    <n v="48.06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2"/>
    <n v="82.4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2"/>
    <n v="50.45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"/>
    <n v="115.8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4"/>
    <n v="63.03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"/>
    <n v="108.0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4"/>
    <n v="46.09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"/>
    <n v="107.21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n v="50.93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6"/>
    <n v="40.04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4"/>
    <n v="64.4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8"/>
    <n v="53.83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"/>
    <n v="100.47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n v="46.63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9"/>
    <n v="34.07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9999999999997"/>
    <n v="65.209999999999994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"/>
    <n v="44.2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"/>
    <n v="71.97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"/>
    <n v="52.95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"/>
    <n v="109.45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3"/>
    <n v="75.04000000000000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4"/>
    <n v="115.71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9"/>
    <n v="31.66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7999999999999"/>
    <n v="46.18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1"/>
    <n v="68.4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"/>
    <n v="53.4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6"/>
    <n v="109.11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"/>
    <n v="51.19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6"/>
    <n v="27.94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09999999999994"/>
    <n v="82.5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9"/>
    <n v="59.82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"/>
    <n v="64.819999999999993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"/>
    <n v="90.1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n v="40.96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3"/>
    <n v="56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8"/>
    <n v="37.67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"/>
    <n v="40.08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n v="78.03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80000000000003"/>
    <n v="18.91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"/>
    <n v="37.130000000000003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"/>
    <n v="41.96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6"/>
    <n v="61.04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7"/>
    <n v="64.53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"/>
    <n v="21.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n v="30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3"/>
    <n v="25.49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1"/>
    <n v="11.43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"/>
    <n v="108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7"/>
    <n v="54.88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7"/>
    <n v="47.38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n v="211.84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"/>
    <n v="219.93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"/>
    <n v="40.799999999999997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"/>
    <n v="75.5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"/>
    <n v="13.54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"/>
    <n v="60.8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"/>
    <n v="115.69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7"/>
    <n v="48.1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3"/>
    <n v="74.180000000000007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7"/>
    <n v="123.35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4"/>
    <n v="66.62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2"/>
    <n v="104.99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9"/>
    <n v="0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"/>
    <n v="0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7"/>
    <n v="300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3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"/>
    <n v="15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n v="54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4"/>
    <n v="0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"/>
    <n v="0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n v="15.43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"/>
    <n v="0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n v="25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27.5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29999999999998"/>
    <n v="0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n v="0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367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2"/>
    <n v="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3"/>
    <n v="60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n v="0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"/>
    <n v="0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n v="0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"/>
    <n v="97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8"/>
    <n v="47.86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4"/>
    <n v="50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1"/>
    <n v="0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"/>
    <n v="20.5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"/>
    <n v="0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"/>
    <n v="30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50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n v="10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"/>
    <n v="0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"/>
    <n v="81.58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n v="0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n v="0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n v="0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"/>
    <n v="18.329999999999998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n v="224.43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8"/>
    <n v="37.5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"/>
    <n v="145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"/>
    <n v="1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0000000000006"/>
    <n v="112.57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79999999999998"/>
    <n v="0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n v="342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4"/>
    <n v="57.8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9999999999997"/>
    <n v="3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"/>
    <n v="0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"/>
    <n v="25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8"/>
    <n v="0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"/>
    <n v="50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3"/>
    <n v="1.5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n v="0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n v="10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7"/>
    <n v="0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3"/>
    <n v="0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9"/>
    <n v="0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5"/>
    <n v="0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"/>
    <n v="22.3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7"/>
    <n v="52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n v="16.829999999999998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"/>
    <n v="0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6"/>
    <n v="56.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"/>
    <n v="84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"/>
    <n v="168.39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2"/>
    <n v="15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"/>
    <n v="76.6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7"/>
    <n v="0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"/>
    <n v="50.33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"/>
    <n v="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n v="8.33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0000000000003"/>
    <n v="35.38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n v="55.8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7"/>
    <n v="5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90000000000003"/>
    <n v="0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4999999999999"/>
    <n v="1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n v="0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5"/>
    <n v="69.47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"/>
    <n v="1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n v="1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7"/>
    <n v="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5"/>
    <n v="34.44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3"/>
    <n v="1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59999999999994"/>
    <n v="0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"/>
    <n v="1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7"/>
    <n v="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"/>
    <n v="501.25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2"/>
    <n v="10.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"/>
    <n v="1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2"/>
    <n v="1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n v="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"/>
    <n v="13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n v="306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3"/>
    <n v="22.5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5"/>
    <n v="0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6"/>
    <n v="50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9"/>
    <n v="0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5"/>
    <n v="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n v="74.23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9"/>
    <n v="81.25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"/>
    <n v="130.22999999999999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"/>
    <n v="53.41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n v="75.13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n v="75.67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7"/>
    <n v="31.69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n v="47.78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9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n v="149.3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n v="62.07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n v="53.4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n v="69.27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n v="271.51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3"/>
    <n v="34.13000000000000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"/>
    <n v="40.49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189.76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n v="68.86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108.78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25.99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90.52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n v="28.88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n v="31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4"/>
    <n v="51.67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n v="26.27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n v="48.08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5"/>
    <n v="27.56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7"/>
    <n v="36.9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"/>
    <n v="29.0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"/>
    <n v="28.66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"/>
    <n v="37.6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999999999998"/>
    <n v="97.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n v="42.55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4"/>
    <n v="131.58000000000001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"/>
    <n v="32.3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"/>
    <n v="61.1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7"/>
    <n v="31.34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3"/>
    <n v="129.1100000000000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4"/>
    <n v="25.02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6"/>
    <n v="250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"/>
    <n v="47.54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3"/>
    <n v="40.04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7"/>
    <n v="65.84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39999999999995"/>
    <n v="46.4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"/>
    <n v="50.37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26.57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"/>
    <n v="39.49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7"/>
    <n v="49.25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"/>
    <n v="62.38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37.94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"/>
    <n v="51.6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2"/>
    <n v="27.7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"/>
    <n v="99.38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3"/>
    <n v="38.85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3"/>
    <n v="45.55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n v="6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"/>
    <n v="80.55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"/>
    <n v="52.8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9999999999994"/>
    <n v="47.68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23.4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n v="40.14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"/>
    <n v="17.2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n v="0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n v="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n v="0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15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n v="0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n v="35.71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n v="37.5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n v="0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1"/>
    <n v="0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n v="52.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n v="77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"/>
    <n v="0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"/>
    <n v="53.55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n v="16.2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n v="103.68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n v="185.19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6"/>
    <n v="54.15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7"/>
    <n v="177.21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9"/>
    <n v="100.33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"/>
    <n v="136.91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"/>
    <n v="57.54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"/>
    <n v="52.96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2"/>
    <n v="82.3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"/>
    <n v="135.41999999999999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"/>
    <n v="74.069999999999993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4"/>
    <n v="84.0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61.03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n v="15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"/>
    <n v="266.08999999999997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n v="7.2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0000000000006"/>
    <n v="100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"/>
    <n v="109.96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"/>
    <n v="169.92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"/>
    <n v="95.74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"/>
    <n v="59.46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n v="55.77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59999999999994"/>
    <n v="30.08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"/>
    <n v="88.44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3"/>
    <n v="64.0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n v="60.1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"/>
    <n v="49.1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6"/>
    <n v="165.1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n v="43.62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9"/>
    <n v="43.7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n v="67.42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90000000000006"/>
    <n v="177.5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2"/>
    <n v="38.880000000000003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n v="54.99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"/>
    <n v="61.34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7"/>
    <n v="23.12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5"/>
    <n v="29.61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7"/>
    <n v="75.61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"/>
    <n v="35.6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n v="14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7"/>
    <n v="0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3"/>
    <n v="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6"/>
    <n v="0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"/>
    <n v="0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59999999999994"/>
    <n v="100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n v="0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n v="60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n v="5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n v="72.5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n v="29.5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n v="62.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n v="0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40000000000006"/>
    <n v="0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n v="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23.08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n v="25.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3"/>
    <n v="48.18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n v="1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n v="1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n v="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"/>
    <n v="50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n v="5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"/>
    <n v="202.8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29.13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5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3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"/>
    <n v="50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"/>
    <n v="0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n v="1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96.05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5"/>
    <n v="305.77999999999997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n v="12.14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83.57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18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115.53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21.9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80.02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n v="35.520000000000003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"/>
    <n v="64.930000000000007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"/>
    <n v="60.97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n v="31.44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"/>
    <n v="81.95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58.93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000000000001"/>
    <n v="157.29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"/>
    <n v="55.76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n v="83.8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n v="58.42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n v="270.57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8"/>
    <n v="107.1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n v="47.18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n v="120.3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n v="27.6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6"/>
    <n v="205.3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35.549999999999997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n v="74.64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"/>
    <n v="47.06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3"/>
    <n v="26.59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n v="36.770000000000003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n v="31.82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n v="27.58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7"/>
    <n v="5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4"/>
    <n v="21.5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44.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6000000000001"/>
    <n v="63.87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7"/>
    <n v="38.99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n v="80.19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34.9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n v="89.1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n v="39.44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n v="136.9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n v="37.46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31.96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7"/>
    <n v="25.21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"/>
    <n v="10.039999999999999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n v="45.94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n v="1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n v="0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n v="223.58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n v="39.479999999999997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6"/>
    <n v="91.3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78.67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12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7.670000000000002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"/>
    <n v="41.3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"/>
    <n v="71.599999999999994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"/>
    <n v="307.82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80.45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n v="83.94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n v="8.5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n v="73.37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n v="112.86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n v="95.28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22.75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8000000000001"/>
    <n v="133.30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3.8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n v="85.7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n v="267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n v="373.56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174.04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"/>
    <n v="93.7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n v="77.33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92.22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n v="60.96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9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41.58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3"/>
    <n v="33.76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70.62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n v="167.15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"/>
    <n v="128.62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65.41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n v="117.56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n v="126.48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n v="550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44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n v="69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n v="27.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n v="84.9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n v="12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1"/>
    <n v="200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7"/>
    <n v="10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n v="0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7"/>
    <n v="0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8"/>
    <n v="5.29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"/>
    <n v="1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"/>
    <n v="72.760000000000005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17.5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n v="25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n v="13.33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n v="1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29999999999998"/>
    <n v="23.67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90000000000006"/>
    <n v="89.21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n v="116.56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n v="13.01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"/>
    <n v="0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n v="17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4"/>
    <n v="34.130000000000003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4"/>
    <n v="132.35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2"/>
    <n v="922.2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n v="163.57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217.38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n v="149.44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n v="71.239999999999995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"/>
    <n v="44.46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n v="164.94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84.87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n v="53.9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4"/>
    <n v="50.53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108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"/>
    <n v="95.37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"/>
    <n v="57.63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n v="64.16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6"/>
    <n v="92.39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n v="125.98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n v="94.64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70.7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n v="40.76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n v="68.25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n v="95.49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n v="7.19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n v="511.6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"/>
    <n v="261.75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n v="69.76000000000000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77.23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n v="340.57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67.42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845.7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n v="97.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n v="451.84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n v="138.66999999999999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n v="21.64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"/>
    <n v="169.52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n v="161.88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6"/>
    <n v="493.13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22.12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n v="18.239999999999998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n v="8.7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40.6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"/>
    <n v="0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n v="37.950000000000003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35.729999999999997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7"/>
    <n v="42.16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35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n v="13.25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"/>
    <n v="5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n v="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n v="0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6"/>
    <n v="39.29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n v="47.5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n v="0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7.32999999999999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n v="31.76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n v="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n v="39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52.5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n v="0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9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"/>
    <n v="25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n v="30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9999999999997"/>
    <n v="11.25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n v="0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25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11.33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2"/>
    <n v="29.47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n v="1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63.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"/>
    <n v="0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"/>
    <n v="0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999999999999"/>
    <n v="1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n v="43.8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"/>
    <n v="7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n v="45.9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1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000000000001"/>
    <n v="93.67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n v="53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7"/>
    <n v="0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n v="47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n v="66.67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2"/>
    <n v="18.77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n v="66.11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8"/>
    <n v="36.86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n v="39.81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31.5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n v="102.5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n v="126.46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n v="47.88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1"/>
    <n v="73.209999999999994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89.67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n v="151.46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25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n v="36.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44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7"/>
    <n v="87.36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n v="36.47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n v="44.86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n v="42.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n v="51.23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n v="33.9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90.74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n v="50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n v="24.44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7"/>
    <n v="44.25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n v="67.73999999999999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n v="65.38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n v="121.9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n v="47.46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n v="92.84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n v="68.25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37.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25.25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n v="43.21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25.13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23.64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"/>
    <n v="103.95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70000000000002"/>
    <n v="50.3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9"/>
    <n v="13.6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"/>
    <n v="28.57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7"/>
    <n v="63.83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n v="8.86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n v="50.67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60.78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"/>
    <n v="113.42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7"/>
    <n v="104.5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98.3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35.04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7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8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000000000002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5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6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4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9999999999994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1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7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1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5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9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9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000000000001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7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2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4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2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000000000005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1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7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000000000001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3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0999999999999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2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6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7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70000000000003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3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4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1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7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30000000000007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09999999999994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9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8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000000000005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3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7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9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3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7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8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1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9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0000000000003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8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8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2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3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90000000000006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9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7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7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7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1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39999999999995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8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5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6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3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5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7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1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1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9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2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4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900000000000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9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5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2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2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999999999999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5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000000000005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8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6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9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2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60000000000005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5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5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1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4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8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5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8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2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8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7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3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3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2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9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5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9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3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7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9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5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8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1999999999999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5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4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5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2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2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2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6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000000000001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1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9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7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9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6999999999999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5000000000001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6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9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5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7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1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8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900000000000006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2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6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5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1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0000000000006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5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30000000000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5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39999999999995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5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99999999999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6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8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9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6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2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4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8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5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30000000000007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6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2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00000000001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2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9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3999999999999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9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9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9999999999994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9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7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7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7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3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8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5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8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29999999999998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60000000000002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4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9999999999997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7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6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5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7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59999999999994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7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00000000000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70000000000002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3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9999999999997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5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3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7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90000000000006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6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999999999999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3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39999999999995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5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5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1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4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8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3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9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8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9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7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7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2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6000000000001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3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9999999999995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2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30000000000003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9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999999999999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6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000000000001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3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5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3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70000000000003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80000000000007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999999999996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5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9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9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9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6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900000000000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2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7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5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19999999999993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9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999999999999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3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3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6000000000001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30000000000007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7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1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7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999999999999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9999999999994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8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1999999999999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7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3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3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7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4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1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5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7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0000000000003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6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7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3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5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7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20000000000003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1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9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000000000001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9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6000000000001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5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6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4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2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1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9999999999993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1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6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8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3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7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1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5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2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3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2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2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1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8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1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6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3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4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8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30000000000003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1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7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0000000000003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6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2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8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7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8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9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7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8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9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9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6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7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7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7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9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0000000000003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1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2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999999999999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6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5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9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3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3999999999999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9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7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3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999999999999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8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4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4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4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9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7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2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1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9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6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300000000000008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3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5000000000001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7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4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5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6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90000000000006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2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8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1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8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9999999999994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7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9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0000000000005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3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9999999999997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6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4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7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4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7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3000000000000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9999999999997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7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8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7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79999999999998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70000000000002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2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6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1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9999999999994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1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3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00000000000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0000000000001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7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7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2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1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7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7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9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8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9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7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4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6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8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29999999999998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7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4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2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000000000003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5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9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0000000000003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8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7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2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9999999999997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3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8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8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7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9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3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29999999999998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2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7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7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8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5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9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4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4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6000000000001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6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9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7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7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1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6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8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3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70000000000003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7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8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3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3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4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3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2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999999999999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2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99999999999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3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1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7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6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7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3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9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3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999999999999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5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6000000000001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5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7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8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1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5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49999999999997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7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999999999995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4000000000000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8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7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1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1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8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1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6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5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2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3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6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6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5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9999999999998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7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8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2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9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5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7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4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69999999999997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9999999999994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8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5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9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6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6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0000000000003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4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6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0000000000007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2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8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8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1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3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6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5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4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9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2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4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999999999999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2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1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2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8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6999999999999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1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2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7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7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7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9999999999994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99999999999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8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8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3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9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3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90000000000006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3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4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9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7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6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2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8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8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4999999999999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1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3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9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3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9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4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7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6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5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3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9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7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09999999999994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5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000000000001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50000000000006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80000000000007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4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0000000000003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6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6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1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5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5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2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000000000001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8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4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3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3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3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000000000001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9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2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1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000000000000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7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3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7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8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3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2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1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4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50000000000006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9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9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6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9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9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8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9999999999994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7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4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7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2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7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4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9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1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3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3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4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1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8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7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4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9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4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2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5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7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4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8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3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4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1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6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8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8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6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9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9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6999999999999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999999999999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3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70000000000003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8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9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3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1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30000000000003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4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4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8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9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000000000001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9999999999997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3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4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9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2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9999999999999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4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3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2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9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8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3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8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49999999999997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1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1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6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9999999999994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9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3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1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3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9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49999999999994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5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09999999999994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40000000000003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69999999999993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4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9999999999993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1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6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1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8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4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1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999999999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5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3999999999999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8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8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3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6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999999999999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6000000000003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9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3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999999999999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8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000000000007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8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9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2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7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5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999999999999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4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1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2000000000003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4000000000005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6000000000003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0000000000006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999999999999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3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3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89999999999995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1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000000000002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6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5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1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7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6999999999999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9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6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0000000000005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2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7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9000000000005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1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0000000000006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9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5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5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3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6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4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5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3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8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9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2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5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9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2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2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9999999999994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3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6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6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0000000000007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6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7000000000000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7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3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6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7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4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1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70000000000002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9999999999998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5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9999999999997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0000000000005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3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7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6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2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8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1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5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7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5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6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9999999999994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7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6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6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9999999999993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50000000000006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1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0000000000006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3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4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7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4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0999999999998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7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8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200000000000003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5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8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3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5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3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1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9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2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999999999993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99999999999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7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8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2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1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4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3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999999999997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9999999999997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8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000000000001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9999999999997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49999999999997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5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8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9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3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7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09999999999994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1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7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5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40000000000006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6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8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7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9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4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5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2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9999999999993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1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8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1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0000000000003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3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3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9999999999997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7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0000000000007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5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3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6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29999999999998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3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8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7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000000000000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3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2999999999999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1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7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7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7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30000000000003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6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8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9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8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6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6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5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000000000001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000000000001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7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7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5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4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8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5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5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8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5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5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9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1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1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4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3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999999999999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9999999999993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3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99999999997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2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7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8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4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2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0000000000003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9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2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3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999999999997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0000000000007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5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3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6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1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6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3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9999999999997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0000000000003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8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6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1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9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9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39999999999999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79999999999997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7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70000000000002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8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6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4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7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3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2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2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6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9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0000000000005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7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1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000000000003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5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8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9999999999995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5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9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8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4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7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9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5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000000000005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3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7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2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999999999999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2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9999999999998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0000000000003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29999999999997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6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9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29999999999998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6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1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5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7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7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6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6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8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09999999999994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7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6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6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39999999999995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8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6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1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4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3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6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7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1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4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3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5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9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0000000000005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2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9999999999997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4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7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7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9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6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7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29999999999998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3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3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69999999999993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3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90000000000003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09999999999994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3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8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7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6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2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7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0000000000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4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4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5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2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39999999999995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3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7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9999999999999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3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7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3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4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9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5000000000002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2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6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4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1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3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00000000001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8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3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1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7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9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8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999999999999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59999999999994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7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9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7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7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6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5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4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90000000000006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3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1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5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69999999999993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7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7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8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1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7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8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70000000000002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8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70000000000002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9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9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4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999999999997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1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9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8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4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5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7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1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4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1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6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1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0000000000003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1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099999999999994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9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5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3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7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2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7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89999999999995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6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8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7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1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7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1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6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1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9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8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9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2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8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2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999999999999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4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9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9999999999993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7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3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3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3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8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8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9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7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0000000000005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4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19999999999993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0000000000006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4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90000000000006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3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8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4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999999999999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1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7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000000000001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999999999998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9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3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4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1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7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7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9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7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8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9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4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9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4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7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4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8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5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5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999999999997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90000000000006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2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8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3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5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2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9999999999994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3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7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19999999999993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7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9999999999997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000000000001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4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7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9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7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8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8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1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9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1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0000000000006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7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000000000001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2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8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9999999999993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7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7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7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49999999999994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7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3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6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9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5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3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8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7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3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9999999999993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7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8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0000000000006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8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99999999997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1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4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3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5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1000000000001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7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9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6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2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9999999999998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3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1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7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9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3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2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1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7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4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7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70000000000003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4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7999999999999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6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2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9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1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8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0000000000005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7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9999999999994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5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9999999999997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4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9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1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0000000000003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0000000000005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0000000000005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7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9999999999994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2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3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3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09999999999994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999999999993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7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3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8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5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80000000000003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0000000000006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4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7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8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8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9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4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3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8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1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3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1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3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1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2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2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4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4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6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4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8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9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9999999999997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3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4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799999999999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1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6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6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09999999999994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9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8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80000000000003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6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7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3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1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7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7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7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3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7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4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2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9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7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4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29999999999998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2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3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8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4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8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0000000000006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79999999999998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4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9999999999997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8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7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3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9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5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7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6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2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0000000000003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7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90000000000003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499999999999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5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7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5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3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59999999999994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7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2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3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5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6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9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5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7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3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5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7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999999999998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4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7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3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4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6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39999999999995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7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2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3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3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9999999999994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1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6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7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9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2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4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0000000000006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59999999999994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3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6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90000000000006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7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5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7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7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59999999999994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40000000000006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3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5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000000000001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8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6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3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7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4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6000000000001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7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7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6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8000000000001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3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7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8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29999999999998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90000000000006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4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4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2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4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6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6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7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6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9999999999997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2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999999999999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000000000001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7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2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8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1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7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7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70000000000002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9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7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7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42146D-EADA-4E5D-A71A-3DFB7D94D596}" name="PivotTable2" cacheId="0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BD62E1-F5AA-42F8-8C31-77E5B0EC4F9A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BB9B6-100C-4FDB-B2BD-A35FE4AA712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C81F7-3048-4A59-90E6-80C1B5713DDF}" name="Theater OUtcomes Based on Launch Date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67"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7F3B3-3729-496C-899E-7BBD90BD7B98}">
  <dimension ref="A1:U4115"/>
  <sheetViews>
    <sheetView zoomScaleNormal="100" workbookViewId="0">
      <selection activeCell="F1" sqref="A1:XFD1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9.554687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21875" bestFit="1" customWidth="1"/>
    <col min="16" max="16" width="15.88671875" bestFit="1" customWidth="1"/>
    <col min="17" max="17" width="29.44140625" customWidth="1"/>
    <col min="18" max="18" width="15.77734375" customWidth="1"/>
    <col min="19" max="19" width="22.21875" style="17" bestFit="1" customWidth="1"/>
    <col min="20" max="20" width="20.77734375" style="17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8365</v>
      </c>
      <c r="O1" s="1" t="s">
        <v>8305</v>
      </c>
      <c r="P1" s="1" t="s">
        <v>8306</v>
      </c>
      <c r="Q1" s="11" t="s">
        <v>8366</v>
      </c>
      <c r="R1" s="1" t="s">
        <v>8362</v>
      </c>
      <c r="S1" s="16" t="s">
        <v>8363</v>
      </c>
      <c r="T1" s="17" t="s">
        <v>8364</v>
      </c>
      <c r="U1" t="s">
        <v>8379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IFERROR(ROUND(E2/L2,2),0)</f>
        <v>63.92</v>
      </c>
      <c r="P2">
        <f>IFERROR(ROUND(E2/L2,2),0)</f>
        <v>63.92</v>
      </c>
      <c r="Q2" s="12" t="s">
        <v>8307</v>
      </c>
      <c r="R2" t="s">
        <v>8308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IFERROR(ROUND(E3/L3,2),0)</f>
        <v>185.48</v>
      </c>
      <c r="P3">
        <f t="shared" ref="P3:P66" si="1">IFERROR(ROUND(E3/L3,2),0)</f>
        <v>185.48</v>
      </c>
      <c r="Q3" s="12" t="s">
        <v>8307</v>
      </c>
      <c r="R3" t="s">
        <v>8308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15</v>
      </c>
      <c r="P4">
        <f t="shared" si="1"/>
        <v>15</v>
      </c>
      <c r="Q4" s="12" t="s">
        <v>8307</v>
      </c>
      <c r="R4" t="s">
        <v>8308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69.27</v>
      </c>
      <c r="P5">
        <f t="shared" si="1"/>
        <v>69.27</v>
      </c>
      <c r="Q5" s="12" t="s">
        <v>8307</v>
      </c>
      <c r="R5" t="s">
        <v>8308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190.55</v>
      </c>
      <c r="P6">
        <f t="shared" si="1"/>
        <v>190.55</v>
      </c>
      <c r="Q6" s="12" t="s">
        <v>8307</v>
      </c>
      <c r="R6" t="s">
        <v>8308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93.4</v>
      </c>
      <c r="P7">
        <f t="shared" si="1"/>
        <v>93.4</v>
      </c>
      <c r="Q7" s="12" t="s">
        <v>8307</v>
      </c>
      <c r="R7" t="s">
        <v>8308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146.88</v>
      </c>
      <c r="P8">
        <f t="shared" si="1"/>
        <v>146.88</v>
      </c>
      <c r="Q8" s="12" t="s">
        <v>8307</v>
      </c>
      <c r="R8" t="s">
        <v>8308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159.82</v>
      </c>
      <c r="P9">
        <f t="shared" si="1"/>
        <v>159.82</v>
      </c>
      <c r="Q9" s="12" t="s">
        <v>8307</v>
      </c>
      <c r="R9" t="s">
        <v>8308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291.79000000000002</v>
      </c>
      <c r="P10">
        <f t="shared" si="1"/>
        <v>291.79000000000002</v>
      </c>
      <c r="Q10" s="12" t="s">
        <v>8307</v>
      </c>
      <c r="R10" t="s">
        <v>8308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31.5</v>
      </c>
      <c r="P11">
        <f t="shared" si="1"/>
        <v>31.5</v>
      </c>
      <c r="Q11" s="12" t="s">
        <v>8307</v>
      </c>
      <c r="R11" t="s">
        <v>8308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158.68</v>
      </c>
      <c r="P12">
        <f t="shared" si="1"/>
        <v>158.68</v>
      </c>
      <c r="Q12" s="12" t="s">
        <v>8307</v>
      </c>
      <c r="R12" t="s">
        <v>8308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80.33</v>
      </c>
      <c r="P13">
        <f t="shared" si="1"/>
        <v>80.33</v>
      </c>
      <c r="Q13" s="12" t="s">
        <v>8307</v>
      </c>
      <c r="R13" t="s">
        <v>8308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59.96</v>
      </c>
      <c r="P14">
        <f t="shared" si="1"/>
        <v>59.96</v>
      </c>
      <c r="Q14" s="12" t="s">
        <v>8307</v>
      </c>
      <c r="R14" t="s">
        <v>8308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109.78</v>
      </c>
      <c r="P15">
        <f t="shared" si="1"/>
        <v>109.78</v>
      </c>
      <c r="Q15" s="12" t="s">
        <v>8307</v>
      </c>
      <c r="R15" t="s">
        <v>8308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147.71</v>
      </c>
      <c r="P16">
        <f t="shared" si="1"/>
        <v>147.71</v>
      </c>
      <c r="Q16" s="12" t="s">
        <v>8307</v>
      </c>
      <c r="R16" t="s">
        <v>8308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21.76</v>
      </c>
      <c r="P17">
        <f t="shared" si="1"/>
        <v>21.76</v>
      </c>
      <c r="Q17" s="12" t="s">
        <v>8307</v>
      </c>
      <c r="R17" t="s">
        <v>8308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171.84</v>
      </c>
      <c r="P18">
        <f t="shared" si="1"/>
        <v>171.84</v>
      </c>
      <c r="Q18" s="12" t="s">
        <v>8307</v>
      </c>
      <c r="R18" t="s">
        <v>8308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41.94</v>
      </c>
      <c r="P19">
        <f t="shared" si="1"/>
        <v>41.94</v>
      </c>
      <c r="Q19" s="12" t="s">
        <v>8307</v>
      </c>
      <c r="R19" t="s">
        <v>8308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93.26</v>
      </c>
      <c r="P20">
        <f t="shared" si="1"/>
        <v>93.26</v>
      </c>
      <c r="Q20" s="12" t="s">
        <v>8307</v>
      </c>
      <c r="R20" t="s">
        <v>8308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56.14</v>
      </c>
      <c r="P21">
        <f t="shared" si="1"/>
        <v>56.14</v>
      </c>
      <c r="Q21" s="12" t="s">
        <v>8307</v>
      </c>
      <c r="R21" t="s">
        <v>8308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80.16</v>
      </c>
      <c r="P22">
        <f t="shared" si="1"/>
        <v>80.16</v>
      </c>
      <c r="Q22" s="12" t="s">
        <v>8307</v>
      </c>
      <c r="R22" t="s">
        <v>8308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199.9</v>
      </c>
      <c r="P23">
        <f t="shared" si="1"/>
        <v>199.9</v>
      </c>
      <c r="Q23" s="12" t="s">
        <v>8307</v>
      </c>
      <c r="R23" t="s">
        <v>8308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51.25</v>
      </c>
      <c r="P24">
        <f t="shared" si="1"/>
        <v>51.25</v>
      </c>
      <c r="Q24" s="12" t="s">
        <v>8307</v>
      </c>
      <c r="R24" t="s">
        <v>8308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103.04</v>
      </c>
      <c r="P25">
        <f t="shared" si="1"/>
        <v>103.04</v>
      </c>
      <c r="Q25" s="12" t="s">
        <v>8307</v>
      </c>
      <c r="R25" t="s">
        <v>8308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66.349999999999994</v>
      </c>
      <c r="P26">
        <f t="shared" si="1"/>
        <v>66.349999999999994</v>
      </c>
      <c r="Q26" s="12" t="s">
        <v>8307</v>
      </c>
      <c r="R26" t="s">
        <v>8308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57.14</v>
      </c>
      <c r="P27">
        <f t="shared" si="1"/>
        <v>57.14</v>
      </c>
      <c r="Q27" s="12" t="s">
        <v>8307</v>
      </c>
      <c r="R27" t="s">
        <v>8308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102.11</v>
      </c>
      <c r="P28">
        <f t="shared" si="1"/>
        <v>102.11</v>
      </c>
      <c r="Q28" s="12" t="s">
        <v>8307</v>
      </c>
      <c r="R28" t="s">
        <v>8308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148.97</v>
      </c>
      <c r="P29">
        <f t="shared" si="1"/>
        <v>148.97</v>
      </c>
      <c r="Q29" s="12" t="s">
        <v>8307</v>
      </c>
      <c r="R29" t="s">
        <v>8308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169.61</v>
      </c>
      <c r="P30">
        <f t="shared" si="1"/>
        <v>169.61</v>
      </c>
      <c r="Q30" s="12" t="s">
        <v>8307</v>
      </c>
      <c r="R30" t="s">
        <v>8308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31.62</v>
      </c>
      <c r="P31">
        <f t="shared" si="1"/>
        <v>31.62</v>
      </c>
      <c r="Q31" s="12" t="s">
        <v>8307</v>
      </c>
      <c r="R31" t="s">
        <v>8308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76.45</v>
      </c>
      <c r="P32">
        <f t="shared" si="1"/>
        <v>76.45</v>
      </c>
      <c r="Q32" s="12" t="s">
        <v>8307</v>
      </c>
      <c r="R32" t="s">
        <v>8308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13</v>
      </c>
      <c r="P33">
        <f t="shared" si="1"/>
        <v>13</v>
      </c>
      <c r="Q33" s="12" t="s">
        <v>8307</v>
      </c>
      <c r="R33" t="s">
        <v>8308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320.45</v>
      </c>
      <c r="P34">
        <f t="shared" si="1"/>
        <v>320.45</v>
      </c>
      <c r="Q34" s="12" t="s">
        <v>8307</v>
      </c>
      <c r="R34" t="s">
        <v>8308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83.75</v>
      </c>
      <c r="P35">
        <f t="shared" si="1"/>
        <v>83.75</v>
      </c>
      <c r="Q35" s="12" t="s">
        <v>8307</v>
      </c>
      <c r="R35" t="s">
        <v>8308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49.88</v>
      </c>
      <c r="P36">
        <f t="shared" si="1"/>
        <v>49.88</v>
      </c>
      <c r="Q36" s="12" t="s">
        <v>8307</v>
      </c>
      <c r="R36" t="s">
        <v>8308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59.46</v>
      </c>
      <c r="P37">
        <f t="shared" si="1"/>
        <v>59.46</v>
      </c>
      <c r="Q37" s="12" t="s">
        <v>8307</v>
      </c>
      <c r="R37" t="s">
        <v>8308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193.84</v>
      </c>
      <c r="P38">
        <f t="shared" si="1"/>
        <v>193.84</v>
      </c>
      <c r="Q38" s="12" t="s">
        <v>8307</v>
      </c>
      <c r="R38" t="s">
        <v>8308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159.51</v>
      </c>
      <c r="P39">
        <f t="shared" si="1"/>
        <v>159.51</v>
      </c>
      <c r="Q39" s="12" t="s">
        <v>8307</v>
      </c>
      <c r="R39" t="s">
        <v>8308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41.68</v>
      </c>
      <c r="P40">
        <f t="shared" si="1"/>
        <v>41.68</v>
      </c>
      <c r="Q40" s="12" t="s">
        <v>8307</v>
      </c>
      <c r="R40" t="s">
        <v>8308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150.9</v>
      </c>
      <c r="P41">
        <f t="shared" si="1"/>
        <v>150.9</v>
      </c>
      <c r="Q41" s="12" t="s">
        <v>8307</v>
      </c>
      <c r="R41" t="s">
        <v>8308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126.69</v>
      </c>
      <c r="P42">
        <f t="shared" si="1"/>
        <v>126.69</v>
      </c>
      <c r="Q42" s="12" t="s">
        <v>8307</v>
      </c>
      <c r="R42" t="s">
        <v>8308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105.26</v>
      </c>
      <c r="P43">
        <f t="shared" si="1"/>
        <v>105.26</v>
      </c>
      <c r="Q43" s="12" t="s">
        <v>8307</v>
      </c>
      <c r="R43" t="s">
        <v>8308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117.51</v>
      </c>
      <c r="P44">
        <f t="shared" si="1"/>
        <v>117.51</v>
      </c>
      <c r="Q44" s="12" t="s">
        <v>8307</v>
      </c>
      <c r="R44" t="s">
        <v>8308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117.36</v>
      </c>
      <c r="P45">
        <f t="shared" si="1"/>
        <v>117.36</v>
      </c>
      <c r="Q45" s="12" t="s">
        <v>8307</v>
      </c>
      <c r="R45" t="s">
        <v>8308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133.33000000000001</v>
      </c>
      <c r="P46">
        <f t="shared" si="1"/>
        <v>133.33000000000001</v>
      </c>
      <c r="Q46" s="12" t="s">
        <v>8307</v>
      </c>
      <c r="R46" t="s">
        <v>8308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98.36</v>
      </c>
      <c r="P47">
        <f t="shared" si="1"/>
        <v>98.36</v>
      </c>
      <c r="Q47" s="12" t="s">
        <v>8307</v>
      </c>
      <c r="R47" t="s">
        <v>8308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194.44</v>
      </c>
      <c r="P48">
        <f t="shared" si="1"/>
        <v>194.44</v>
      </c>
      <c r="Q48" s="12" t="s">
        <v>8307</v>
      </c>
      <c r="R48" t="s">
        <v>8308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76.87</v>
      </c>
      <c r="P49">
        <f t="shared" si="1"/>
        <v>76.87</v>
      </c>
      <c r="Q49" s="12" t="s">
        <v>8307</v>
      </c>
      <c r="R49" t="s">
        <v>8308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56.82</v>
      </c>
      <c r="P50">
        <f t="shared" si="1"/>
        <v>56.82</v>
      </c>
      <c r="Q50" s="12" t="s">
        <v>8307</v>
      </c>
      <c r="R50" t="s">
        <v>8308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137.93</v>
      </c>
      <c r="P51">
        <f t="shared" si="1"/>
        <v>137.93</v>
      </c>
      <c r="Q51" s="12" t="s">
        <v>8307</v>
      </c>
      <c r="R51" t="s">
        <v>8308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27.27</v>
      </c>
      <c r="P52">
        <f t="shared" si="1"/>
        <v>27.27</v>
      </c>
      <c r="Q52" s="12" t="s">
        <v>8307</v>
      </c>
      <c r="R52" t="s">
        <v>8308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118.34</v>
      </c>
      <c r="P53">
        <f t="shared" si="1"/>
        <v>118.34</v>
      </c>
      <c r="Q53" s="12" t="s">
        <v>8307</v>
      </c>
      <c r="R53" t="s">
        <v>8308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223.48</v>
      </c>
      <c r="P54">
        <f t="shared" si="1"/>
        <v>223.48</v>
      </c>
      <c r="Q54" s="12" t="s">
        <v>8307</v>
      </c>
      <c r="R54" t="s">
        <v>8308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28.11</v>
      </c>
      <c r="P55">
        <f t="shared" si="1"/>
        <v>28.11</v>
      </c>
      <c r="Q55" s="12" t="s">
        <v>8307</v>
      </c>
      <c r="R55" t="s">
        <v>8308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194.23</v>
      </c>
      <c r="P56">
        <f t="shared" si="1"/>
        <v>194.23</v>
      </c>
      <c r="Q56" s="12" t="s">
        <v>8307</v>
      </c>
      <c r="R56" t="s">
        <v>8308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128.94999999999999</v>
      </c>
      <c r="P57">
        <f t="shared" si="1"/>
        <v>128.94999999999999</v>
      </c>
      <c r="Q57" s="12" t="s">
        <v>8307</v>
      </c>
      <c r="R57" t="s">
        <v>8308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49.32</v>
      </c>
      <c r="P58">
        <f t="shared" si="1"/>
        <v>49.32</v>
      </c>
      <c r="Q58" s="12" t="s">
        <v>8307</v>
      </c>
      <c r="R58" t="s">
        <v>8308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221.52</v>
      </c>
      <c r="P59">
        <f t="shared" si="1"/>
        <v>221.52</v>
      </c>
      <c r="Q59" s="12" t="s">
        <v>8307</v>
      </c>
      <c r="R59" t="s">
        <v>8308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137.21</v>
      </c>
      <c r="P60">
        <f t="shared" si="1"/>
        <v>137.21</v>
      </c>
      <c r="Q60" s="12" t="s">
        <v>8307</v>
      </c>
      <c r="R60" t="s">
        <v>8308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606.82000000000005</v>
      </c>
      <c r="P61">
        <f t="shared" si="1"/>
        <v>606.82000000000005</v>
      </c>
      <c r="Q61" s="12" t="s">
        <v>8307</v>
      </c>
      <c r="R61" t="s">
        <v>8308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43.04</v>
      </c>
      <c r="P62">
        <f t="shared" si="1"/>
        <v>43.04</v>
      </c>
      <c r="Q62" s="12" t="s">
        <v>8307</v>
      </c>
      <c r="R62" t="s">
        <v>8309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322.39</v>
      </c>
      <c r="P63">
        <f t="shared" si="1"/>
        <v>322.39</v>
      </c>
      <c r="Q63" s="12" t="s">
        <v>8307</v>
      </c>
      <c r="R63" t="s">
        <v>8309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96.71</v>
      </c>
      <c r="P64">
        <f t="shared" si="1"/>
        <v>96.71</v>
      </c>
      <c r="Q64" s="12" t="s">
        <v>8307</v>
      </c>
      <c r="R64" t="s">
        <v>8309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35.47</v>
      </c>
      <c r="P65">
        <f t="shared" si="1"/>
        <v>35.47</v>
      </c>
      <c r="Q65" s="12" t="s">
        <v>8307</v>
      </c>
      <c r="R65" t="s">
        <v>8309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86.67</v>
      </c>
      <c r="P66">
        <f t="shared" si="1"/>
        <v>86.67</v>
      </c>
      <c r="Q66" s="12" t="s">
        <v>8307</v>
      </c>
      <c r="R66" t="s">
        <v>8309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21" si="5">IFERROR(ROUND(E67/L67,2),0)</f>
        <v>132.05000000000001</v>
      </c>
      <c r="P67">
        <f t="shared" ref="P67:P121" si="6">IFERROR(ROUND(E67/L67,2),0)</f>
        <v>132.05000000000001</v>
      </c>
      <c r="Q67" s="12" t="s">
        <v>8307</v>
      </c>
      <c r="R67" t="s">
        <v>8309</v>
      </c>
      <c r="S67" s="17">
        <f t="shared" ref="S67:S121" si="7">(((J67/60)/60)/24)+DATE(1970,1,1)</f>
        <v>41835.821226851855</v>
      </c>
      <c r="T67" s="17">
        <f t="shared" ref="T67:T121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91.23</v>
      </c>
      <c r="P68">
        <f t="shared" si="6"/>
        <v>91.23</v>
      </c>
      <c r="Q68" s="12" t="s">
        <v>8307</v>
      </c>
      <c r="R68" t="s">
        <v>8309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116.25</v>
      </c>
      <c r="P69">
        <f t="shared" si="6"/>
        <v>116.25</v>
      </c>
      <c r="Q69" s="12" t="s">
        <v>8307</v>
      </c>
      <c r="R69" t="s">
        <v>8309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21.19</v>
      </c>
      <c r="P70">
        <f t="shared" si="6"/>
        <v>21.19</v>
      </c>
      <c r="Q70" s="12" t="s">
        <v>8307</v>
      </c>
      <c r="R70" t="s">
        <v>8309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62.33</v>
      </c>
      <c r="P71">
        <f t="shared" si="6"/>
        <v>62.33</v>
      </c>
      <c r="Q71" s="12" t="s">
        <v>8307</v>
      </c>
      <c r="R71" t="s">
        <v>8309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37.409999999999997</v>
      </c>
      <c r="P72">
        <f t="shared" si="6"/>
        <v>37.409999999999997</v>
      </c>
      <c r="Q72" s="12" t="s">
        <v>8307</v>
      </c>
      <c r="R72" t="s">
        <v>8309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69.72</v>
      </c>
      <c r="P73">
        <f t="shared" si="6"/>
        <v>69.72</v>
      </c>
      <c r="Q73" s="12" t="s">
        <v>8307</v>
      </c>
      <c r="R73" t="s">
        <v>8309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58.17</v>
      </c>
      <c r="P74">
        <f t="shared" si="6"/>
        <v>58.17</v>
      </c>
      <c r="Q74" s="12" t="s">
        <v>8307</v>
      </c>
      <c r="R74" t="s">
        <v>8309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50</v>
      </c>
      <c r="P75">
        <f t="shared" si="6"/>
        <v>50</v>
      </c>
      <c r="Q75" s="12" t="s">
        <v>8307</v>
      </c>
      <c r="R75" t="s">
        <v>8309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19.47</v>
      </c>
      <c r="P76">
        <f t="shared" si="6"/>
        <v>19.47</v>
      </c>
      <c r="Q76" s="12" t="s">
        <v>8307</v>
      </c>
      <c r="R76" t="s">
        <v>8309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85.96</v>
      </c>
      <c r="P77">
        <f t="shared" si="6"/>
        <v>85.96</v>
      </c>
      <c r="Q77" s="12" t="s">
        <v>8307</v>
      </c>
      <c r="R77" t="s">
        <v>8309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30.67</v>
      </c>
      <c r="P78">
        <f t="shared" si="6"/>
        <v>30.67</v>
      </c>
      <c r="Q78" s="12" t="s">
        <v>8307</v>
      </c>
      <c r="R78" t="s">
        <v>8309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60.38</v>
      </c>
      <c r="P79">
        <f t="shared" si="6"/>
        <v>60.38</v>
      </c>
      <c r="Q79" s="12" t="s">
        <v>8307</v>
      </c>
      <c r="R79" t="s">
        <v>8309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38.6</v>
      </c>
      <c r="P80">
        <f t="shared" si="6"/>
        <v>38.6</v>
      </c>
      <c r="Q80" s="12" t="s">
        <v>8307</v>
      </c>
      <c r="R80" t="s">
        <v>8309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40.270000000000003</v>
      </c>
      <c r="P81">
        <f t="shared" si="6"/>
        <v>40.270000000000003</v>
      </c>
      <c r="Q81" s="12" t="s">
        <v>8307</v>
      </c>
      <c r="R81" t="s">
        <v>8309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273.83</v>
      </c>
      <c r="P82">
        <f t="shared" si="6"/>
        <v>273.83</v>
      </c>
      <c r="Q82" s="12" t="s">
        <v>8307</v>
      </c>
      <c r="R82" t="s">
        <v>8309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53.04</v>
      </c>
      <c r="P83">
        <f t="shared" si="6"/>
        <v>53.04</v>
      </c>
      <c r="Q83" s="12" t="s">
        <v>8307</v>
      </c>
      <c r="R83" t="s">
        <v>8309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40.01</v>
      </c>
      <c r="P84">
        <f t="shared" si="6"/>
        <v>40.01</v>
      </c>
      <c r="Q84" s="12" t="s">
        <v>8307</v>
      </c>
      <c r="R84" t="s">
        <v>8309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15.77</v>
      </c>
      <c r="P85">
        <f t="shared" si="6"/>
        <v>15.77</v>
      </c>
      <c r="Q85" s="12" t="s">
        <v>8307</v>
      </c>
      <c r="R85" t="s">
        <v>8309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71.430000000000007</v>
      </c>
      <c r="P86">
        <f t="shared" si="6"/>
        <v>71.430000000000007</v>
      </c>
      <c r="Q86" s="12" t="s">
        <v>8307</v>
      </c>
      <c r="R86" t="s">
        <v>8309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71.709999999999994</v>
      </c>
      <c r="P87">
        <f t="shared" si="6"/>
        <v>71.709999999999994</v>
      </c>
      <c r="Q87" s="12" t="s">
        <v>8307</v>
      </c>
      <c r="R87" t="s">
        <v>8309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375.76</v>
      </c>
      <c r="P88">
        <f t="shared" si="6"/>
        <v>375.76</v>
      </c>
      <c r="Q88" s="12" t="s">
        <v>8307</v>
      </c>
      <c r="R88" t="s">
        <v>8309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104.6</v>
      </c>
      <c r="P89">
        <f t="shared" si="6"/>
        <v>104.6</v>
      </c>
      <c r="Q89" s="12" t="s">
        <v>8307</v>
      </c>
      <c r="R89" t="s">
        <v>8309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60</v>
      </c>
      <c r="P90">
        <f t="shared" si="6"/>
        <v>60</v>
      </c>
      <c r="Q90" s="12" t="s">
        <v>8307</v>
      </c>
      <c r="R90" t="s">
        <v>8309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123.29</v>
      </c>
      <c r="P91">
        <f t="shared" si="6"/>
        <v>123.29</v>
      </c>
      <c r="Q91" s="12" t="s">
        <v>8307</v>
      </c>
      <c r="R91" t="s">
        <v>8309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31.38</v>
      </c>
      <c r="P92">
        <f t="shared" si="6"/>
        <v>31.38</v>
      </c>
      <c r="Q92" s="12" t="s">
        <v>8307</v>
      </c>
      <c r="R92" t="s">
        <v>8309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78.260000000000005</v>
      </c>
      <c r="P93">
        <f t="shared" si="6"/>
        <v>78.260000000000005</v>
      </c>
      <c r="Q93" s="12" t="s">
        <v>8307</v>
      </c>
      <c r="R93" t="s">
        <v>8309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122.33</v>
      </c>
      <c r="P94">
        <f t="shared" si="6"/>
        <v>122.33</v>
      </c>
      <c r="Q94" s="12" t="s">
        <v>8307</v>
      </c>
      <c r="R94" t="s">
        <v>8309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73.73</v>
      </c>
      <c r="P95">
        <f t="shared" si="6"/>
        <v>73.73</v>
      </c>
      <c r="Q95" s="12" t="s">
        <v>8307</v>
      </c>
      <c r="R95" t="s">
        <v>8309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21.67</v>
      </c>
      <c r="P96">
        <f t="shared" si="6"/>
        <v>21.67</v>
      </c>
      <c r="Q96" s="12" t="s">
        <v>8307</v>
      </c>
      <c r="R96" t="s">
        <v>8309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21.9</v>
      </c>
      <c r="P97">
        <f t="shared" si="6"/>
        <v>21.9</v>
      </c>
      <c r="Q97" s="12" t="s">
        <v>8307</v>
      </c>
      <c r="R97" t="s">
        <v>8309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50.59</v>
      </c>
      <c r="P98">
        <f t="shared" si="6"/>
        <v>50.59</v>
      </c>
      <c r="Q98" s="12" t="s">
        <v>8307</v>
      </c>
      <c r="R98" t="s">
        <v>8309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53.13</v>
      </c>
      <c r="P99">
        <f t="shared" si="6"/>
        <v>53.13</v>
      </c>
      <c r="Q99" s="12" t="s">
        <v>8307</v>
      </c>
      <c r="R99" t="s">
        <v>8309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56.67</v>
      </c>
      <c r="P100">
        <f t="shared" si="6"/>
        <v>56.67</v>
      </c>
      <c r="Q100" s="12" t="s">
        <v>8307</v>
      </c>
      <c r="R100" t="s">
        <v>8309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40.78</v>
      </c>
      <c r="P101">
        <f t="shared" si="6"/>
        <v>40.78</v>
      </c>
      <c r="Q101" s="12" t="s">
        <v>8307</v>
      </c>
      <c r="R101" t="s">
        <v>8309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192.31</v>
      </c>
      <c r="P102">
        <f t="shared" si="6"/>
        <v>192.31</v>
      </c>
      <c r="Q102" s="12" t="s">
        <v>8307</v>
      </c>
      <c r="R102" t="s">
        <v>8309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8307</v>
      </c>
      <c r="R103" t="s">
        <v>8309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117.92</v>
      </c>
      <c r="P104">
        <f t="shared" si="6"/>
        <v>117.92</v>
      </c>
      <c r="Q104" s="12" t="s">
        <v>8307</v>
      </c>
      <c r="R104" t="s">
        <v>8309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27.9</v>
      </c>
      <c r="P105">
        <f t="shared" si="6"/>
        <v>27.9</v>
      </c>
      <c r="Q105" s="12" t="s">
        <v>8307</v>
      </c>
      <c r="R105" t="s">
        <v>8309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60</v>
      </c>
      <c r="P106">
        <f t="shared" si="6"/>
        <v>60</v>
      </c>
      <c r="Q106" s="12" t="s">
        <v>8307</v>
      </c>
      <c r="R106" t="s">
        <v>8309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39.380000000000003</v>
      </c>
      <c r="P107">
        <f t="shared" si="6"/>
        <v>39.380000000000003</v>
      </c>
      <c r="Q107" s="12" t="s">
        <v>8307</v>
      </c>
      <c r="R107" t="s">
        <v>8309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186.11</v>
      </c>
      <c r="P108">
        <f t="shared" si="6"/>
        <v>186.11</v>
      </c>
      <c r="Q108" s="12" t="s">
        <v>8307</v>
      </c>
      <c r="R108" t="s">
        <v>8309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111.38</v>
      </c>
      <c r="P109">
        <f t="shared" si="6"/>
        <v>111.38</v>
      </c>
      <c r="Q109" s="12" t="s">
        <v>8307</v>
      </c>
      <c r="R109" t="s">
        <v>8309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78.72</v>
      </c>
      <c r="P110">
        <f t="shared" si="6"/>
        <v>78.72</v>
      </c>
      <c r="Q110" s="12" t="s">
        <v>8307</v>
      </c>
      <c r="R110" t="s">
        <v>8309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46.7</v>
      </c>
      <c r="P111">
        <f t="shared" si="6"/>
        <v>46.7</v>
      </c>
      <c r="Q111" s="12" t="s">
        <v>8307</v>
      </c>
      <c r="R111" t="s">
        <v>8309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65.38</v>
      </c>
      <c r="P112">
        <f t="shared" si="6"/>
        <v>65.38</v>
      </c>
      <c r="Q112" s="12" t="s">
        <v>8307</v>
      </c>
      <c r="R112" t="s">
        <v>8309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102.08</v>
      </c>
      <c r="P113">
        <f t="shared" si="6"/>
        <v>102.08</v>
      </c>
      <c r="Q113" s="12" t="s">
        <v>8307</v>
      </c>
      <c r="R113" t="s">
        <v>8309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64.2</v>
      </c>
      <c r="P114">
        <f t="shared" si="6"/>
        <v>64.2</v>
      </c>
      <c r="Q114" s="12" t="s">
        <v>8307</v>
      </c>
      <c r="R114" t="s">
        <v>8309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90.38</v>
      </c>
      <c r="P115">
        <f t="shared" si="6"/>
        <v>90.38</v>
      </c>
      <c r="Q115" s="12" t="s">
        <v>8307</v>
      </c>
      <c r="R115" t="s">
        <v>8309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88.57</v>
      </c>
      <c r="P116">
        <f t="shared" si="6"/>
        <v>88.57</v>
      </c>
      <c r="Q116" s="12" t="s">
        <v>8307</v>
      </c>
      <c r="R116" t="s">
        <v>8309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28.73</v>
      </c>
      <c r="P117">
        <f t="shared" si="6"/>
        <v>28.73</v>
      </c>
      <c r="Q117" s="12" t="s">
        <v>8307</v>
      </c>
      <c r="R117" t="s">
        <v>8309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69.790000000000006</v>
      </c>
      <c r="P118">
        <f t="shared" si="6"/>
        <v>69.790000000000006</v>
      </c>
      <c r="Q118" s="12" t="s">
        <v>8307</v>
      </c>
      <c r="R118" t="s">
        <v>8309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167.49</v>
      </c>
      <c r="P119">
        <f t="shared" si="6"/>
        <v>167.49</v>
      </c>
      <c r="Q119" s="12" t="s">
        <v>8307</v>
      </c>
      <c r="R119" t="s">
        <v>8309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144.91</v>
      </c>
      <c r="P120">
        <f t="shared" si="6"/>
        <v>144.91</v>
      </c>
      <c r="Q120" s="12" t="s">
        <v>8307</v>
      </c>
      <c r="R120" t="s">
        <v>8309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91.84</v>
      </c>
      <c r="P121">
        <f t="shared" si="6"/>
        <v>91.84</v>
      </c>
      <c r="Q121" s="12" t="s">
        <v>8307</v>
      </c>
      <c r="R121" t="s">
        <v>8309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3.2" x14ac:dyDescent="0.3">
      <c r="A122">
        <v>1041</v>
      </c>
      <c r="B122" s="9" t="s">
        <v>1042</v>
      </c>
      <c r="C122" s="3" t="s">
        <v>5151</v>
      </c>
      <c r="D122" s="5">
        <v>50</v>
      </c>
      <c r="E122" s="7">
        <v>0</v>
      </c>
      <c r="F122" t="s">
        <v>8219</v>
      </c>
      <c r="G122" t="s">
        <v>8223</v>
      </c>
      <c r="H122" t="s">
        <v>8245</v>
      </c>
      <c r="I122">
        <v>1406769992</v>
      </c>
      <c r="J122">
        <v>1405041992</v>
      </c>
      <c r="K122" t="b">
        <v>0</v>
      </c>
      <c r="L122">
        <v>0</v>
      </c>
      <c r="M122" t="b">
        <v>0</v>
      </c>
      <c r="N122" t="s">
        <v>8279</v>
      </c>
      <c r="O122" s="10">
        <f t="shared" ref="O122:O185" si="10">IFERROR(ROUND(E122/L122,2),0)</f>
        <v>0</v>
      </c>
      <c r="P122">
        <f t="shared" ref="P122:P185" si="11">IFERROR(ROUND(E122/L122,2),0)</f>
        <v>0</v>
      </c>
      <c r="Q122" s="12" t="s">
        <v>8328</v>
      </c>
      <c r="R122" t="s">
        <v>8329</v>
      </c>
      <c r="S122" s="17">
        <f t="shared" ref="S122:S185" si="12">(((J122/60)/60)/24)+DATE(1970,1,1)</f>
        <v>41831.060092592597</v>
      </c>
      <c r="T122" s="17">
        <f t="shared" ref="T122:T185" si="13">(((I122/60)/60)/24)+DATE(1970,1,1)</f>
        <v>41851.060092592597</v>
      </c>
      <c r="U122">
        <f t="shared" si="9"/>
        <v>2014</v>
      </c>
    </row>
    <row r="123" spans="1:21" ht="28.8" x14ac:dyDescent="0.3">
      <c r="A123">
        <v>2364</v>
      </c>
      <c r="B123" s="9" t="s">
        <v>2365</v>
      </c>
      <c r="C123" s="3" t="s">
        <v>6474</v>
      </c>
      <c r="D123" s="5">
        <v>128</v>
      </c>
      <c r="E123" s="7">
        <v>0</v>
      </c>
      <c r="F123" t="s">
        <v>8219</v>
      </c>
      <c r="G123" t="s">
        <v>8223</v>
      </c>
      <c r="H123" t="s">
        <v>8245</v>
      </c>
      <c r="I123">
        <v>1445898356</v>
      </c>
      <c r="J123">
        <v>1441146356</v>
      </c>
      <c r="K123" t="b">
        <v>0</v>
      </c>
      <c r="L123">
        <v>0</v>
      </c>
      <c r="M123" t="b">
        <v>0</v>
      </c>
      <c r="N123" t="s">
        <v>8270</v>
      </c>
      <c r="O123" s="10">
        <f t="shared" si="10"/>
        <v>0</v>
      </c>
      <c r="P123">
        <f t="shared" si="11"/>
        <v>0</v>
      </c>
      <c r="Q123" s="12" t="s">
        <v>8316</v>
      </c>
      <c r="R123" t="s">
        <v>8317</v>
      </c>
      <c r="S123" s="17">
        <f t="shared" si="12"/>
        <v>42248.934675925921</v>
      </c>
      <c r="T123" s="17">
        <f t="shared" si="13"/>
        <v>42303.934675925921</v>
      </c>
      <c r="U123">
        <f t="shared" si="9"/>
        <v>2015</v>
      </c>
    </row>
    <row r="124" spans="1:21" x14ac:dyDescent="0.3">
      <c r="A124">
        <v>1062</v>
      </c>
      <c r="B124" s="9" t="s">
        <v>1063</v>
      </c>
      <c r="C124" s="3" t="s">
        <v>5172</v>
      </c>
      <c r="D124" s="5">
        <v>199</v>
      </c>
      <c r="E124" s="7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 s="10">
        <f t="shared" si="10"/>
        <v>47.5</v>
      </c>
      <c r="P124">
        <f t="shared" si="11"/>
        <v>47.5</v>
      </c>
      <c r="Q124" s="12" t="s">
        <v>8328</v>
      </c>
      <c r="R124" t="s">
        <v>8329</v>
      </c>
      <c r="S124" s="17">
        <f t="shared" si="12"/>
        <v>42556.807187500002</v>
      </c>
      <c r="T124" s="17">
        <f t="shared" si="13"/>
        <v>42563.807187500002</v>
      </c>
      <c r="U124">
        <f t="shared" si="9"/>
        <v>2016</v>
      </c>
    </row>
    <row r="125" spans="1:21" x14ac:dyDescent="0.3">
      <c r="A125">
        <v>3122</v>
      </c>
      <c r="B125" s="9" t="s">
        <v>3122</v>
      </c>
      <c r="C125" s="3" t="s">
        <v>7232</v>
      </c>
      <c r="D125" s="5">
        <v>199</v>
      </c>
      <c r="E125" s="7">
        <v>116</v>
      </c>
      <c r="F125" t="s">
        <v>8219</v>
      </c>
      <c r="G125" t="s">
        <v>8223</v>
      </c>
      <c r="H125" t="s">
        <v>8245</v>
      </c>
      <c r="I125">
        <v>1478733732</v>
      </c>
      <c r="J125">
        <v>1478298132</v>
      </c>
      <c r="K125" t="b">
        <v>0</v>
      </c>
      <c r="L125">
        <v>2</v>
      </c>
      <c r="M125" t="b">
        <v>0</v>
      </c>
      <c r="N125" t="s">
        <v>8301</v>
      </c>
      <c r="O125" s="10">
        <f t="shared" si="10"/>
        <v>58</v>
      </c>
      <c r="P125">
        <f t="shared" si="11"/>
        <v>58</v>
      </c>
      <c r="Q125" s="12" t="s">
        <v>8314</v>
      </c>
      <c r="R125" t="s">
        <v>8354</v>
      </c>
      <c r="S125" s="17">
        <f t="shared" si="12"/>
        <v>42678.932083333333</v>
      </c>
      <c r="T125" s="17">
        <f t="shared" si="13"/>
        <v>42683.973750000005</v>
      </c>
      <c r="U125">
        <f t="shared" si="9"/>
        <v>2016</v>
      </c>
    </row>
    <row r="126" spans="1:21" ht="43.2" x14ac:dyDescent="0.3">
      <c r="A126">
        <v>2361</v>
      </c>
      <c r="B126" s="9" t="s">
        <v>2362</v>
      </c>
      <c r="C126" s="3" t="s">
        <v>6471</v>
      </c>
      <c r="D126" s="5">
        <v>200</v>
      </c>
      <c r="E126" s="7">
        <v>0</v>
      </c>
      <c r="F126" t="s">
        <v>8219</v>
      </c>
      <c r="G126" t="s">
        <v>8228</v>
      </c>
      <c r="H126" t="s">
        <v>8250</v>
      </c>
      <c r="I126">
        <v>1462053600</v>
      </c>
      <c r="J126">
        <v>1459975008</v>
      </c>
      <c r="K126" t="b">
        <v>0</v>
      </c>
      <c r="L126">
        <v>0</v>
      </c>
      <c r="M126" t="b">
        <v>0</v>
      </c>
      <c r="N126" t="s">
        <v>8270</v>
      </c>
      <c r="O126" s="10">
        <f t="shared" si="10"/>
        <v>0</v>
      </c>
      <c r="P126">
        <f t="shared" si="11"/>
        <v>0</v>
      </c>
      <c r="Q126" s="12" t="s">
        <v>8316</v>
      </c>
      <c r="R126" t="s">
        <v>8317</v>
      </c>
      <c r="S126" s="17">
        <f t="shared" si="12"/>
        <v>42466.858888888892</v>
      </c>
      <c r="T126" s="17">
        <f t="shared" si="13"/>
        <v>42490.916666666672</v>
      </c>
      <c r="U126">
        <f t="shared" si="9"/>
        <v>2016</v>
      </c>
    </row>
    <row r="127" spans="1:21" ht="43.2" x14ac:dyDescent="0.3">
      <c r="A127">
        <v>607</v>
      </c>
      <c r="B127" s="9" t="s">
        <v>608</v>
      </c>
      <c r="C127" s="3" t="s">
        <v>4717</v>
      </c>
      <c r="D127" s="5">
        <v>250</v>
      </c>
      <c r="E127" s="7">
        <v>0</v>
      </c>
      <c r="F127" t="s">
        <v>8219</v>
      </c>
      <c r="G127" t="s">
        <v>8223</v>
      </c>
      <c r="H127" t="s">
        <v>8245</v>
      </c>
      <c r="I127">
        <v>1448225336</v>
      </c>
      <c r="J127">
        <v>1445629736</v>
      </c>
      <c r="K127" t="b">
        <v>0</v>
      </c>
      <c r="L127">
        <v>0</v>
      </c>
      <c r="M127" t="b">
        <v>0</v>
      </c>
      <c r="N127" t="s">
        <v>8270</v>
      </c>
      <c r="O127" s="10">
        <f t="shared" si="10"/>
        <v>0</v>
      </c>
      <c r="P127">
        <f t="shared" si="11"/>
        <v>0</v>
      </c>
      <c r="Q127" s="12" t="s">
        <v>8316</v>
      </c>
      <c r="R127" t="s">
        <v>8317</v>
      </c>
      <c r="S127" s="17">
        <f t="shared" si="12"/>
        <v>42300.825648148151</v>
      </c>
      <c r="T127" s="17">
        <f t="shared" si="13"/>
        <v>42330.867314814815</v>
      </c>
      <c r="U127">
        <f t="shared" si="9"/>
        <v>2015</v>
      </c>
    </row>
    <row r="128" spans="1:21" ht="43.2" x14ac:dyDescent="0.3">
      <c r="A128">
        <v>618</v>
      </c>
      <c r="B128" s="9" t="s">
        <v>619</v>
      </c>
      <c r="C128" s="3" t="s">
        <v>4728</v>
      </c>
      <c r="D128" s="5">
        <v>400</v>
      </c>
      <c r="E128" s="7">
        <v>0</v>
      </c>
      <c r="F128" t="s">
        <v>8219</v>
      </c>
      <c r="G128" t="s">
        <v>8223</v>
      </c>
      <c r="H128" t="s">
        <v>8245</v>
      </c>
      <c r="I128">
        <v>1449689203</v>
      </c>
      <c r="J128">
        <v>1447097203</v>
      </c>
      <c r="K128" t="b">
        <v>0</v>
      </c>
      <c r="L128">
        <v>0</v>
      </c>
      <c r="M128" t="b">
        <v>0</v>
      </c>
      <c r="N128" t="s">
        <v>8270</v>
      </c>
      <c r="O128" s="10">
        <f t="shared" si="10"/>
        <v>0</v>
      </c>
      <c r="P128">
        <f t="shared" si="11"/>
        <v>0</v>
      </c>
      <c r="Q128" s="12" t="s">
        <v>8316</v>
      </c>
      <c r="R128" t="s">
        <v>8317</v>
      </c>
      <c r="S128" s="17">
        <f t="shared" si="12"/>
        <v>42317.810219907406</v>
      </c>
      <c r="T128" s="17">
        <f t="shared" si="13"/>
        <v>42347.810219907406</v>
      </c>
      <c r="U128">
        <f t="shared" si="9"/>
        <v>2015</v>
      </c>
    </row>
    <row r="129" spans="1:21" ht="43.2" x14ac:dyDescent="0.3">
      <c r="A129">
        <v>2362</v>
      </c>
      <c r="B129" s="9" t="s">
        <v>2363</v>
      </c>
      <c r="C129" s="3" t="s">
        <v>6472</v>
      </c>
      <c r="D129" s="5">
        <v>420</v>
      </c>
      <c r="E129" s="7">
        <v>120</v>
      </c>
      <c r="F129" t="s">
        <v>8219</v>
      </c>
      <c r="G129" t="s">
        <v>8223</v>
      </c>
      <c r="H129" t="s">
        <v>8245</v>
      </c>
      <c r="I129">
        <v>1418315470</v>
      </c>
      <c r="J129">
        <v>1415723470</v>
      </c>
      <c r="K129" t="b">
        <v>0</v>
      </c>
      <c r="L129">
        <v>2</v>
      </c>
      <c r="M129" t="b">
        <v>0</v>
      </c>
      <c r="N129" t="s">
        <v>8270</v>
      </c>
      <c r="O129" s="10">
        <f t="shared" si="10"/>
        <v>60</v>
      </c>
      <c r="P129">
        <f t="shared" si="11"/>
        <v>60</v>
      </c>
      <c r="Q129" s="12" t="s">
        <v>8316</v>
      </c>
      <c r="R129" t="s">
        <v>8317</v>
      </c>
      <c r="S129" s="17">
        <f t="shared" si="12"/>
        <v>41954.688310185185</v>
      </c>
      <c r="T129" s="17">
        <f t="shared" si="13"/>
        <v>41984.688310185185</v>
      </c>
      <c r="U129">
        <f t="shared" si="9"/>
        <v>2014</v>
      </c>
    </row>
    <row r="130" spans="1:21" ht="43.2" x14ac:dyDescent="0.3">
      <c r="A130">
        <v>125</v>
      </c>
      <c r="B130" s="9" t="s">
        <v>127</v>
      </c>
      <c r="C130" s="3" t="s">
        <v>4236</v>
      </c>
      <c r="D130" s="5">
        <v>500</v>
      </c>
      <c r="E130" s="7">
        <v>70</v>
      </c>
      <c r="F130" t="s">
        <v>8219</v>
      </c>
      <c r="G130" t="s">
        <v>8228</v>
      </c>
      <c r="H130" t="s">
        <v>8250</v>
      </c>
      <c r="I130">
        <v>1486165880</v>
      </c>
      <c r="J130">
        <v>1480981880</v>
      </c>
      <c r="K130" t="b">
        <v>0</v>
      </c>
      <c r="L130">
        <v>6</v>
      </c>
      <c r="M130" t="b">
        <v>0</v>
      </c>
      <c r="N130" t="s">
        <v>8265</v>
      </c>
      <c r="O130" s="10">
        <f t="shared" si="10"/>
        <v>11.67</v>
      </c>
      <c r="P130">
        <f t="shared" si="11"/>
        <v>11.67</v>
      </c>
      <c r="Q130" s="12" t="s">
        <v>8307</v>
      </c>
      <c r="R130" t="s">
        <v>8310</v>
      </c>
      <c r="S130" s="17">
        <f t="shared" si="12"/>
        <v>42709.993981481486</v>
      </c>
      <c r="T130" s="17">
        <f t="shared" si="13"/>
        <v>42769.993981481486</v>
      </c>
      <c r="U130">
        <f t="shared" si="9"/>
        <v>2016</v>
      </c>
    </row>
    <row r="131" spans="1:21" ht="43.2" x14ac:dyDescent="0.3">
      <c r="A131">
        <v>139</v>
      </c>
      <c r="B131" s="9" t="s">
        <v>141</v>
      </c>
      <c r="C131" s="3" t="s">
        <v>4249</v>
      </c>
      <c r="D131" s="5">
        <v>500</v>
      </c>
      <c r="E131" s="7">
        <v>500</v>
      </c>
      <c r="F131" t="s">
        <v>8219</v>
      </c>
      <c r="G131" t="s">
        <v>8223</v>
      </c>
      <c r="H131" t="s">
        <v>8245</v>
      </c>
      <c r="I131">
        <v>1436738772</v>
      </c>
      <c r="J131">
        <v>1435874772</v>
      </c>
      <c r="K131" t="b">
        <v>0</v>
      </c>
      <c r="L131">
        <v>1</v>
      </c>
      <c r="M131" t="b">
        <v>0</v>
      </c>
      <c r="N131" t="s">
        <v>8265</v>
      </c>
      <c r="O131" s="10">
        <f t="shared" si="10"/>
        <v>500</v>
      </c>
      <c r="P131">
        <f t="shared" si="11"/>
        <v>500</v>
      </c>
      <c r="Q131" s="12" t="s">
        <v>8307</v>
      </c>
      <c r="R131" t="s">
        <v>8310</v>
      </c>
      <c r="S131" s="17">
        <f t="shared" si="12"/>
        <v>42187.920972222222</v>
      </c>
      <c r="T131" s="17">
        <f t="shared" si="13"/>
        <v>42197.920972222222</v>
      </c>
      <c r="U131">
        <f t="shared" ref="U131:U194" si="14">YEAR(S131)</f>
        <v>2015</v>
      </c>
    </row>
    <row r="132" spans="1:21" ht="43.2" x14ac:dyDescent="0.3">
      <c r="A132">
        <v>1051</v>
      </c>
      <c r="B132" s="9" t="s">
        <v>1052</v>
      </c>
      <c r="C132" s="3" t="s">
        <v>5161</v>
      </c>
      <c r="D132" s="5">
        <v>500</v>
      </c>
      <c r="E132" s="7">
        <v>0</v>
      </c>
      <c r="F132" t="s">
        <v>8219</v>
      </c>
      <c r="G132" t="s">
        <v>8223</v>
      </c>
      <c r="H132" t="s">
        <v>8245</v>
      </c>
      <c r="I132">
        <v>1409098825</v>
      </c>
      <c r="J132">
        <v>1406679625</v>
      </c>
      <c r="K132" t="b">
        <v>0</v>
      </c>
      <c r="L132">
        <v>0</v>
      </c>
      <c r="M132" t="b">
        <v>0</v>
      </c>
      <c r="N132" t="s">
        <v>8279</v>
      </c>
      <c r="O132" s="10">
        <f t="shared" si="10"/>
        <v>0</v>
      </c>
      <c r="P132">
        <f t="shared" si="11"/>
        <v>0</v>
      </c>
      <c r="Q132" s="12" t="s">
        <v>8328</v>
      </c>
      <c r="R132" t="s">
        <v>8329</v>
      </c>
      <c r="S132" s="17">
        <f t="shared" si="12"/>
        <v>41850.014178240745</v>
      </c>
      <c r="T132" s="17">
        <f t="shared" si="13"/>
        <v>41878.014178240745</v>
      </c>
      <c r="U132">
        <f t="shared" si="14"/>
        <v>2014</v>
      </c>
    </row>
    <row r="133" spans="1:21" ht="28.8" x14ac:dyDescent="0.3">
      <c r="A133">
        <v>3881</v>
      </c>
      <c r="B133" s="9" t="s">
        <v>3878</v>
      </c>
      <c r="C133" s="3" t="s">
        <v>7990</v>
      </c>
      <c r="D133" s="5">
        <v>500</v>
      </c>
      <c r="E133" s="7">
        <v>25</v>
      </c>
      <c r="F133" t="s">
        <v>8219</v>
      </c>
      <c r="G133" t="s">
        <v>8223</v>
      </c>
      <c r="H133" t="s">
        <v>8245</v>
      </c>
      <c r="I133">
        <v>1487550399</v>
      </c>
      <c r="J133">
        <v>1484958399</v>
      </c>
      <c r="K133" t="b">
        <v>0</v>
      </c>
      <c r="L133">
        <v>1</v>
      </c>
      <c r="M133" t="b">
        <v>0</v>
      </c>
      <c r="N133" t="s">
        <v>8303</v>
      </c>
      <c r="O133" s="10">
        <f t="shared" si="10"/>
        <v>25</v>
      </c>
      <c r="P133">
        <f t="shared" si="11"/>
        <v>25</v>
      </c>
      <c r="Q133" s="12" t="s">
        <v>8314</v>
      </c>
      <c r="R133" t="s">
        <v>8356</v>
      </c>
      <c r="S133" s="17">
        <f t="shared" si="12"/>
        <v>42756.018506944441</v>
      </c>
      <c r="T133" s="17">
        <f t="shared" si="13"/>
        <v>42786.018506944441</v>
      </c>
      <c r="U133">
        <f t="shared" si="14"/>
        <v>2017</v>
      </c>
    </row>
    <row r="134" spans="1:21" ht="43.2" x14ac:dyDescent="0.3">
      <c r="A134">
        <v>615</v>
      </c>
      <c r="B134" s="9" t="s">
        <v>616</v>
      </c>
      <c r="C134" s="3" t="s">
        <v>4725</v>
      </c>
      <c r="D134" s="5">
        <v>515</v>
      </c>
      <c r="E134" s="7">
        <v>0</v>
      </c>
      <c r="F134" t="s">
        <v>8219</v>
      </c>
      <c r="G134" t="s">
        <v>8227</v>
      </c>
      <c r="H134" t="s">
        <v>8249</v>
      </c>
      <c r="I134">
        <v>1443149759</v>
      </c>
      <c r="J134">
        <v>1440557759</v>
      </c>
      <c r="K134" t="b">
        <v>0</v>
      </c>
      <c r="L134">
        <v>0</v>
      </c>
      <c r="M134" t="b">
        <v>0</v>
      </c>
      <c r="N134" t="s">
        <v>8270</v>
      </c>
      <c r="O134" s="10">
        <f t="shared" si="10"/>
        <v>0</v>
      </c>
      <c r="P134">
        <f t="shared" si="11"/>
        <v>0</v>
      </c>
      <c r="Q134" s="12" t="s">
        <v>8316</v>
      </c>
      <c r="R134" t="s">
        <v>8317</v>
      </c>
      <c r="S134" s="17">
        <f t="shared" si="12"/>
        <v>42242.122210648144</v>
      </c>
      <c r="T134" s="17">
        <f t="shared" si="13"/>
        <v>42272.122210648144</v>
      </c>
      <c r="U134">
        <f t="shared" si="14"/>
        <v>2015</v>
      </c>
    </row>
    <row r="135" spans="1:21" ht="43.2" x14ac:dyDescent="0.3">
      <c r="A135">
        <v>130</v>
      </c>
      <c r="B135" s="9" t="s">
        <v>132</v>
      </c>
      <c r="C135" s="3" t="s">
        <v>4241</v>
      </c>
      <c r="D135" s="5">
        <v>600</v>
      </c>
      <c r="E135" s="7">
        <v>0</v>
      </c>
      <c r="F135" t="s">
        <v>8219</v>
      </c>
      <c r="G135" t="s">
        <v>8224</v>
      </c>
      <c r="H135" t="s">
        <v>8246</v>
      </c>
      <c r="I135">
        <v>1402949760</v>
      </c>
      <c r="J135">
        <v>1400536692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8307</v>
      </c>
      <c r="R135" t="s">
        <v>8310</v>
      </c>
      <c r="S135" s="17">
        <f t="shared" si="12"/>
        <v>41778.915416666663</v>
      </c>
      <c r="T135" s="17">
        <f t="shared" si="13"/>
        <v>41806.844444444447</v>
      </c>
      <c r="U135">
        <f t="shared" si="14"/>
        <v>2014</v>
      </c>
    </row>
    <row r="136" spans="1:21" ht="57.6" x14ac:dyDescent="0.3">
      <c r="A136">
        <v>3874</v>
      </c>
      <c r="B136" s="9" t="s">
        <v>3871</v>
      </c>
      <c r="C136" s="3" t="s">
        <v>7983</v>
      </c>
      <c r="D136" s="5">
        <v>620</v>
      </c>
      <c r="E136" s="7">
        <v>0</v>
      </c>
      <c r="F136" t="s">
        <v>8219</v>
      </c>
      <c r="G136" t="s">
        <v>8227</v>
      </c>
      <c r="H136" t="s">
        <v>8249</v>
      </c>
      <c r="I136">
        <v>1422061200</v>
      </c>
      <c r="J136">
        <v>1420244622</v>
      </c>
      <c r="K136" t="b">
        <v>0</v>
      </c>
      <c r="L136">
        <v>0</v>
      </c>
      <c r="M136" t="b">
        <v>0</v>
      </c>
      <c r="N136" t="s">
        <v>8303</v>
      </c>
      <c r="O136" s="10">
        <f t="shared" si="10"/>
        <v>0</v>
      </c>
      <c r="P136">
        <f t="shared" si="11"/>
        <v>0</v>
      </c>
      <c r="Q136" s="12" t="s">
        <v>8314</v>
      </c>
      <c r="R136" t="s">
        <v>8356</v>
      </c>
      <c r="S136" s="17">
        <f t="shared" si="12"/>
        <v>42007.016458333332</v>
      </c>
      <c r="T136" s="17">
        <f t="shared" si="13"/>
        <v>42028.041666666672</v>
      </c>
      <c r="U136">
        <f t="shared" si="14"/>
        <v>2015</v>
      </c>
    </row>
    <row r="137" spans="1:21" ht="43.2" x14ac:dyDescent="0.3">
      <c r="A137">
        <v>1042</v>
      </c>
      <c r="B137" s="9" t="s">
        <v>1043</v>
      </c>
      <c r="C137" s="3" t="s">
        <v>5152</v>
      </c>
      <c r="D137" s="5">
        <v>650</v>
      </c>
      <c r="E137" s="7">
        <v>10</v>
      </c>
      <c r="F137" t="s">
        <v>8219</v>
      </c>
      <c r="G137" t="s">
        <v>8223</v>
      </c>
      <c r="H137" t="s">
        <v>8245</v>
      </c>
      <c r="I137">
        <v>1410516000</v>
      </c>
      <c r="J137">
        <v>1406824948</v>
      </c>
      <c r="K137" t="b">
        <v>0</v>
      </c>
      <c r="L137">
        <v>1</v>
      </c>
      <c r="M137" t="b">
        <v>0</v>
      </c>
      <c r="N137" t="s">
        <v>8279</v>
      </c>
      <c r="O137" s="10">
        <f t="shared" si="10"/>
        <v>10</v>
      </c>
      <c r="P137">
        <f t="shared" si="11"/>
        <v>10</v>
      </c>
      <c r="Q137" s="12" t="s">
        <v>8328</v>
      </c>
      <c r="R137" t="s">
        <v>8329</v>
      </c>
      <c r="S137" s="17">
        <f t="shared" si="12"/>
        <v>41851.696157407408</v>
      </c>
      <c r="T137" s="17">
        <f t="shared" si="13"/>
        <v>41894.416666666664</v>
      </c>
      <c r="U137">
        <f t="shared" si="14"/>
        <v>2014</v>
      </c>
    </row>
    <row r="138" spans="1:21" ht="43.2" x14ac:dyDescent="0.3">
      <c r="A138">
        <v>609</v>
      </c>
      <c r="B138" s="9" t="s">
        <v>610</v>
      </c>
      <c r="C138" s="3" t="s">
        <v>4719</v>
      </c>
      <c r="D138" s="5">
        <v>780</v>
      </c>
      <c r="E138" s="7">
        <v>5</v>
      </c>
      <c r="F138" t="s">
        <v>8219</v>
      </c>
      <c r="G138" t="s">
        <v>8224</v>
      </c>
      <c r="H138" t="s">
        <v>8246</v>
      </c>
      <c r="I138">
        <v>1448761744</v>
      </c>
      <c r="J138">
        <v>1446166144</v>
      </c>
      <c r="K138" t="b">
        <v>0</v>
      </c>
      <c r="L138">
        <v>1</v>
      </c>
      <c r="M138" t="b">
        <v>0</v>
      </c>
      <c r="N138" t="s">
        <v>8270</v>
      </c>
      <c r="O138" s="10">
        <f t="shared" si="10"/>
        <v>5</v>
      </c>
      <c r="P138">
        <f t="shared" si="11"/>
        <v>5</v>
      </c>
      <c r="Q138" s="12" t="s">
        <v>8316</v>
      </c>
      <c r="R138" t="s">
        <v>8317</v>
      </c>
      <c r="S138" s="17">
        <f t="shared" si="12"/>
        <v>42307.034074074079</v>
      </c>
      <c r="T138" s="17">
        <f t="shared" si="13"/>
        <v>42337.075740740736</v>
      </c>
      <c r="U138">
        <f t="shared" si="14"/>
        <v>2015</v>
      </c>
    </row>
    <row r="139" spans="1:21" ht="43.2" x14ac:dyDescent="0.3">
      <c r="A139">
        <v>1242</v>
      </c>
      <c r="B139" s="9" t="s">
        <v>1243</v>
      </c>
      <c r="C139" s="3" t="s">
        <v>5352</v>
      </c>
      <c r="D139" s="5">
        <v>911</v>
      </c>
      <c r="E139" s="7">
        <v>5</v>
      </c>
      <c r="F139" t="s">
        <v>8219</v>
      </c>
      <c r="G139" t="s">
        <v>8223</v>
      </c>
      <c r="H139" t="s">
        <v>8245</v>
      </c>
      <c r="I139">
        <v>1315747080</v>
      </c>
      <c r="J139">
        <v>1314417502</v>
      </c>
      <c r="K139" t="b">
        <v>0</v>
      </c>
      <c r="L139">
        <v>1</v>
      </c>
      <c r="M139" t="b">
        <v>0</v>
      </c>
      <c r="N139" t="s">
        <v>8284</v>
      </c>
      <c r="O139" s="10">
        <f t="shared" si="10"/>
        <v>5</v>
      </c>
      <c r="P139">
        <f t="shared" si="11"/>
        <v>5</v>
      </c>
      <c r="Q139" s="12" t="s">
        <v>8322</v>
      </c>
      <c r="R139" t="s">
        <v>8337</v>
      </c>
      <c r="S139" s="17">
        <f t="shared" si="12"/>
        <v>40782.165532407409</v>
      </c>
      <c r="T139" s="17">
        <f t="shared" si="13"/>
        <v>40797.554166666669</v>
      </c>
      <c r="U139">
        <f t="shared" si="14"/>
        <v>2011</v>
      </c>
    </row>
    <row r="140" spans="1:21" ht="43.2" x14ac:dyDescent="0.3">
      <c r="A140">
        <v>1063</v>
      </c>
      <c r="B140" s="9" t="s">
        <v>1064</v>
      </c>
      <c r="C140" s="3" t="s">
        <v>5173</v>
      </c>
      <c r="D140" s="5">
        <v>1000</v>
      </c>
      <c r="E140" s="7">
        <v>0</v>
      </c>
      <c r="F140" t="s">
        <v>8219</v>
      </c>
      <c r="G140" t="s">
        <v>8223</v>
      </c>
      <c r="H140" t="s">
        <v>8245</v>
      </c>
      <c r="I140">
        <v>1472604262</v>
      </c>
      <c r="J140">
        <v>1470012262</v>
      </c>
      <c r="K140" t="b">
        <v>0</v>
      </c>
      <c r="L140">
        <v>0</v>
      </c>
      <c r="M140" t="b">
        <v>0</v>
      </c>
      <c r="N140" t="s">
        <v>8279</v>
      </c>
      <c r="O140" s="10">
        <f t="shared" si="10"/>
        <v>0</v>
      </c>
      <c r="P140">
        <f t="shared" si="11"/>
        <v>0</v>
      </c>
      <c r="Q140" s="12" t="s">
        <v>8328</v>
      </c>
      <c r="R140" t="s">
        <v>8329</v>
      </c>
      <c r="S140" s="17">
        <f t="shared" si="12"/>
        <v>42583.030810185184</v>
      </c>
      <c r="T140" s="17">
        <f t="shared" si="13"/>
        <v>42613.030810185184</v>
      </c>
      <c r="U140">
        <f t="shared" si="14"/>
        <v>2016</v>
      </c>
    </row>
    <row r="141" spans="1:21" ht="43.2" x14ac:dyDescent="0.3">
      <c r="A141">
        <v>1233</v>
      </c>
      <c r="B141" s="9" t="s">
        <v>1234</v>
      </c>
      <c r="C141" s="3" t="s">
        <v>5343</v>
      </c>
      <c r="D141" s="5">
        <v>1000</v>
      </c>
      <c r="E141" s="7">
        <v>116</v>
      </c>
      <c r="F141" t="s">
        <v>8219</v>
      </c>
      <c r="G141" t="s">
        <v>8223</v>
      </c>
      <c r="H141" t="s">
        <v>8245</v>
      </c>
      <c r="I141">
        <v>1329864374</v>
      </c>
      <c r="J141">
        <v>1328049974</v>
      </c>
      <c r="K141" t="b">
        <v>0</v>
      </c>
      <c r="L141">
        <v>6</v>
      </c>
      <c r="M141" t="b">
        <v>0</v>
      </c>
      <c r="N141" t="s">
        <v>8284</v>
      </c>
      <c r="O141" s="10">
        <f t="shared" si="10"/>
        <v>19.329999999999998</v>
      </c>
      <c r="P141">
        <f t="shared" si="11"/>
        <v>19.329999999999998</v>
      </c>
      <c r="Q141" s="12" t="s">
        <v>8322</v>
      </c>
      <c r="R141" t="s">
        <v>8337</v>
      </c>
      <c r="S141" s="17">
        <f t="shared" si="12"/>
        <v>40939.948773148149</v>
      </c>
      <c r="T141" s="17">
        <f t="shared" si="13"/>
        <v>40960.948773148149</v>
      </c>
      <c r="U141">
        <f t="shared" si="14"/>
        <v>2012</v>
      </c>
    </row>
    <row r="142" spans="1:21" ht="57.6" x14ac:dyDescent="0.3">
      <c r="A142">
        <v>1238</v>
      </c>
      <c r="B142" s="9" t="s">
        <v>1239</v>
      </c>
      <c r="C142" s="3" t="s">
        <v>5348</v>
      </c>
      <c r="D142" s="5">
        <v>1000</v>
      </c>
      <c r="E142" s="7">
        <v>178</v>
      </c>
      <c r="F142" t="s">
        <v>8219</v>
      </c>
      <c r="G142" t="s">
        <v>8223</v>
      </c>
      <c r="H142" t="s">
        <v>8245</v>
      </c>
      <c r="I142">
        <v>1312641536</v>
      </c>
      <c r="J142">
        <v>1310049536</v>
      </c>
      <c r="K142" t="b">
        <v>0</v>
      </c>
      <c r="L142">
        <v>3</v>
      </c>
      <c r="M142" t="b">
        <v>0</v>
      </c>
      <c r="N142" t="s">
        <v>8284</v>
      </c>
      <c r="O142" s="10">
        <f t="shared" si="10"/>
        <v>59.33</v>
      </c>
      <c r="P142">
        <f t="shared" si="11"/>
        <v>59.33</v>
      </c>
      <c r="Q142" s="12" t="s">
        <v>8322</v>
      </c>
      <c r="R142" t="s">
        <v>8337</v>
      </c>
      <c r="S142" s="17">
        <f t="shared" si="12"/>
        <v>40731.61037037037</v>
      </c>
      <c r="T142" s="17">
        <f t="shared" si="13"/>
        <v>40761.61037037037</v>
      </c>
      <c r="U142">
        <f t="shared" si="14"/>
        <v>2011</v>
      </c>
    </row>
    <row r="143" spans="1:21" ht="43.2" x14ac:dyDescent="0.3">
      <c r="A143">
        <v>2344</v>
      </c>
      <c r="B143" s="9" t="s">
        <v>2345</v>
      </c>
      <c r="C143" s="3" t="s">
        <v>6454</v>
      </c>
      <c r="D143" s="5">
        <v>1000</v>
      </c>
      <c r="E143" s="7">
        <v>1</v>
      </c>
      <c r="F143" t="s">
        <v>8219</v>
      </c>
      <c r="G143" t="s">
        <v>8228</v>
      </c>
      <c r="H143" t="s">
        <v>8250</v>
      </c>
      <c r="I143">
        <v>1466789269</v>
      </c>
      <c r="J143">
        <v>1464197269</v>
      </c>
      <c r="K143" t="b">
        <v>0</v>
      </c>
      <c r="L143">
        <v>1</v>
      </c>
      <c r="M143" t="b">
        <v>0</v>
      </c>
      <c r="N143" t="s">
        <v>8270</v>
      </c>
      <c r="O143" s="10">
        <f t="shared" si="10"/>
        <v>1</v>
      </c>
      <c r="P143">
        <f t="shared" si="11"/>
        <v>1</v>
      </c>
      <c r="Q143" s="12" t="s">
        <v>8316</v>
      </c>
      <c r="R143" t="s">
        <v>8317</v>
      </c>
      <c r="S143" s="17">
        <f t="shared" si="12"/>
        <v>42515.727650462963</v>
      </c>
      <c r="T143" s="17">
        <f t="shared" si="13"/>
        <v>42545.727650462963</v>
      </c>
      <c r="U143">
        <f t="shared" si="14"/>
        <v>2016</v>
      </c>
    </row>
    <row r="144" spans="1:21" ht="43.2" x14ac:dyDescent="0.3">
      <c r="A144">
        <v>2347</v>
      </c>
      <c r="B144" s="9" t="s">
        <v>2348</v>
      </c>
      <c r="C144" s="3" t="s">
        <v>6457</v>
      </c>
      <c r="D144" s="5">
        <v>1000</v>
      </c>
      <c r="E144" s="7">
        <v>15</v>
      </c>
      <c r="F144" t="s">
        <v>8219</v>
      </c>
      <c r="G144" t="s">
        <v>8223</v>
      </c>
      <c r="H144" t="s">
        <v>8245</v>
      </c>
      <c r="I144">
        <v>1472135676</v>
      </c>
      <c r="J144">
        <v>1469543676</v>
      </c>
      <c r="K144" t="b">
        <v>0</v>
      </c>
      <c r="L144">
        <v>1</v>
      </c>
      <c r="M144" t="b">
        <v>0</v>
      </c>
      <c r="N144" t="s">
        <v>8270</v>
      </c>
      <c r="O144" s="10">
        <f t="shared" si="10"/>
        <v>15</v>
      </c>
      <c r="P144">
        <f t="shared" si="11"/>
        <v>15</v>
      </c>
      <c r="Q144" s="12" t="s">
        <v>8316</v>
      </c>
      <c r="R144" t="s">
        <v>8317</v>
      </c>
      <c r="S144" s="17">
        <f t="shared" si="12"/>
        <v>42577.607361111113</v>
      </c>
      <c r="T144" s="17">
        <f t="shared" si="13"/>
        <v>42607.607361111113</v>
      </c>
      <c r="U144">
        <f t="shared" si="14"/>
        <v>2016</v>
      </c>
    </row>
    <row r="145" spans="1:21" ht="43.2" x14ac:dyDescent="0.3">
      <c r="A145">
        <v>2353</v>
      </c>
      <c r="B145" s="9" t="s">
        <v>2354</v>
      </c>
      <c r="C145" s="3" t="s">
        <v>6463</v>
      </c>
      <c r="D145" s="5">
        <v>1000</v>
      </c>
      <c r="E145" s="7">
        <v>0</v>
      </c>
      <c r="F145" t="s">
        <v>8219</v>
      </c>
      <c r="G145" t="s">
        <v>8223</v>
      </c>
      <c r="H145" t="s">
        <v>8245</v>
      </c>
      <c r="I145">
        <v>1429632822</v>
      </c>
      <c r="J145">
        <v>1428596022</v>
      </c>
      <c r="K145" t="b">
        <v>0</v>
      </c>
      <c r="L145">
        <v>0</v>
      </c>
      <c r="M145" t="b">
        <v>0</v>
      </c>
      <c r="N145" t="s">
        <v>8270</v>
      </c>
      <c r="O145" s="10">
        <f t="shared" si="10"/>
        <v>0</v>
      </c>
      <c r="P145">
        <f t="shared" si="11"/>
        <v>0</v>
      </c>
      <c r="Q145" s="12" t="s">
        <v>8316</v>
      </c>
      <c r="R145" t="s">
        <v>8317</v>
      </c>
      <c r="S145" s="17">
        <f t="shared" si="12"/>
        <v>42103.676180555558</v>
      </c>
      <c r="T145" s="17">
        <f t="shared" si="13"/>
        <v>42115.676180555558</v>
      </c>
      <c r="U145">
        <f t="shared" si="14"/>
        <v>2015</v>
      </c>
    </row>
    <row r="146" spans="1:21" ht="43.2" x14ac:dyDescent="0.3">
      <c r="A146">
        <v>2365</v>
      </c>
      <c r="B146" s="9" t="s">
        <v>2366</v>
      </c>
      <c r="C146" s="3" t="s">
        <v>6475</v>
      </c>
      <c r="D146" s="5">
        <v>1000</v>
      </c>
      <c r="E146" s="7">
        <v>0</v>
      </c>
      <c r="F146" t="s">
        <v>8219</v>
      </c>
      <c r="G146" t="s">
        <v>8236</v>
      </c>
      <c r="H146" t="s">
        <v>8248</v>
      </c>
      <c r="I146">
        <v>1453071600</v>
      </c>
      <c r="J146">
        <v>1449596425</v>
      </c>
      <c r="K146" t="b">
        <v>0</v>
      </c>
      <c r="L146">
        <v>0</v>
      </c>
      <c r="M146" t="b">
        <v>0</v>
      </c>
      <c r="N146" t="s">
        <v>8270</v>
      </c>
      <c r="O146" s="10">
        <f t="shared" si="10"/>
        <v>0</v>
      </c>
      <c r="P146">
        <f t="shared" si="11"/>
        <v>0</v>
      </c>
      <c r="Q146" s="12" t="s">
        <v>8316</v>
      </c>
      <c r="R146" t="s">
        <v>8317</v>
      </c>
      <c r="S146" s="17">
        <f t="shared" si="12"/>
        <v>42346.736400462964</v>
      </c>
      <c r="T146" s="17">
        <f t="shared" si="13"/>
        <v>42386.958333333328</v>
      </c>
      <c r="U146">
        <f t="shared" si="14"/>
        <v>2015</v>
      </c>
    </row>
    <row r="147" spans="1:21" ht="57.6" x14ac:dyDescent="0.3">
      <c r="A147">
        <v>2384</v>
      </c>
      <c r="B147" s="9" t="s">
        <v>2385</v>
      </c>
      <c r="C147" s="3" t="s">
        <v>6494</v>
      </c>
      <c r="D147" s="5">
        <v>1000</v>
      </c>
      <c r="E147" s="7">
        <v>8</v>
      </c>
      <c r="F147" t="s">
        <v>8219</v>
      </c>
      <c r="G147" t="s">
        <v>8223</v>
      </c>
      <c r="H147" t="s">
        <v>8245</v>
      </c>
      <c r="I147">
        <v>1415932643</v>
      </c>
      <c r="J147">
        <v>1413337043</v>
      </c>
      <c r="K147" t="b">
        <v>0</v>
      </c>
      <c r="L147">
        <v>8</v>
      </c>
      <c r="M147" t="b">
        <v>0</v>
      </c>
      <c r="N147" t="s">
        <v>8270</v>
      </c>
      <c r="O147" s="10">
        <f t="shared" si="10"/>
        <v>1</v>
      </c>
      <c r="P147">
        <f t="shared" si="11"/>
        <v>1</v>
      </c>
      <c r="Q147" s="12" t="s">
        <v>8316</v>
      </c>
      <c r="R147" t="s">
        <v>8317</v>
      </c>
      <c r="S147" s="17">
        <f t="shared" si="12"/>
        <v>41927.067627314813</v>
      </c>
      <c r="T147" s="17">
        <f t="shared" si="13"/>
        <v>41957.109293981484</v>
      </c>
      <c r="U147">
        <f t="shared" si="14"/>
        <v>2014</v>
      </c>
    </row>
    <row r="148" spans="1:21" x14ac:dyDescent="0.3">
      <c r="A148">
        <v>1059</v>
      </c>
      <c r="B148" s="9" t="s">
        <v>1060</v>
      </c>
      <c r="C148" s="3" t="s">
        <v>5169</v>
      </c>
      <c r="D148" s="5">
        <v>1100</v>
      </c>
      <c r="E148" s="7">
        <v>0</v>
      </c>
      <c r="F148" t="s">
        <v>8219</v>
      </c>
      <c r="G148" t="s">
        <v>8223</v>
      </c>
      <c r="H148" t="s">
        <v>8245</v>
      </c>
      <c r="I148">
        <v>1426269456</v>
      </c>
      <c r="J148">
        <v>1423681056</v>
      </c>
      <c r="K148" t="b">
        <v>0</v>
      </c>
      <c r="L148">
        <v>0</v>
      </c>
      <c r="M148" t="b">
        <v>0</v>
      </c>
      <c r="N148" t="s">
        <v>8279</v>
      </c>
      <c r="O148" s="10">
        <f t="shared" si="10"/>
        <v>0</v>
      </c>
      <c r="P148">
        <f t="shared" si="11"/>
        <v>0</v>
      </c>
      <c r="Q148" s="12" t="s">
        <v>8328</v>
      </c>
      <c r="R148" t="s">
        <v>8329</v>
      </c>
      <c r="S148" s="17">
        <f t="shared" si="12"/>
        <v>42046.79</v>
      </c>
      <c r="T148" s="17">
        <f t="shared" si="13"/>
        <v>42076.748333333337</v>
      </c>
      <c r="U148">
        <f t="shared" si="14"/>
        <v>2015</v>
      </c>
    </row>
    <row r="149" spans="1:21" x14ac:dyDescent="0.3">
      <c r="A149">
        <v>131</v>
      </c>
      <c r="B149" s="9" t="s">
        <v>133</v>
      </c>
      <c r="C149" s="3" t="s">
        <v>4242</v>
      </c>
      <c r="D149" s="5">
        <v>1200</v>
      </c>
      <c r="E149" s="7">
        <v>0</v>
      </c>
      <c r="F149" t="s">
        <v>8219</v>
      </c>
      <c r="G149" t="s">
        <v>8223</v>
      </c>
      <c r="H149" t="s">
        <v>8245</v>
      </c>
      <c r="I149">
        <v>1467763200</v>
      </c>
      <c r="J149">
        <v>1466453161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8307</v>
      </c>
      <c r="R149" t="s">
        <v>8310</v>
      </c>
      <c r="S149" s="17">
        <f t="shared" si="12"/>
        <v>42541.837511574078</v>
      </c>
      <c r="T149" s="17">
        <f t="shared" si="13"/>
        <v>42557</v>
      </c>
      <c r="U149">
        <f t="shared" si="14"/>
        <v>2016</v>
      </c>
    </row>
    <row r="150" spans="1:21" ht="28.8" x14ac:dyDescent="0.3">
      <c r="A150">
        <v>2955</v>
      </c>
      <c r="B150" s="9" t="s">
        <v>2955</v>
      </c>
      <c r="C150" s="3" t="s">
        <v>7065</v>
      </c>
      <c r="D150" s="5">
        <v>1200</v>
      </c>
      <c r="E150" s="7">
        <v>715</v>
      </c>
      <c r="F150" t="s">
        <v>8219</v>
      </c>
      <c r="G150" t="s">
        <v>8223</v>
      </c>
      <c r="H150" t="s">
        <v>8245</v>
      </c>
      <c r="I150">
        <v>1434476849</v>
      </c>
      <c r="J150">
        <v>1431884849</v>
      </c>
      <c r="K150" t="b">
        <v>0</v>
      </c>
      <c r="L150">
        <v>11</v>
      </c>
      <c r="M150" t="b">
        <v>0</v>
      </c>
      <c r="N150" t="s">
        <v>8301</v>
      </c>
      <c r="O150" s="10">
        <f t="shared" si="10"/>
        <v>65</v>
      </c>
      <c r="P150">
        <f t="shared" si="11"/>
        <v>65</v>
      </c>
      <c r="Q150" s="12" t="s">
        <v>8314</v>
      </c>
      <c r="R150" t="s">
        <v>8354</v>
      </c>
      <c r="S150" s="17">
        <f t="shared" si="12"/>
        <v>42141.741307870368</v>
      </c>
      <c r="T150" s="17">
        <f t="shared" si="13"/>
        <v>42171.741307870368</v>
      </c>
      <c r="U150">
        <f t="shared" si="14"/>
        <v>2015</v>
      </c>
    </row>
    <row r="151" spans="1:21" ht="43.2" x14ac:dyDescent="0.3">
      <c r="A151">
        <v>154</v>
      </c>
      <c r="B151" s="9" t="s">
        <v>156</v>
      </c>
      <c r="C151" s="3" t="s">
        <v>4264</v>
      </c>
      <c r="D151" s="5">
        <v>1500</v>
      </c>
      <c r="E151" s="7">
        <v>40</v>
      </c>
      <c r="F151" t="s">
        <v>8219</v>
      </c>
      <c r="G151" t="s">
        <v>8223</v>
      </c>
      <c r="H151" t="s">
        <v>8245</v>
      </c>
      <c r="I151">
        <v>1433336895</v>
      </c>
      <c r="J151">
        <v>1429621695</v>
      </c>
      <c r="K151" t="b">
        <v>0</v>
      </c>
      <c r="L151">
        <v>3</v>
      </c>
      <c r="M151" t="b">
        <v>0</v>
      </c>
      <c r="N151" t="s">
        <v>8265</v>
      </c>
      <c r="O151" s="10">
        <f t="shared" si="10"/>
        <v>13.33</v>
      </c>
      <c r="P151">
        <f t="shared" si="11"/>
        <v>13.33</v>
      </c>
      <c r="Q151" s="12" t="s">
        <v>8307</v>
      </c>
      <c r="R151" t="s">
        <v>8310</v>
      </c>
      <c r="S151" s="17">
        <f t="shared" si="12"/>
        <v>42115.547395833331</v>
      </c>
      <c r="T151" s="17">
        <f t="shared" si="13"/>
        <v>42158.547395833331</v>
      </c>
      <c r="U151">
        <f t="shared" si="14"/>
        <v>2015</v>
      </c>
    </row>
    <row r="152" spans="1:21" ht="43.2" x14ac:dyDescent="0.3">
      <c r="A152">
        <v>604</v>
      </c>
      <c r="B152" s="9" t="s">
        <v>605</v>
      </c>
      <c r="C152" s="3" t="s">
        <v>4714</v>
      </c>
      <c r="D152" s="5">
        <v>1500</v>
      </c>
      <c r="E152" s="7">
        <v>0</v>
      </c>
      <c r="F152" t="s">
        <v>8219</v>
      </c>
      <c r="G152" t="s">
        <v>8223</v>
      </c>
      <c r="H152" t="s">
        <v>8245</v>
      </c>
      <c r="I152">
        <v>1409187056</v>
      </c>
      <c r="J152">
        <v>1406595056</v>
      </c>
      <c r="K152" t="b">
        <v>0</v>
      </c>
      <c r="L152">
        <v>0</v>
      </c>
      <c r="M152" t="b">
        <v>0</v>
      </c>
      <c r="N152" t="s">
        <v>8270</v>
      </c>
      <c r="O152" s="10">
        <f t="shared" si="10"/>
        <v>0</v>
      </c>
      <c r="P152">
        <f t="shared" si="11"/>
        <v>0</v>
      </c>
      <c r="Q152" s="12" t="s">
        <v>8316</v>
      </c>
      <c r="R152" t="s">
        <v>8317</v>
      </c>
      <c r="S152" s="17">
        <f t="shared" si="12"/>
        <v>41849.035370370373</v>
      </c>
      <c r="T152" s="17">
        <f t="shared" si="13"/>
        <v>41879.035370370373</v>
      </c>
      <c r="U152">
        <f t="shared" si="14"/>
        <v>2014</v>
      </c>
    </row>
    <row r="153" spans="1:21" ht="43.2" x14ac:dyDescent="0.3">
      <c r="A153">
        <v>1053</v>
      </c>
      <c r="B153" s="9" t="s">
        <v>1054</v>
      </c>
      <c r="C153" s="3" t="s">
        <v>5163</v>
      </c>
      <c r="D153" s="5">
        <v>1500</v>
      </c>
      <c r="E153" s="7">
        <v>15</v>
      </c>
      <c r="F153" t="s">
        <v>8219</v>
      </c>
      <c r="G153" t="s">
        <v>8223</v>
      </c>
      <c r="H153" t="s">
        <v>8245</v>
      </c>
      <c r="I153">
        <v>1488773332</v>
      </c>
      <c r="J153">
        <v>1486613332</v>
      </c>
      <c r="K153" t="b">
        <v>0</v>
      </c>
      <c r="L153">
        <v>1</v>
      </c>
      <c r="M153" t="b">
        <v>0</v>
      </c>
      <c r="N153" t="s">
        <v>8279</v>
      </c>
      <c r="O153" s="10">
        <f t="shared" si="10"/>
        <v>15</v>
      </c>
      <c r="P153">
        <f t="shared" si="11"/>
        <v>15</v>
      </c>
      <c r="Q153" s="12" t="s">
        <v>8328</v>
      </c>
      <c r="R153" t="s">
        <v>8329</v>
      </c>
      <c r="S153" s="17">
        <f t="shared" si="12"/>
        <v>42775.172824074078</v>
      </c>
      <c r="T153" s="17">
        <f t="shared" si="13"/>
        <v>42800.172824074078</v>
      </c>
      <c r="U153">
        <f t="shared" si="14"/>
        <v>2017</v>
      </c>
    </row>
    <row r="154" spans="1:21" ht="43.2" x14ac:dyDescent="0.3">
      <c r="A154">
        <v>2358</v>
      </c>
      <c r="B154" s="9" t="s">
        <v>2359</v>
      </c>
      <c r="C154" s="3" t="s">
        <v>6468</v>
      </c>
      <c r="D154" s="5">
        <v>1500</v>
      </c>
      <c r="E154" s="7">
        <v>0</v>
      </c>
      <c r="F154" t="s">
        <v>8219</v>
      </c>
      <c r="G154" t="s">
        <v>8224</v>
      </c>
      <c r="H154" t="s">
        <v>8246</v>
      </c>
      <c r="I154">
        <v>1422664740</v>
      </c>
      <c r="J154">
        <v>1417818036</v>
      </c>
      <c r="K154" t="b">
        <v>0</v>
      </c>
      <c r="L154">
        <v>0</v>
      </c>
      <c r="M154" t="b">
        <v>0</v>
      </c>
      <c r="N154" t="s">
        <v>8270</v>
      </c>
      <c r="O154" s="10">
        <f t="shared" si="10"/>
        <v>0</v>
      </c>
      <c r="P154">
        <f t="shared" si="11"/>
        <v>0</v>
      </c>
      <c r="Q154" s="12" t="s">
        <v>8316</v>
      </c>
      <c r="R154" t="s">
        <v>8317</v>
      </c>
      <c r="S154" s="17">
        <f t="shared" si="12"/>
        <v>41978.930972222224</v>
      </c>
      <c r="T154" s="17">
        <f t="shared" si="13"/>
        <v>42035.027083333334</v>
      </c>
      <c r="U154">
        <f t="shared" si="14"/>
        <v>2014</v>
      </c>
    </row>
    <row r="155" spans="1:21" ht="28.8" x14ac:dyDescent="0.3">
      <c r="A155">
        <v>3121</v>
      </c>
      <c r="B155" s="9" t="s">
        <v>3121</v>
      </c>
      <c r="C155" s="3" t="s">
        <v>7231</v>
      </c>
      <c r="D155" s="5">
        <v>1500</v>
      </c>
      <c r="E155" s="7">
        <v>10</v>
      </c>
      <c r="F155" t="s">
        <v>8219</v>
      </c>
      <c r="G155" t="s">
        <v>8228</v>
      </c>
      <c r="H155" t="s">
        <v>8250</v>
      </c>
      <c r="I155">
        <v>1411748335</v>
      </c>
      <c r="J155">
        <v>1406564335</v>
      </c>
      <c r="K155" t="b">
        <v>0</v>
      </c>
      <c r="L155">
        <v>1</v>
      </c>
      <c r="M155" t="b">
        <v>0</v>
      </c>
      <c r="N155" t="s">
        <v>8301</v>
      </c>
      <c r="O155" s="10">
        <f t="shared" si="10"/>
        <v>10</v>
      </c>
      <c r="P155">
        <f t="shared" si="11"/>
        <v>10</v>
      </c>
      <c r="Q155" s="12" t="s">
        <v>8314</v>
      </c>
      <c r="R155" t="s">
        <v>8354</v>
      </c>
      <c r="S155" s="17">
        <f t="shared" si="12"/>
        <v>41848.679803240739</v>
      </c>
      <c r="T155" s="17">
        <f t="shared" si="13"/>
        <v>41908.679803240739</v>
      </c>
      <c r="U155">
        <f t="shared" si="14"/>
        <v>2014</v>
      </c>
    </row>
    <row r="156" spans="1:21" ht="28.8" x14ac:dyDescent="0.3">
      <c r="A156">
        <v>3871</v>
      </c>
      <c r="B156" s="9" t="s">
        <v>3868</v>
      </c>
      <c r="C156" s="3" t="s">
        <v>7980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1490809450</v>
      </c>
      <c r="J156">
        <v>1485629050</v>
      </c>
      <c r="K156" t="b">
        <v>0</v>
      </c>
      <c r="L156">
        <v>3</v>
      </c>
      <c r="M156" t="b">
        <v>0</v>
      </c>
      <c r="N156" t="s">
        <v>8303</v>
      </c>
      <c r="O156" s="10">
        <f t="shared" si="10"/>
        <v>13.33</v>
      </c>
      <c r="P156">
        <f t="shared" si="11"/>
        <v>13.33</v>
      </c>
      <c r="Q156" s="12" t="s">
        <v>8314</v>
      </c>
      <c r="R156" t="s">
        <v>8356</v>
      </c>
      <c r="S156" s="17">
        <f t="shared" si="12"/>
        <v>42763.780671296292</v>
      </c>
      <c r="T156" s="17">
        <f t="shared" si="13"/>
        <v>42823.739004629635</v>
      </c>
      <c r="U156">
        <f t="shared" si="14"/>
        <v>2017</v>
      </c>
    </row>
    <row r="157" spans="1:21" ht="43.2" x14ac:dyDescent="0.3">
      <c r="A157">
        <v>1340</v>
      </c>
      <c r="B157" s="9" t="s">
        <v>1341</v>
      </c>
      <c r="C157" s="3" t="s">
        <v>5450</v>
      </c>
      <c r="D157" s="5">
        <v>1680</v>
      </c>
      <c r="E157" s="7">
        <v>0</v>
      </c>
      <c r="F157" t="s">
        <v>8219</v>
      </c>
      <c r="G157" t="s">
        <v>8223</v>
      </c>
      <c r="H157" t="s">
        <v>8245</v>
      </c>
      <c r="I157">
        <v>1408112253</v>
      </c>
      <c r="J157">
        <v>1405520253</v>
      </c>
      <c r="K157" t="b">
        <v>0</v>
      </c>
      <c r="L157">
        <v>0</v>
      </c>
      <c r="M157" t="b">
        <v>0</v>
      </c>
      <c r="N157" t="s">
        <v>8271</v>
      </c>
      <c r="O157" s="10">
        <f t="shared" si="10"/>
        <v>0</v>
      </c>
      <c r="P157">
        <f t="shared" si="11"/>
        <v>0</v>
      </c>
      <c r="Q157" s="12" t="s">
        <v>8316</v>
      </c>
      <c r="R157" t="s">
        <v>8318</v>
      </c>
      <c r="S157" s="17">
        <f t="shared" si="12"/>
        <v>41836.595520833333</v>
      </c>
      <c r="T157" s="17">
        <f t="shared" si="13"/>
        <v>41866.595520833333</v>
      </c>
      <c r="U157">
        <f t="shared" si="14"/>
        <v>2014</v>
      </c>
    </row>
    <row r="158" spans="1:21" ht="43.2" x14ac:dyDescent="0.3">
      <c r="A158">
        <v>1454</v>
      </c>
      <c r="B158" s="9" t="s">
        <v>1455</v>
      </c>
      <c r="C158" s="3" t="s">
        <v>5564</v>
      </c>
      <c r="D158" s="5">
        <v>1750</v>
      </c>
      <c r="E158" s="7">
        <v>15</v>
      </c>
      <c r="F158" t="s">
        <v>8219</v>
      </c>
      <c r="G158" t="s">
        <v>8226</v>
      </c>
      <c r="H158" t="s">
        <v>8248</v>
      </c>
      <c r="I158">
        <v>1461535140</v>
      </c>
      <c r="J158">
        <v>1459716480</v>
      </c>
      <c r="K158" t="b">
        <v>0</v>
      </c>
      <c r="L158">
        <v>1</v>
      </c>
      <c r="M158" t="b">
        <v>0</v>
      </c>
      <c r="N158" t="s">
        <v>8285</v>
      </c>
      <c r="O158" s="10">
        <f t="shared" si="10"/>
        <v>15</v>
      </c>
      <c r="P158">
        <f t="shared" si="11"/>
        <v>15</v>
      </c>
      <c r="Q158" s="12" t="s">
        <v>8319</v>
      </c>
      <c r="R158" t="s">
        <v>8338</v>
      </c>
      <c r="S158" s="17">
        <f t="shared" si="12"/>
        <v>42463.866666666669</v>
      </c>
      <c r="T158" s="17">
        <f t="shared" si="13"/>
        <v>42484.915972222225</v>
      </c>
      <c r="U158">
        <f t="shared" si="14"/>
        <v>2016</v>
      </c>
    </row>
    <row r="159" spans="1:21" ht="43.2" x14ac:dyDescent="0.3">
      <c r="A159">
        <v>1580</v>
      </c>
      <c r="B159" s="9" t="s">
        <v>1581</v>
      </c>
      <c r="C159" s="3" t="s">
        <v>5690</v>
      </c>
      <c r="D159" s="5">
        <v>1750</v>
      </c>
      <c r="E159" s="7">
        <v>0</v>
      </c>
      <c r="F159" t="s">
        <v>8219</v>
      </c>
      <c r="G159" t="s">
        <v>8223</v>
      </c>
      <c r="H159" t="s">
        <v>8245</v>
      </c>
      <c r="I159">
        <v>1337562726</v>
      </c>
      <c r="J159">
        <v>1332378726</v>
      </c>
      <c r="K159" t="b">
        <v>0</v>
      </c>
      <c r="L159">
        <v>0</v>
      </c>
      <c r="M159" t="b">
        <v>0</v>
      </c>
      <c r="N159" t="s">
        <v>8288</v>
      </c>
      <c r="O159" s="10">
        <f t="shared" si="10"/>
        <v>0</v>
      </c>
      <c r="P159">
        <f t="shared" si="11"/>
        <v>0</v>
      </c>
      <c r="Q159" s="12" t="s">
        <v>8319</v>
      </c>
      <c r="R159" t="s">
        <v>8341</v>
      </c>
      <c r="S159" s="17">
        <f t="shared" si="12"/>
        <v>40990.050069444449</v>
      </c>
      <c r="T159" s="17">
        <f t="shared" si="13"/>
        <v>41050.050069444449</v>
      </c>
      <c r="U159">
        <f t="shared" si="14"/>
        <v>2012</v>
      </c>
    </row>
    <row r="160" spans="1:21" ht="57.6" x14ac:dyDescent="0.3">
      <c r="A160">
        <v>1578</v>
      </c>
      <c r="B160" s="9" t="s">
        <v>1579</v>
      </c>
      <c r="C160" s="3" t="s">
        <v>5688</v>
      </c>
      <c r="D160" s="5">
        <v>1897</v>
      </c>
      <c r="E160" s="7">
        <v>205</v>
      </c>
      <c r="F160" t="s">
        <v>8219</v>
      </c>
      <c r="G160" t="s">
        <v>8223</v>
      </c>
      <c r="H160" t="s">
        <v>8245</v>
      </c>
      <c r="I160">
        <v>1283392800</v>
      </c>
      <c r="J160">
        <v>1281317691</v>
      </c>
      <c r="K160" t="b">
        <v>0</v>
      </c>
      <c r="L160">
        <v>4</v>
      </c>
      <c r="M160" t="b">
        <v>0</v>
      </c>
      <c r="N160" t="s">
        <v>8288</v>
      </c>
      <c r="O160" s="10">
        <f t="shared" si="10"/>
        <v>51.25</v>
      </c>
      <c r="P160">
        <f t="shared" si="11"/>
        <v>51.25</v>
      </c>
      <c r="Q160" s="12" t="s">
        <v>8319</v>
      </c>
      <c r="R160" t="s">
        <v>8341</v>
      </c>
      <c r="S160" s="17">
        <f t="shared" si="12"/>
        <v>40399.065868055557</v>
      </c>
      <c r="T160" s="17">
        <f t="shared" si="13"/>
        <v>40423.083333333336</v>
      </c>
      <c r="U160">
        <f t="shared" si="14"/>
        <v>2010</v>
      </c>
    </row>
    <row r="161" spans="1:21" ht="57.6" x14ac:dyDescent="0.3">
      <c r="A161">
        <v>617</v>
      </c>
      <c r="B161" s="9" t="s">
        <v>618</v>
      </c>
      <c r="C161" s="3" t="s">
        <v>4727</v>
      </c>
      <c r="D161" s="5">
        <v>2000</v>
      </c>
      <c r="E161" s="7">
        <v>60</v>
      </c>
      <c r="F161" t="s">
        <v>8219</v>
      </c>
      <c r="G161" t="s">
        <v>8224</v>
      </c>
      <c r="H161" t="s">
        <v>8246</v>
      </c>
      <c r="I161">
        <v>1431072843</v>
      </c>
      <c r="J161">
        <v>1427184843</v>
      </c>
      <c r="K161" t="b">
        <v>0</v>
      </c>
      <c r="L161">
        <v>3</v>
      </c>
      <c r="M161" t="b">
        <v>0</v>
      </c>
      <c r="N161" t="s">
        <v>8270</v>
      </c>
      <c r="O161" s="10">
        <f t="shared" si="10"/>
        <v>20</v>
      </c>
      <c r="P161">
        <f t="shared" si="11"/>
        <v>20</v>
      </c>
      <c r="Q161" s="12" t="s">
        <v>8316</v>
      </c>
      <c r="R161" t="s">
        <v>8317</v>
      </c>
      <c r="S161" s="17">
        <f t="shared" si="12"/>
        <v>42087.343090277776</v>
      </c>
      <c r="T161" s="17">
        <f t="shared" si="13"/>
        <v>42132.343090277776</v>
      </c>
      <c r="U161">
        <f t="shared" si="14"/>
        <v>2015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8307</v>
      </c>
      <c r="R162" t="s">
        <v>8311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5</v>
      </c>
      <c r="P163">
        <f t="shared" si="11"/>
        <v>5</v>
      </c>
      <c r="Q163" s="12" t="s">
        <v>8307</v>
      </c>
      <c r="R163" t="s">
        <v>8311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43.5</v>
      </c>
      <c r="P164">
        <f t="shared" si="11"/>
        <v>43.5</v>
      </c>
      <c r="Q164" s="12" t="s">
        <v>8307</v>
      </c>
      <c r="R164" t="s">
        <v>8311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8307</v>
      </c>
      <c r="R165" t="s">
        <v>8311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91.43</v>
      </c>
      <c r="P166">
        <f t="shared" si="11"/>
        <v>91.43</v>
      </c>
      <c r="Q166" s="12" t="s">
        <v>8307</v>
      </c>
      <c r="R166" t="s">
        <v>8311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8307</v>
      </c>
      <c r="R167" t="s">
        <v>8311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3000</v>
      </c>
      <c r="P168">
        <f t="shared" si="11"/>
        <v>3000</v>
      </c>
      <c r="Q168" s="12" t="s">
        <v>8307</v>
      </c>
      <c r="R168" t="s">
        <v>8311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5.5</v>
      </c>
      <c r="P169">
        <f t="shared" si="11"/>
        <v>5.5</v>
      </c>
      <c r="Q169" s="12" t="s">
        <v>8307</v>
      </c>
      <c r="R169" t="s">
        <v>8311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108.33</v>
      </c>
      <c r="P170">
        <f t="shared" si="11"/>
        <v>108.33</v>
      </c>
      <c r="Q170" s="12" t="s">
        <v>8307</v>
      </c>
      <c r="R170" t="s">
        <v>8311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56</v>
      </c>
      <c r="P171">
        <f t="shared" si="11"/>
        <v>56</v>
      </c>
      <c r="Q171" s="12" t="s">
        <v>8307</v>
      </c>
      <c r="R171" t="s">
        <v>8311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32.5</v>
      </c>
      <c r="P172">
        <f t="shared" si="11"/>
        <v>32.5</v>
      </c>
      <c r="Q172" s="12" t="s">
        <v>8307</v>
      </c>
      <c r="R172" t="s">
        <v>8311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1</v>
      </c>
      <c r="P173">
        <f t="shared" si="11"/>
        <v>1</v>
      </c>
      <c r="Q173" s="12" t="s">
        <v>8307</v>
      </c>
      <c r="R173" t="s">
        <v>8311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8307</v>
      </c>
      <c r="R174" t="s">
        <v>8311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8307</v>
      </c>
      <c r="R175" t="s">
        <v>8311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8307</v>
      </c>
      <c r="R176" t="s">
        <v>8311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49.88</v>
      </c>
      <c r="P177">
        <f t="shared" si="11"/>
        <v>49.88</v>
      </c>
      <c r="Q177" s="12" t="s">
        <v>8307</v>
      </c>
      <c r="R177" t="s">
        <v>8311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8307</v>
      </c>
      <c r="R178" t="s">
        <v>8311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25.71</v>
      </c>
      <c r="P179">
        <f t="shared" si="11"/>
        <v>25.71</v>
      </c>
      <c r="Q179" s="12" t="s">
        <v>8307</v>
      </c>
      <c r="R179" t="s">
        <v>8311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8307</v>
      </c>
      <c r="R180" t="s">
        <v>8311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100</v>
      </c>
      <c r="P181">
        <f t="shared" si="11"/>
        <v>100</v>
      </c>
      <c r="Q181" s="12" t="s">
        <v>8307</v>
      </c>
      <c r="R181" t="s">
        <v>8311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30.85</v>
      </c>
      <c r="P182">
        <f t="shared" si="11"/>
        <v>30.85</v>
      </c>
      <c r="Q182" s="12" t="s">
        <v>8307</v>
      </c>
      <c r="R182" t="s">
        <v>8311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180.5</v>
      </c>
      <c r="P183">
        <f t="shared" si="11"/>
        <v>180.5</v>
      </c>
      <c r="Q183" s="12" t="s">
        <v>8307</v>
      </c>
      <c r="R183" t="s">
        <v>8311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8307</v>
      </c>
      <c r="R184" t="s">
        <v>8311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373.5</v>
      </c>
      <c r="P185">
        <f t="shared" si="11"/>
        <v>373.5</v>
      </c>
      <c r="Q185" s="12" t="s">
        <v>8307</v>
      </c>
      <c r="R185" t="s">
        <v>8311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ref="O186:O249" si="15">IFERROR(ROUND(E186/L186,2),0)</f>
        <v>25.5</v>
      </c>
      <c r="P186">
        <f t="shared" ref="P186:P249" si="16">IFERROR(ROUND(E186/L186,2),0)</f>
        <v>25.5</v>
      </c>
      <c r="Q186" s="12" t="s">
        <v>8307</v>
      </c>
      <c r="R186" t="s">
        <v>8311</v>
      </c>
      <c r="S186" s="17">
        <f t="shared" ref="S186:S249" si="17">(((J186/60)/60)/24)+DATE(1970,1,1)</f>
        <v>41825.791226851856</v>
      </c>
      <c r="T186" s="17">
        <f t="shared" ref="T186:T249" si="18">(((I186/60)/60)/24)+DATE(1970,1,1)</f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5"/>
        <v>220</v>
      </c>
      <c r="P187">
        <f t="shared" si="16"/>
        <v>220</v>
      </c>
      <c r="Q187" s="12" t="s">
        <v>8307</v>
      </c>
      <c r="R187" t="s">
        <v>8311</v>
      </c>
      <c r="S187" s="17">
        <f t="shared" si="17"/>
        <v>42570.91133101852</v>
      </c>
      <c r="T187" s="17">
        <f t="shared" si="18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5"/>
        <v>0</v>
      </c>
      <c r="P188">
        <f t="shared" si="16"/>
        <v>0</v>
      </c>
      <c r="Q188" s="12" t="s">
        <v>8307</v>
      </c>
      <c r="R188" t="s">
        <v>8311</v>
      </c>
      <c r="S188" s="17">
        <f t="shared" si="17"/>
        <v>42767.812893518523</v>
      </c>
      <c r="T188" s="17">
        <f t="shared" si="18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5"/>
        <v>160</v>
      </c>
      <c r="P189">
        <f t="shared" si="16"/>
        <v>160</v>
      </c>
      <c r="Q189" s="12" t="s">
        <v>8307</v>
      </c>
      <c r="R189" t="s">
        <v>8311</v>
      </c>
      <c r="S189" s="17">
        <f t="shared" si="17"/>
        <v>42182.234456018516</v>
      </c>
      <c r="T189" s="17">
        <f t="shared" si="18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5"/>
        <v>0</v>
      </c>
      <c r="P190">
        <f t="shared" si="16"/>
        <v>0</v>
      </c>
      <c r="Q190" s="12" t="s">
        <v>8307</v>
      </c>
      <c r="R190" t="s">
        <v>8311</v>
      </c>
      <c r="S190" s="17">
        <f t="shared" si="17"/>
        <v>41857.18304398148</v>
      </c>
      <c r="T190" s="17">
        <f t="shared" si="18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5"/>
        <v>69</v>
      </c>
      <c r="P191">
        <f t="shared" si="16"/>
        <v>69</v>
      </c>
      <c r="Q191" s="12" t="s">
        <v>8307</v>
      </c>
      <c r="R191" t="s">
        <v>8311</v>
      </c>
      <c r="S191" s="17">
        <f t="shared" si="17"/>
        <v>42556.690706018519</v>
      </c>
      <c r="T191" s="17">
        <f t="shared" si="18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5"/>
        <v>50</v>
      </c>
      <c r="P192">
        <f t="shared" si="16"/>
        <v>50</v>
      </c>
      <c r="Q192" s="12" t="s">
        <v>8307</v>
      </c>
      <c r="R192" t="s">
        <v>8311</v>
      </c>
      <c r="S192" s="17">
        <f t="shared" si="17"/>
        <v>42527.650995370372</v>
      </c>
      <c r="T192" s="17">
        <f t="shared" si="18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5"/>
        <v>83.33</v>
      </c>
      <c r="P193">
        <f t="shared" si="16"/>
        <v>83.33</v>
      </c>
      <c r="Q193" s="12" t="s">
        <v>8307</v>
      </c>
      <c r="R193" t="s">
        <v>8311</v>
      </c>
      <c r="S193" s="17">
        <f t="shared" si="17"/>
        <v>42239.441412037035</v>
      </c>
      <c r="T193" s="17">
        <f t="shared" si="18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5"/>
        <v>5.67</v>
      </c>
      <c r="P194">
        <f t="shared" si="16"/>
        <v>5.67</v>
      </c>
      <c r="Q194" s="12" t="s">
        <v>8307</v>
      </c>
      <c r="R194" t="s">
        <v>8311</v>
      </c>
      <c r="S194" s="17">
        <f t="shared" si="17"/>
        <v>41899.792037037041</v>
      </c>
      <c r="T194" s="17">
        <f t="shared" si="18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si="16"/>
        <v>0</v>
      </c>
      <c r="Q195" s="12" t="s">
        <v>8307</v>
      </c>
      <c r="R195" t="s">
        <v>8311</v>
      </c>
      <c r="S195" s="17">
        <f t="shared" si="17"/>
        <v>41911.934791666667</v>
      </c>
      <c r="T195" s="17">
        <f t="shared" si="18"/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1</v>
      </c>
      <c r="P196">
        <f t="shared" si="16"/>
        <v>1</v>
      </c>
      <c r="Q196" s="12" t="s">
        <v>8307</v>
      </c>
      <c r="R196" t="s">
        <v>8311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8307</v>
      </c>
      <c r="R197" t="s">
        <v>8311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77.11</v>
      </c>
      <c r="P198">
        <f t="shared" si="16"/>
        <v>77.11</v>
      </c>
      <c r="Q198" s="12" t="s">
        <v>8307</v>
      </c>
      <c r="R198" t="s">
        <v>8311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32.75</v>
      </c>
      <c r="P199">
        <f t="shared" si="16"/>
        <v>32.75</v>
      </c>
      <c r="Q199" s="12" t="s">
        <v>8307</v>
      </c>
      <c r="R199" t="s">
        <v>8311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46.5</v>
      </c>
      <c r="P200">
        <f t="shared" si="16"/>
        <v>46.5</v>
      </c>
      <c r="Q200" s="12" t="s">
        <v>8307</v>
      </c>
      <c r="R200" t="s">
        <v>8311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8307</v>
      </c>
      <c r="R201" t="s">
        <v>8311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87.31</v>
      </c>
      <c r="P202">
        <f t="shared" si="16"/>
        <v>87.31</v>
      </c>
      <c r="Q202" s="12" t="s">
        <v>8307</v>
      </c>
      <c r="R202" t="s">
        <v>8311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54.29</v>
      </c>
      <c r="P203">
        <f t="shared" si="16"/>
        <v>54.29</v>
      </c>
      <c r="Q203" s="12" t="s">
        <v>8307</v>
      </c>
      <c r="R203" t="s">
        <v>8311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8307</v>
      </c>
      <c r="R204" t="s">
        <v>8311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93.25</v>
      </c>
      <c r="P205">
        <f t="shared" si="16"/>
        <v>93.25</v>
      </c>
      <c r="Q205" s="12" t="s">
        <v>8307</v>
      </c>
      <c r="R205" t="s">
        <v>8311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117.68</v>
      </c>
      <c r="P206">
        <f t="shared" si="16"/>
        <v>117.68</v>
      </c>
      <c r="Q206" s="12" t="s">
        <v>8307</v>
      </c>
      <c r="R206" t="s">
        <v>8311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76.47</v>
      </c>
      <c r="P207">
        <f t="shared" si="16"/>
        <v>76.47</v>
      </c>
      <c r="Q207" s="12" t="s">
        <v>8307</v>
      </c>
      <c r="R207" t="s">
        <v>8311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8307</v>
      </c>
      <c r="R208" t="s">
        <v>8311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163.85</v>
      </c>
      <c r="P209">
        <f t="shared" si="16"/>
        <v>163.85</v>
      </c>
      <c r="Q209" s="12" t="s">
        <v>8307</v>
      </c>
      <c r="R209" t="s">
        <v>8311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8307</v>
      </c>
      <c r="R210" t="s">
        <v>8311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8307</v>
      </c>
      <c r="R211" t="s">
        <v>8311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91.82</v>
      </c>
      <c r="P212">
        <f t="shared" si="16"/>
        <v>91.82</v>
      </c>
      <c r="Q212" s="12" t="s">
        <v>8307</v>
      </c>
      <c r="R212" t="s">
        <v>8311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185.83</v>
      </c>
      <c r="P213">
        <f t="shared" si="16"/>
        <v>185.83</v>
      </c>
      <c r="Q213" s="12" t="s">
        <v>8307</v>
      </c>
      <c r="R213" t="s">
        <v>8311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1</v>
      </c>
      <c r="P214">
        <f t="shared" si="16"/>
        <v>1</v>
      </c>
      <c r="Q214" s="12" t="s">
        <v>8307</v>
      </c>
      <c r="R214" t="s">
        <v>8311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20</v>
      </c>
      <c r="P215">
        <f t="shared" si="16"/>
        <v>20</v>
      </c>
      <c r="Q215" s="12" t="s">
        <v>8307</v>
      </c>
      <c r="R215" t="s">
        <v>8311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1</v>
      </c>
      <c r="P216">
        <f t="shared" si="16"/>
        <v>1</v>
      </c>
      <c r="Q216" s="12" t="s">
        <v>8307</v>
      </c>
      <c r="R216" t="s">
        <v>8311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10</v>
      </c>
      <c r="P217">
        <f t="shared" si="16"/>
        <v>10</v>
      </c>
      <c r="Q217" s="12" t="s">
        <v>8307</v>
      </c>
      <c r="R217" t="s">
        <v>8311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331.54</v>
      </c>
      <c r="P218">
        <f t="shared" si="16"/>
        <v>331.54</v>
      </c>
      <c r="Q218" s="12" t="s">
        <v>8307</v>
      </c>
      <c r="R218" t="s">
        <v>8311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314.29000000000002</v>
      </c>
      <c r="P219">
        <f t="shared" si="16"/>
        <v>314.29000000000002</v>
      </c>
      <c r="Q219" s="12" t="s">
        <v>8307</v>
      </c>
      <c r="R219" t="s">
        <v>8311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100</v>
      </c>
      <c r="P220">
        <f t="shared" si="16"/>
        <v>100</v>
      </c>
      <c r="Q220" s="12" t="s">
        <v>8307</v>
      </c>
      <c r="R220" t="s">
        <v>8311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115.99</v>
      </c>
      <c r="P221">
        <f t="shared" si="16"/>
        <v>115.99</v>
      </c>
      <c r="Q221" s="12" t="s">
        <v>8307</v>
      </c>
      <c r="R221" t="s">
        <v>8311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120</v>
      </c>
      <c r="P222">
        <f t="shared" si="16"/>
        <v>120</v>
      </c>
      <c r="Q222" s="12" t="s">
        <v>8307</v>
      </c>
      <c r="R222" t="s">
        <v>8311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8307</v>
      </c>
      <c r="R223" t="s">
        <v>8311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65</v>
      </c>
      <c r="P224">
        <f t="shared" si="16"/>
        <v>65</v>
      </c>
      <c r="Q224" s="12" t="s">
        <v>8307</v>
      </c>
      <c r="R224" t="s">
        <v>8311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8307</v>
      </c>
      <c r="R225" t="s">
        <v>8311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8307</v>
      </c>
      <c r="R226" t="s">
        <v>8311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8307</v>
      </c>
      <c r="R227" t="s">
        <v>8311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125</v>
      </c>
      <c r="P228">
        <f t="shared" si="16"/>
        <v>125</v>
      </c>
      <c r="Q228" s="12" t="s">
        <v>8307</v>
      </c>
      <c r="R228" t="s">
        <v>8311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8307</v>
      </c>
      <c r="R229" t="s">
        <v>8311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8307</v>
      </c>
      <c r="R230" t="s">
        <v>8311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8307</v>
      </c>
      <c r="R231" t="s">
        <v>8311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30</v>
      </c>
      <c r="P232">
        <f t="shared" si="16"/>
        <v>30</v>
      </c>
      <c r="Q232" s="12" t="s">
        <v>8307</v>
      </c>
      <c r="R232" t="s">
        <v>8311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8307</v>
      </c>
      <c r="R233" t="s">
        <v>8311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15.71</v>
      </c>
      <c r="P234">
        <f t="shared" si="16"/>
        <v>15.71</v>
      </c>
      <c r="Q234" s="12" t="s">
        <v>8307</v>
      </c>
      <c r="R234" t="s">
        <v>8311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8307</v>
      </c>
      <c r="R235" t="s">
        <v>8311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80.2</v>
      </c>
      <c r="P236">
        <f t="shared" si="16"/>
        <v>80.2</v>
      </c>
      <c r="Q236" s="12" t="s">
        <v>8307</v>
      </c>
      <c r="R236" t="s">
        <v>8311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8307</v>
      </c>
      <c r="R237" t="s">
        <v>8311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8307</v>
      </c>
      <c r="R238" t="s">
        <v>8311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50</v>
      </c>
      <c r="P239">
        <f t="shared" si="16"/>
        <v>50</v>
      </c>
      <c r="Q239" s="12" t="s">
        <v>8307</v>
      </c>
      <c r="R239" t="s">
        <v>8311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8307</v>
      </c>
      <c r="R240" t="s">
        <v>8311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50</v>
      </c>
      <c r="P241">
        <f t="shared" si="16"/>
        <v>50</v>
      </c>
      <c r="Q241" s="12" t="s">
        <v>8307</v>
      </c>
      <c r="R241" t="s">
        <v>8311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117.85</v>
      </c>
      <c r="P242">
        <f t="shared" si="16"/>
        <v>117.85</v>
      </c>
      <c r="Q242" s="12" t="s">
        <v>8307</v>
      </c>
      <c r="R242" t="s">
        <v>8312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109.04</v>
      </c>
      <c r="P243">
        <f t="shared" si="16"/>
        <v>109.04</v>
      </c>
      <c r="Q243" s="12" t="s">
        <v>8307</v>
      </c>
      <c r="R243" t="s">
        <v>8312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73.02</v>
      </c>
      <c r="P244">
        <f t="shared" si="16"/>
        <v>73.02</v>
      </c>
      <c r="Q244" s="12" t="s">
        <v>8307</v>
      </c>
      <c r="R244" t="s">
        <v>8312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78.2</v>
      </c>
      <c r="P245">
        <f t="shared" si="16"/>
        <v>78.2</v>
      </c>
      <c r="Q245" s="12" t="s">
        <v>8307</v>
      </c>
      <c r="R245" t="s">
        <v>8312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47.4</v>
      </c>
      <c r="P246">
        <f t="shared" si="16"/>
        <v>47.4</v>
      </c>
      <c r="Q246" s="12" t="s">
        <v>8307</v>
      </c>
      <c r="R246" t="s">
        <v>8312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54.02</v>
      </c>
      <c r="P247">
        <f t="shared" si="16"/>
        <v>54.02</v>
      </c>
      <c r="Q247" s="12" t="s">
        <v>8307</v>
      </c>
      <c r="R247" t="s">
        <v>8312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68.489999999999995</v>
      </c>
      <c r="P248">
        <f t="shared" si="16"/>
        <v>68.489999999999995</v>
      </c>
      <c r="Q248" s="12" t="s">
        <v>8307</v>
      </c>
      <c r="R248" t="s">
        <v>8312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108.15</v>
      </c>
      <c r="P249">
        <f t="shared" si="16"/>
        <v>108.15</v>
      </c>
      <c r="Q249" s="12" t="s">
        <v>8307</v>
      </c>
      <c r="R249" t="s">
        <v>8312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ref="O250:O313" si="20">IFERROR(ROUND(E250/L250,2),0)</f>
        <v>589.95000000000005</v>
      </c>
      <c r="P250">
        <f t="shared" ref="P250:P313" si="21">IFERROR(ROUND(E250/L250,2),0)</f>
        <v>589.95000000000005</v>
      </c>
      <c r="Q250" s="12" t="s">
        <v>8307</v>
      </c>
      <c r="R250" t="s">
        <v>8312</v>
      </c>
      <c r="S250" s="17">
        <f t="shared" ref="S250:S313" si="22">(((J250/60)/60)/24)+DATE(1970,1,1)</f>
        <v>40870.774409722224</v>
      </c>
      <c r="T250" s="17">
        <f t="shared" ref="T250:T313" si="23">(((I250/60)/60)/24)+DATE(1970,1,1)</f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20"/>
        <v>48.05</v>
      </c>
      <c r="P251">
        <f t="shared" si="21"/>
        <v>48.05</v>
      </c>
      <c r="Q251" s="12" t="s">
        <v>8307</v>
      </c>
      <c r="R251" t="s">
        <v>8312</v>
      </c>
      <c r="S251" s="17">
        <f t="shared" si="22"/>
        <v>40332.923842592594</v>
      </c>
      <c r="T251" s="17">
        <f t="shared" si="23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20"/>
        <v>72.48</v>
      </c>
      <c r="P252">
        <f t="shared" si="21"/>
        <v>72.48</v>
      </c>
      <c r="Q252" s="12" t="s">
        <v>8307</v>
      </c>
      <c r="R252" t="s">
        <v>8312</v>
      </c>
      <c r="S252" s="17">
        <f t="shared" si="22"/>
        <v>41401.565868055557</v>
      </c>
      <c r="T252" s="17">
        <f t="shared" si="23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20"/>
        <v>57.08</v>
      </c>
      <c r="P253">
        <f t="shared" si="21"/>
        <v>57.08</v>
      </c>
      <c r="Q253" s="12" t="s">
        <v>8307</v>
      </c>
      <c r="R253" t="s">
        <v>8312</v>
      </c>
      <c r="S253" s="17">
        <f t="shared" si="22"/>
        <v>41013.787569444445</v>
      </c>
      <c r="T253" s="17">
        <f t="shared" si="23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20"/>
        <v>85.44</v>
      </c>
      <c r="P254">
        <f t="shared" si="21"/>
        <v>85.44</v>
      </c>
      <c r="Q254" s="12" t="s">
        <v>8307</v>
      </c>
      <c r="R254" t="s">
        <v>8312</v>
      </c>
      <c r="S254" s="17">
        <f t="shared" si="22"/>
        <v>40266.662708333337</v>
      </c>
      <c r="T254" s="17">
        <f t="shared" si="23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20"/>
        <v>215.86</v>
      </c>
      <c r="P255">
        <f t="shared" si="21"/>
        <v>215.86</v>
      </c>
      <c r="Q255" s="12" t="s">
        <v>8307</v>
      </c>
      <c r="R255" t="s">
        <v>8312</v>
      </c>
      <c r="S255" s="17">
        <f t="shared" si="22"/>
        <v>40924.650868055556</v>
      </c>
      <c r="T255" s="17">
        <f t="shared" si="23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20"/>
        <v>89.39</v>
      </c>
      <c r="P256">
        <f t="shared" si="21"/>
        <v>89.39</v>
      </c>
      <c r="Q256" s="12" t="s">
        <v>8307</v>
      </c>
      <c r="R256" t="s">
        <v>8312</v>
      </c>
      <c r="S256" s="17">
        <f t="shared" si="22"/>
        <v>42263.952662037031</v>
      </c>
      <c r="T256" s="17">
        <f t="shared" si="23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20"/>
        <v>45.42</v>
      </c>
      <c r="P257">
        <f t="shared" si="21"/>
        <v>45.42</v>
      </c>
      <c r="Q257" s="12" t="s">
        <v>8307</v>
      </c>
      <c r="R257" t="s">
        <v>8312</v>
      </c>
      <c r="S257" s="17">
        <f t="shared" si="22"/>
        <v>40588.526412037041</v>
      </c>
      <c r="T257" s="17">
        <f t="shared" si="23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20"/>
        <v>65.760000000000005</v>
      </c>
      <c r="P258">
        <f t="shared" si="21"/>
        <v>65.760000000000005</v>
      </c>
      <c r="Q258" s="12" t="s">
        <v>8307</v>
      </c>
      <c r="R258" t="s">
        <v>8312</v>
      </c>
      <c r="S258" s="17">
        <f t="shared" si="22"/>
        <v>41319.769293981481</v>
      </c>
      <c r="T258" s="17">
        <f t="shared" si="23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66.7</v>
      </c>
      <c r="P259">
        <f t="shared" si="21"/>
        <v>66.7</v>
      </c>
      <c r="Q259" s="12" t="s">
        <v>8307</v>
      </c>
      <c r="R259" t="s">
        <v>8312</v>
      </c>
      <c r="S259" s="17">
        <f t="shared" si="22"/>
        <v>42479.626875000002</v>
      </c>
      <c r="T259" s="17">
        <f t="shared" si="23"/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83.35</v>
      </c>
      <c r="P260">
        <f t="shared" si="21"/>
        <v>83.35</v>
      </c>
      <c r="Q260" s="12" t="s">
        <v>8307</v>
      </c>
      <c r="R260" t="s">
        <v>8312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105.05</v>
      </c>
      <c r="P261">
        <f t="shared" si="21"/>
        <v>105.05</v>
      </c>
      <c r="Q261" s="12" t="s">
        <v>8307</v>
      </c>
      <c r="R261" t="s">
        <v>8312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120.91</v>
      </c>
      <c r="P262">
        <f t="shared" si="21"/>
        <v>120.91</v>
      </c>
      <c r="Q262" s="12" t="s">
        <v>8307</v>
      </c>
      <c r="R262" t="s">
        <v>8312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97.64</v>
      </c>
      <c r="P263">
        <f t="shared" si="21"/>
        <v>97.64</v>
      </c>
      <c r="Q263" s="12" t="s">
        <v>8307</v>
      </c>
      <c r="R263" t="s">
        <v>8312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41.38</v>
      </c>
      <c r="P264">
        <f t="shared" si="21"/>
        <v>41.38</v>
      </c>
      <c r="Q264" s="12" t="s">
        <v>8307</v>
      </c>
      <c r="R264" t="s">
        <v>8312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30.65</v>
      </c>
      <c r="P265">
        <f t="shared" si="21"/>
        <v>30.65</v>
      </c>
      <c r="Q265" s="12" t="s">
        <v>8307</v>
      </c>
      <c r="R265" t="s">
        <v>8312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64.95</v>
      </c>
      <c r="P266">
        <f t="shared" si="21"/>
        <v>64.95</v>
      </c>
      <c r="Q266" s="12" t="s">
        <v>8307</v>
      </c>
      <c r="R266" t="s">
        <v>8312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95.78</v>
      </c>
      <c r="P267">
        <f t="shared" si="21"/>
        <v>95.78</v>
      </c>
      <c r="Q267" s="12" t="s">
        <v>8307</v>
      </c>
      <c r="R267" t="s">
        <v>8312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40.42</v>
      </c>
      <c r="P268">
        <f t="shared" si="21"/>
        <v>40.42</v>
      </c>
      <c r="Q268" s="12" t="s">
        <v>8307</v>
      </c>
      <c r="R268" t="s">
        <v>8312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78.58</v>
      </c>
      <c r="P269">
        <f t="shared" si="21"/>
        <v>78.58</v>
      </c>
      <c r="Q269" s="12" t="s">
        <v>8307</v>
      </c>
      <c r="R269" t="s">
        <v>8312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50.18</v>
      </c>
      <c r="P270">
        <f t="shared" si="21"/>
        <v>50.18</v>
      </c>
      <c r="Q270" s="12" t="s">
        <v>8307</v>
      </c>
      <c r="R270" t="s">
        <v>8312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92.25</v>
      </c>
      <c r="P271">
        <f t="shared" si="21"/>
        <v>92.25</v>
      </c>
      <c r="Q271" s="12" t="s">
        <v>8307</v>
      </c>
      <c r="R271" t="s">
        <v>8312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57.54</v>
      </c>
      <c r="P272">
        <f t="shared" si="21"/>
        <v>57.54</v>
      </c>
      <c r="Q272" s="12" t="s">
        <v>8307</v>
      </c>
      <c r="R272" t="s">
        <v>8312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109.42</v>
      </c>
      <c r="P273">
        <f t="shared" si="21"/>
        <v>109.42</v>
      </c>
      <c r="Q273" s="12" t="s">
        <v>8307</v>
      </c>
      <c r="R273" t="s">
        <v>8312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81.89</v>
      </c>
      <c r="P274">
        <f t="shared" si="21"/>
        <v>81.89</v>
      </c>
      <c r="Q274" s="12" t="s">
        <v>8307</v>
      </c>
      <c r="R274" t="s">
        <v>8312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45.67</v>
      </c>
      <c r="P275">
        <f t="shared" si="21"/>
        <v>45.67</v>
      </c>
      <c r="Q275" s="12" t="s">
        <v>8307</v>
      </c>
      <c r="R275" t="s">
        <v>8312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55.22</v>
      </c>
      <c r="P276">
        <f t="shared" si="21"/>
        <v>55.22</v>
      </c>
      <c r="Q276" s="12" t="s">
        <v>8307</v>
      </c>
      <c r="R276" t="s">
        <v>8312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65.3</v>
      </c>
      <c r="P277">
        <f t="shared" si="21"/>
        <v>65.3</v>
      </c>
      <c r="Q277" s="12" t="s">
        <v>8307</v>
      </c>
      <c r="R277" t="s">
        <v>8312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95.23</v>
      </c>
      <c r="P278">
        <f t="shared" si="21"/>
        <v>95.23</v>
      </c>
      <c r="Q278" s="12" t="s">
        <v>8307</v>
      </c>
      <c r="R278" t="s">
        <v>8312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75.44</v>
      </c>
      <c r="P279">
        <f t="shared" si="21"/>
        <v>75.44</v>
      </c>
      <c r="Q279" s="12" t="s">
        <v>8307</v>
      </c>
      <c r="R279" t="s">
        <v>8312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97.82</v>
      </c>
      <c r="P280">
        <f t="shared" si="21"/>
        <v>97.82</v>
      </c>
      <c r="Q280" s="12" t="s">
        <v>8307</v>
      </c>
      <c r="R280" t="s">
        <v>8312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87.69</v>
      </c>
      <c r="P281">
        <f t="shared" si="21"/>
        <v>87.69</v>
      </c>
      <c r="Q281" s="12" t="s">
        <v>8307</v>
      </c>
      <c r="R281" t="s">
        <v>8312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54.75</v>
      </c>
      <c r="P282">
        <f t="shared" si="21"/>
        <v>54.75</v>
      </c>
      <c r="Q282" s="12" t="s">
        <v>8307</v>
      </c>
      <c r="R282" t="s">
        <v>8312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83.95</v>
      </c>
      <c r="P283">
        <f t="shared" si="21"/>
        <v>83.95</v>
      </c>
      <c r="Q283" s="12" t="s">
        <v>8307</v>
      </c>
      <c r="R283" t="s">
        <v>8312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254.39</v>
      </c>
      <c r="P284">
        <f t="shared" si="21"/>
        <v>254.39</v>
      </c>
      <c r="Q284" s="12" t="s">
        <v>8307</v>
      </c>
      <c r="R284" t="s">
        <v>8312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101.83</v>
      </c>
      <c r="P285">
        <f t="shared" si="21"/>
        <v>101.83</v>
      </c>
      <c r="Q285" s="12" t="s">
        <v>8307</v>
      </c>
      <c r="R285" t="s">
        <v>8312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55.07</v>
      </c>
      <c r="P286">
        <f t="shared" si="21"/>
        <v>55.07</v>
      </c>
      <c r="Q286" s="12" t="s">
        <v>8307</v>
      </c>
      <c r="R286" t="s">
        <v>8312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56.9</v>
      </c>
      <c r="P287">
        <f t="shared" si="21"/>
        <v>56.9</v>
      </c>
      <c r="Q287" s="12" t="s">
        <v>8307</v>
      </c>
      <c r="R287" t="s">
        <v>8312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121.28</v>
      </c>
      <c r="P288">
        <f t="shared" si="21"/>
        <v>121.28</v>
      </c>
      <c r="Q288" s="12" t="s">
        <v>8307</v>
      </c>
      <c r="R288" t="s">
        <v>8312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91.19</v>
      </c>
      <c r="P289">
        <f t="shared" si="21"/>
        <v>91.19</v>
      </c>
      <c r="Q289" s="12" t="s">
        <v>8307</v>
      </c>
      <c r="R289" t="s">
        <v>8312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115.45</v>
      </c>
      <c r="P290">
        <f t="shared" si="21"/>
        <v>115.45</v>
      </c>
      <c r="Q290" s="12" t="s">
        <v>8307</v>
      </c>
      <c r="R290" t="s">
        <v>8312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67.77</v>
      </c>
      <c r="P291">
        <f t="shared" si="21"/>
        <v>67.77</v>
      </c>
      <c r="Q291" s="12" t="s">
        <v>8307</v>
      </c>
      <c r="R291" t="s">
        <v>8312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28.58</v>
      </c>
      <c r="P292">
        <f t="shared" si="21"/>
        <v>28.58</v>
      </c>
      <c r="Q292" s="12" t="s">
        <v>8307</v>
      </c>
      <c r="R292" t="s">
        <v>8312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46.88</v>
      </c>
      <c r="P293">
        <f t="shared" si="21"/>
        <v>46.88</v>
      </c>
      <c r="Q293" s="12" t="s">
        <v>8307</v>
      </c>
      <c r="R293" t="s">
        <v>8312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154.41999999999999</v>
      </c>
      <c r="P294">
        <f t="shared" si="21"/>
        <v>154.41999999999999</v>
      </c>
      <c r="Q294" s="12" t="s">
        <v>8307</v>
      </c>
      <c r="R294" t="s">
        <v>8312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201.22</v>
      </c>
      <c r="P295">
        <f t="shared" si="21"/>
        <v>201.22</v>
      </c>
      <c r="Q295" s="12" t="s">
        <v>8307</v>
      </c>
      <c r="R295" t="s">
        <v>8312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8307</v>
      </c>
      <c r="R296" t="s">
        <v>8312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100.08</v>
      </c>
      <c r="P297">
        <f t="shared" si="21"/>
        <v>100.08</v>
      </c>
      <c r="Q297" s="12" t="s">
        <v>8307</v>
      </c>
      <c r="R297" t="s">
        <v>8312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230.09</v>
      </c>
      <c r="P298">
        <f t="shared" si="21"/>
        <v>230.09</v>
      </c>
      <c r="Q298" s="12" t="s">
        <v>8307</v>
      </c>
      <c r="R298" t="s">
        <v>8312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141.75</v>
      </c>
      <c r="P299">
        <f t="shared" si="21"/>
        <v>141.75</v>
      </c>
      <c r="Q299" s="12" t="s">
        <v>8307</v>
      </c>
      <c r="R299" t="s">
        <v>8312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56.34</v>
      </c>
      <c r="P300">
        <f t="shared" si="21"/>
        <v>56.34</v>
      </c>
      <c r="Q300" s="12" t="s">
        <v>8307</v>
      </c>
      <c r="R300" t="s">
        <v>8312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73.34</v>
      </c>
      <c r="P301">
        <f t="shared" si="21"/>
        <v>73.34</v>
      </c>
      <c r="Q301" s="12" t="s">
        <v>8307</v>
      </c>
      <c r="R301" t="s">
        <v>8312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85.34</v>
      </c>
      <c r="P302">
        <f t="shared" si="21"/>
        <v>85.34</v>
      </c>
      <c r="Q302" s="12" t="s">
        <v>8307</v>
      </c>
      <c r="R302" t="s">
        <v>8312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61.5</v>
      </c>
      <c r="P303">
        <f t="shared" si="21"/>
        <v>61.5</v>
      </c>
      <c r="Q303" s="12" t="s">
        <v>8307</v>
      </c>
      <c r="R303" t="s">
        <v>8312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93.02</v>
      </c>
      <c r="P304">
        <f t="shared" si="21"/>
        <v>93.02</v>
      </c>
      <c r="Q304" s="12" t="s">
        <v>8307</v>
      </c>
      <c r="R304" t="s">
        <v>8312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50.29</v>
      </c>
      <c r="P305">
        <f t="shared" si="21"/>
        <v>50.29</v>
      </c>
      <c r="Q305" s="12" t="s">
        <v>8307</v>
      </c>
      <c r="R305" t="s">
        <v>8312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106.43</v>
      </c>
      <c r="P306">
        <f t="shared" si="21"/>
        <v>106.43</v>
      </c>
      <c r="Q306" s="12" t="s">
        <v>8307</v>
      </c>
      <c r="R306" t="s">
        <v>8312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51.72</v>
      </c>
      <c r="P307">
        <f t="shared" si="21"/>
        <v>51.72</v>
      </c>
      <c r="Q307" s="12" t="s">
        <v>8307</v>
      </c>
      <c r="R307" t="s">
        <v>8312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36.61</v>
      </c>
      <c r="P308">
        <f t="shared" si="21"/>
        <v>36.61</v>
      </c>
      <c r="Q308" s="12" t="s">
        <v>8307</v>
      </c>
      <c r="R308" t="s">
        <v>8312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42.52</v>
      </c>
      <c r="P309">
        <f t="shared" si="21"/>
        <v>42.52</v>
      </c>
      <c r="Q309" s="12" t="s">
        <v>8307</v>
      </c>
      <c r="R309" t="s">
        <v>8312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62.71</v>
      </c>
      <c r="P310">
        <f t="shared" si="21"/>
        <v>62.71</v>
      </c>
      <c r="Q310" s="12" t="s">
        <v>8307</v>
      </c>
      <c r="R310" t="s">
        <v>8312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89.96</v>
      </c>
      <c r="P311">
        <f t="shared" si="21"/>
        <v>89.96</v>
      </c>
      <c r="Q311" s="12" t="s">
        <v>8307</v>
      </c>
      <c r="R311" t="s">
        <v>8312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28.92</v>
      </c>
      <c r="P312">
        <f t="shared" si="21"/>
        <v>28.92</v>
      </c>
      <c r="Q312" s="12" t="s">
        <v>8307</v>
      </c>
      <c r="R312" t="s">
        <v>8312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138.80000000000001</v>
      </c>
      <c r="P313">
        <f t="shared" si="21"/>
        <v>138.80000000000001</v>
      </c>
      <c r="Q313" s="12" t="s">
        <v>8307</v>
      </c>
      <c r="R313" t="s">
        <v>8312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ref="O314:O377" si="25">IFERROR(ROUND(E314/L314,2),0)</f>
        <v>61.3</v>
      </c>
      <c r="P314">
        <f t="shared" ref="P314:P377" si="26">IFERROR(ROUND(E314/L314,2),0)</f>
        <v>61.3</v>
      </c>
      <c r="Q314" s="12" t="s">
        <v>8307</v>
      </c>
      <c r="R314" t="s">
        <v>8312</v>
      </c>
      <c r="S314" s="17">
        <f t="shared" ref="S314:S377" si="27">(((J314/60)/60)/24)+DATE(1970,1,1)</f>
        <v>41348.877685185187</v>
      </c>
      <c r="T314" s="17">
        <f t="shared" ref="T314:T377" si="28">(((I314/60)/60)/24)+DATE(1970,1,1)</f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5"/>
        <v>80.2</v>
      </c>
      <c r="P315">
        <f t="shared" si="26"/>
        <v>80.2</v>
      </c>
      <c r="Q315" s="12" t="s">
        <v>8307</v>
      </c>
      <c r="R315" t="s">
        <v>8312</v>
      </c>
      <c r="S315" s="17">
        <f t="shared" si="27"/>
        <v>40357.227939814817</v>
      </c>
      <c r="T315" s="17">
        <f t="shared" si="28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5"/>
        <v>32.1</v>
      </c>
      <c r="P316">
        <f t="shared" si="26"/>
        <v>32.1</v>
      </c>
      <c r="Q316" s="12" t="s">
        <v>8307</v>
      </c>
      <c r="R316" t="s">
        <v>8312</v>
      </c>
      <c r="S316" s="17">
        <f t="shared" si="27"/>
        <v>41304.833194444444</v>
      </c>
      <c r="T316" s="17">
        <f t="shared" si="28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5"/>
        <v>200.89</v>
      </c>
      <c r="P317">
        <f t="shared" si="26"/>
        <v>200.89</v>
      </c>
      <c r="Q317" s="12" t="s">
        <v>8307</v>
      </c>
      <c r="R317" t="s">
        <v>8312</v>
      </c>
      <c r="S317" s="17">
        <f t="shared" si="27"/>
        <v>41113.77238425926</v>
      </c>
      <c r="T317" s="17">
        <f t="shared" si="28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5"/>
        <v>108.01</v>
      </c>
      <c r="P318">
        <f t="shared" si="26"/>
        <v>108.01</v>
      </c>
      <c r="Q318" s="12" t="s">
        <v>8307</v>
      </c>
      <c r="R318" t="s">
        <v>8312</v>
      </c>
      <c r="S318" s="17">
        <f t="shared" si="27"/>
        <v>41950.923576388886</v>
      </c>
      <c r="T318" s="17">
        <f t="shared" si="28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5"/>
        <v>95.7</v>
      </c>
      <c r="P319">
        <f t="shared" si="26"/>
        <v>95.7</v>
      </c>
      <c r="Q319" s="12" t="s">
        <v>8307</v>
      </c>
      <c r="R319" t="s">
        <v>8312</v>
      </c>
      <c r="S319" s="17">
        <f t="shared" si="27"/>
        <v>41589.676886574074</v>
      </c>
      <c r="T319" s="17">
        <f t="shared" si="28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5"/>
        <v>49.88</v>
      </c>
      <c r="P320">
        <f t="shared" si="26"/>
        <v>49.88</v>
      </c>
      <c r="Q320" s="12" t="s">
        <v>8307</v>
      </c>
      <c r="R320" t="s">
        <v>8312</v>
      </c>
      <c r="S320" s="17">
        <f t="shared" si="27"/>
        <v>41330.038784722223</v>
      </c>
      <c r="T320" s="17">
        <f t="shared" si="28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5"/>
        <v>110.47</v>
      </c>
      <c r="P321">
        <f t="shared" si="26"/>
        <v>110.47</v>
      </c>
      <c r="Q321" s="12" t="s">
        <v>8307</v>
      </c>
      <c r="R321" t="s">
        <v>8312</v>
      </c>
      <c r="S321" s="17">
        <f t="shared" si="27"/>
        <v>40123.83829861111</v>
      </c>
      <c r="T321" s="17">
        <f t="shared" si="28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5"/>
        <v>134.91</v>
      </c>
      <c r="P322">
        <f t="shared" si="26"/>
        <v>134.91</v>
      </c>
      <c r="Q322" s="12" t="s">
        <v>8307</v>
      </c>
      <c r="R322" t="s">
        <v>8312</v>
      </c>
      <c r="S322" s="17">
        <f t="shared" si="27"/>
        <v>42331.551307870366</v>
      </c>
      <c r="T322" s="17">
        <f t="shared" si="28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106.62</v>
      </c>
      <c r="P323">
        <f t="shared" si="26"/>
        <v>106.62</v>
      </c>
      <c r="Q323" s="12" t="s">
        <v>8307</v>
      </c>
      <c r="R323" t="s">
        <v>8312</v>
      </c>
      <c r="S323" s="17">
        <f t="shared" si="27"/>
        <v>42647.446597222224</v>
      </c>
      <c r="T323" s="17">
        <f t="shared" si="28"/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145.04</v>
      </c>
      <c r="P324">
        <f t="shared" si="26"/>
        <v>145.04</v>
      </c>
      <c r="Q324" s="12" t="s">
        <v>8307</v>
      </c>
      <c r="R324" t="s">
        <v>8312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114.59</v>
      </c>
      <c r="P325">
        <f t="shared" si="26"/>
        <v>114.59</v>
      </c>
      <c r="Q325" s="12" t="s">
        <v>8307</v>
      </c>
      <c r="R325" t="s">
        <v>8312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105.32</v>
      </c>
      <c r="P326">
        <f t="shared" si="26"/>
        <v>105.32</v>
      </c>
      <c r="Q326" s="12" t="s">
        <v>8307</v>
      </c>
      <c r="R326" t="s">
        <v>8312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70.92</v>
      </c>
      <c r="P327">
        <f t="shared" si="26"/>
        <v>70.92</v>
      </c>
      <c r="Q327" s="12" t="s">
        <v>8307</v>
      </c>
      <c r="R327" t="s">
        <v>8312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147.16999999999999</v>
      </c>
      <c r="P328">
        <f t="shared" si="26"/>
        <v>147.16999999999999</v>
      </c>
      <c r="Q328" s="12" t="s">
        <v>8307</v>
      </c>
      <c r="R328" t="s">
        <v>8312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160.47</v>
      </c>
      <c r="P329">
        <f t="shared" si="26"/>
        <v>160.47</v>
      </c>
      <c r="Q329" s="12" t="s">
        <v>8307</v>
      </c>
      <c r="R329" t="s">
        <v>8312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156.05000000000001</v>
      </c>
      <c r="P330">
        <f t="shared" si="26"/>
        <v>156.05000000000001</v>
      </c>
      <c r="Q330" s="12" t="s">
        <v>8307</v>
      </c>
      <c r="R330" t="s">
        <v>8312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63.17</v>
      </c>
      <c r="P331">
        <f t="shared" si="26"/>
        <v>63.17</v>
      </c>
      <c r="Q331" s="12" t="s">
        <v>8307</v>
      </c>
      <c r="R331" t="s">
        <v>8312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104.82</v>
      </c>
      <c r="P332">
        <f t="shared" si="26"/>
        <v>104.82</v>
      </c>
      <c r="Q332" s="12" t="s">
        <v>8307</v>
      </c>
      <c r="R332" t="s">
        <v>8312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97.36</v>
      </c>
      <c r="P333">
        <f t="shared" si="26"/>
        <v>97.36</v>
      </c>
      <c r="Q333" s="12" t="s">
        <v>8307</v>
      </c>
      <c r="R333" t="s">
        <v>8312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203.63</v>
      </c>
      <c r="P334">
        <f t="shared" si="26"/>
        <v>203.63</v>
      </c>
      <c r="Q334" s="12" t="s">
        <v>8307</v>
      </c>
      <c r="R334" t="s">
        <v>8312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188.31</v>
      </c>
      <c r="P335">
        <f t="shared" si="26"/>
        <v>188.31</v>
      </c>
      <c r="Q335" s="12" t="s">
        <v>8307</v>
      </c>
      <c r="R335" t="s">
        <v>8312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146.65</v>
      </c>
      <c r="P336">
        <f t="shared" si="26"/>
        <v>146.65</v>
      </c>
      <c r="Q336" s="12" t="s">
        <v>8307</v>
      </c>
      <c r="R336" t="s">
        <v>8312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109.19</v>
      </c>
      <c r="P337">
        <f t="shared" si="26"/>
        <v>109.19</v>
      </c>
      <c r="Q337" s="12" t="s">
        <v>8307</v>
      </c>
      <c r="R337" t="s">
        <v>8312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59.25</v>
      </c>
      <c r="P338">
        <f t="shared" si="26"/>
        <v>59.25</v>
      </c>
      <c r="Q338" s="12" t="s">
        <v>8307</v>
      </c>
      <c r="R338" t="s">
        <v>8312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97.9</v>
      </c>
      <c r="P339">
        <f t="shared" si="26"/>
        <v>97.9</v>
      </c>
      <c r="Q339" s="12" t="s">
        <v>8307</v>
      </c>
      <c r="R339" t="s">
        <v>8312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70</v>
      </c>
      <c r="P340">
        <f t="shared" si="26"/>
        <v>70</v>
      </c>
      <c r="Q340" s="12" t="s">
        <v>8307</v>
      </c>
      <c r="R340" t="s">
        <v>8312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72.87</v>
      </c>
      <c r="P341">
        <f t="shared" si="26"/>
        <v>72.87</v>
      </c>
      <c r="Q341" s="12" t="s">
        <v>8307</v>
      </c>
      <c r="R341" t="s">
        <v>8312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146.35</v>
      </c>
      <c r="P342">
        <f t="shared" si="26"/>
        <v>146.35</v>
      </c>
      <c r="Q342" s="12" t="s">
        <v>8307</v>
      </c>
      <c r="R342" t="s">
        <v>8312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67.91</v>
      </c>
      <c r="P343">
        <f t="shared" si="26"/>
        <v>67.91</v>
      </c>
      <c r="Q343" s="12" t="s">
        <v>8307</v>
      </c>
      <c r="R343" t="s">
        <v>8312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169.85</v>
      </c>
      <c r="P344">
        <f t="shared" si="26"/>
        <v>169.85</v>
      </c>
      <c r="Q344" s="12" t="s">
        <v>8307</v>
      </c>
      <c r="R344" t="s">
        <v>8312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58.41</v>
      </c>
      <c r="P345">
        <f t="shared" si="26"/>
        <v>58.41</v>
      </c>
      <c r="Q345" s="12" t="s">
        <v>8307</v>
      </c>
      <c r="R345" t="s">
        <v>8312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119.99</v>
      </c>
      <c r="P346">
        <f t="shared" si="26"/>
        <v>119.99</v>
      </c>
      <c r="Q346" s="12" t="s">
        <v>8307</v>
      </c>
      <c r="R346" t="s">
        <v>8312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99.86</v>
      </c>
      <c r="P347">
        <f t="shared" si="26"/>
        <v>99.86</v>
      </c>
      <c r="Q347" s="12" t="s">
        <v>8307</v>
      </c>
      <c r="R347" t="s">
        <v>8312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90.58</v>
      </c>
      <c r="P348">
        <f t="shared" si="26"/>
        <v>90.58</v>
      </c>
      <c r="Q348" s="12" t="s">
        <v>8307</v>
      </c>
      <c r="R348" t="s">
        <v>8312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117.77</v>
      </c>
      <c r="P349">
        <f t="shared" si="26"/>
        <v>117.77</v>
      </c>
      <c r="Q349" s="12" t="s">
        <v>8307</v>
      </c>
      <c r="R349" t="s">
        <v>8312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86.55</v>
      </c>
      <c r="P350">
        <f t="shared" si="26"/>
        <v>86.55</v>
      </c>
      <c r="Q350" s="12" t="s">
        <v>8307</v>
      </c>
      <c r="R350" t="s">
        <v>8312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71.900000000000006</v>
      </c>
      <c r="P351">
        <f t="shared" si="26"/>
        <v>71.900000000000006</v>
      </c>
      <c r="Q351" s="12" t="s">
        <v>8307</v>
      </c>
      <c r="R351" t="s">
        <v>8312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129.82</v>
      </c>
      <c r="P352">
        <f t="shared" si="26"/>
        <v>129.82</v>
      </c>
      <c r="Q352" s="12" t="s">
        <v>8307</v>
      </c>
      <c r="R352" t="s">
        <v>8312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44.91</v>
      </c>
      <c r="P353">
        <f t="shared" si="26"/>
        <v>44.91</v>
      </c>
      <c r="Q353" s="12" t="s">
        <v>8307</v>
      </c>
      <c r="R353" t="s">
        <v>8312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40.76</v>
      </c>
      <c r="P354">
        <f t="shared" si="26"/>
        <v>40.76</v>
      </c>
      <c r="Q354" s="12" t="s">
        <v>8307</v>
      </c>
      <c r="R354" t="s">
        <v>8312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103.52</v>
      </c>
      <c r="P355">
        <f t="shared" si="26"/>
        <v>103.52</v>
      </c>
      <c r="Q355" s="12" t="s">
        <v>8307</v>
      </c>
      <c r="R355" t="s">
        <v>8312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125.45</v>
      </c>
      <c r="P356">
        <f t="shared" si="26"/>
        <v>125.45</v>
      </c>
      <c r="Q356" s="12" t="s">
        <v>8307</v>
      </c>
      <c r="R356" t="s">
        <v>8312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246.61</v>
      </c>
      <c r="P357">
        <f t="shared" si="26"/>
        <v>246.61</v>
      </c>
      <c r="Q357" s="12" t="s">
        <v>8307</v>
      </c>
      <c r="R357" t="s">
        <v>8312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79.400000000000006</v>
      </c>
      <c r="P358">
        <f t="shared" si="26"/>
        <v>79.400000000000006</v>
      </c>
      <c r="Q358" s="12" t="s">
        <v>8307</v>
      </c>
      <c r="R358" t="s">
        <v>8312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86.14</v>
      </c>
      <c r="P359">
        <f t="shared" si="26"/>
        <v>86.14</v>
      </c>
      <c r="Q359" s="12" t="s">
        <v>8307</v>
      </c>
      <c r="R359" t="s">
        <v>8312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193.05</v>
      </c>
      <c r="P360">
        <f t="shared" si="26"/>
        <v>193.05</v>
      </c>
      <c r="Q360" s="12" t="s">
        <v>8307</v>
      </c>
      <c r="R360" t="s">
        <v>8312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84.02</v>
      </c>
      <c r="P361">
        <f t="shared" si="26"/>
        <v>84.02</v>
      </c>
      <c r="Q361" s="12" t="s">
        <v>8307</v>
      </c>
      <c r="R361" t="s">
        <v>8312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139.83000000000001</v>
      </c>
      <c r="P362">
        <f t="shared" si="26"/>
        <v>139.83000000000001</v>
      </c>
      <c r="Q362" s="12" t="s">
        <v>8307</v>
      </c>
      <c r="R362" t="s">
        <v>8312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109.82</v>
      </c>
      <c r="P363">
        <f t="shared" si="26"/>
        <v>109.82</v>
      </c>
      <c r="Q363" s="12" t="s">
        <v>8307</v>
      </c>
      <c r="R363" t="s">
        <v>8312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139.53</v>
      </c>
      <c r="P364">
        <f t="shared" si="26"/>
        <v>139.53</v>
      </c>
      <c r="Q364" s="12" t="s">
        <v>8307</v>
      </c>
      <c r="R364" t="s">
        <v>8312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347.85</v>
      </c>
      <c r="P365">
        <f t="shared" si="26"/>
        <v>347.85</v>
      </c>
      <c r="Q365" s="12" t="s">
        <v>8307</v>
      </c>
      <c r="R365" t="s">
        <v>8312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68.239999999999995</v>
      </c>
      <c r="P366">
        <f t="shared" si="26"/>
        <v>68.239999999999995</v>
      </c>
      <c r="Q366" s="12" t="s">
        <v>8307</v>
      </c>
      <c r="R366" t="s">
        <v>8312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239.94</v>
      </c>
      <c r="P367">
        <f t="shared" si="26"/>
        <v>239.94</v>
      </c>
      <c r="Q367" s="12" t="s">
        <v>8307</v>
      </c>
      <c r="R367" t="s">
        <v>8312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287.31</v>
      </c>
      <c r="P368">
        <f t="shared" si="26"/>
        <v>287.31</v>
      </c>
      <c r="Q368" s="12" t="s">
        <v>8307</v>
      </c>
      <c r="R368" t="s">
        <v>8312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86.85</v>
      </c>
      <c r="P369">
        <f t="shared" si="26"/>
        <v>86.85</v>
      </c>
      <c r="Q369" s="12" t="s">
        <v>8307</v>
      </c>
      <c r="R369" t="s">
        <v>8312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81.849999999999994</v>
      </c>
      <c r="P370">
        <f t="shared" si="26"/>
        <v>81.849999999999994</v>
      </c>
      <c r="Q370" s="12" t="s">
        <v>8307</v>
      </c>
      <c r="R370" t="s">
        <v>8312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42.87</v>
      </c>
      <c r="P371">
        <f t="shared" si="26"/>
        <v>42.87</v>
      </c>
      <c r="Q371" s="12" t="s">
        <v>8307</v>
      </c>
      <c r="R371" t="s">
        <v>8312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709.42</v>
      </c>
      <c r="P372">
        <f t="shared" si="26"/>
        <v>709.42</v>
      </c>
      <c r="Q372" s="12" t="s">
        <v>8307</v>
      </c>
      <c r="R372" t="s">
        <v>8312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161.26</v>
      </c>
      <c r="P373">
        <f t="shared" si="26"/>
        <v>161.26</v>
      </c>
      <c r="Q373" s="12" t="s">
        <v>8307</v>
      </c>
      <c r="R373" t="s">
        <v>8312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41.78</v>
      </c>
      <c r="P374">
        <f t="shared" si="26"/>
        <v>41.78</v>
      </c>
      <c r="Q374" s="12" t="s">
        <v>8307</v>
      </c>
      <c r="R374" t="s">
        <v>8312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89.89</v>
      </c>
      <c r="P375">
        <f t="shared" si="26"/>
        <v>89.89</v>
      </c>
      <c r="Q375" s="12" t="s">
        <v>8307</v>
      </c>
      <c r="R375" t="s">
        <v>8312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45.05</v>
      </c>
      <c r="P376">
        <f t="shared" si="26"/>
        <v>45.05</v>
      </c>
      <c r="Q376" s="12" t="s">
        <v>8307</v>
      </c>
      <c r="R376" t="s">
        <v>8312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42.86</v>
      </c>
      <c r="P377">
        <f t="shared" si="26"/>
        <v>42.86</v>
      </c>
      <c r="Q377" s="12" t="s">
        <v>8307</v>
      </c>
      <c r="R377" t="s">
        <v>8312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ref="O378:O441" si="30">IFERROR(ROUND(E378/L378,2),0)</f>
        <v>54.08</v>
      </c>
      <c r="P378">
        <f t="shared" ref="P378:P441" si="31">IFERROR(ROUND(E378/L378,2),0)</f>
        <v>54.08</v>
      </c>
      <c r="Q378" s="12" t="s">
        <v>8307</v>
      </c>
      <c r="R378" t="s">
        <v>8312</v>
      </c>
      <c r="S378" s="17">
        <f t="shared" ref="S378:S441" si="32">(((J378/60)/60)/24)+DATE(1970,1,1)</f>
        <v>42576.452731481477</v>
      </c>
      <c r="T378" s="17">
        <f t="shared" ref="T378:T441" si="33">(((I378/60)/60)/24)+DATE(1970,1,1)</f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30"/>
        <v>103.22</v>
      </c>
      <c r="P379">
        <f t="shared" si="31"/>
        <v>103.22</v>
      </c>
      <c r="Q379" s="12" t="s">
        <v>8307</v>
      </c>
      <c r="R379" t="s">
        <v>8312</v>
      </c>
      <c r="S379" s="17">
        <f t="shared" si="32"/>
        <v>42292.250787037032</v>
      </c>
      <c r="T379" s="17">
        <f t="shared" si="33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30"/>
        <v>40.4</v>
      </c>
      <c r="P380">
        <f t="shared" si="31"/>
        <v>40.4</v>
      </c>
      <c r="Q380" s="12" t="s">
        <v>8307</v>
      </c>
      <c r="R380" t="s">
        <v>8312</v>
      </c>
      <c r="S380" s="17">
        <f t="shared" si="32"/>
        <v>42370.571851851855</v>
      </c>
      <c r="T380" s="17">
        <f t="shared" si="33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30"/>
        <v>116.86</v>
      </c>
      <c r="P381">
        <f t="shared" si="31"/>
        <v>116.86</v>
      </c>
      <c r="Q381" s="12" t="s">
        <v>8307</v>
      </c>
      <c r="R381" t="s">
        <v>8312</v>
      </c>
      <c r="S381" s="17">
        <f t="shared" si="32"/>
        <v>40987.688333333332</v>
      </c>
      <c r="T381" s="17">
        <f t="shared" si="33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30"/>
        <v>115.51</v>
      </c>
      <c r="P382">
        <f t="shared" si="31"/>
        <v>115.51</v>
      </c>
      <c r="Q382" s="12" t="s">
        <v>8307</v>
      </c>
      <c r="R382" t="s">
        <v>8312</v>
      </c>
      <c r="S382" s="17">
        <f t="shared" si="32"/>
        <v>42367.719814814816</v>
      </c>
      <c r="T382" s="17">
        <f t="shared" si="33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30"/>
        <v>104.31</v>
      </c>
      <c r="P383">
        <f t="shared" si="31"/>
        <v>104.31</v>
      </c>
      <c r="Q383" s="12" t="s">
        <v>8307</v>
      </c>
      <c r="R383" t="s">
        <v>8312</v>
      </c>
      <c r="S383" s="17">
        <f t="shared" si="32"/>
        <v>41085.698113425926</v>
      </c>
      <c r="T383" s="17">
        <f t="shared" si="33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30"/>
        <v>69.77</v>
      </c>
      <c r="P384">
        <f t="shared" si="31"/>
        <v>69.77</v>
      </c>
      <c r="Q384" s="12" t="s">
        <v>8307</v>
      </c>
      <c r="R384" t="s">
        <v>8312</v>
      </c>
      <c r="S384" s="17">
        <f t="shared" si="32"/>
        <v>41144.709490740745</v>
      </c>
      <c r="T384" s="17">
        <f t="shared" si="33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30"/>
        <v>43.02</v>
      </c>
      <c r="P385">
        <f t="shared" si="31"/>
        <v>43.02</v>
      </c>
      <c r="Q385" s="12" t="s">
        <v>8307</v>
      </c>
      <c r="R385" t="s">
        <v>8312</v>
      </c>
      <c r="S385" s="17">
        <f t="shared" si="32"/>
        <v>41755.117581018516</v>
      </c>
      <c r="T385" s="17">
        <f t="shared" si="33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30"/>
        <v>58.54</v>
      </c>
      <c r="P386">
        <f t="shared" si="31"/>
        <v>58.54</v>
      </c>
      <c r="Q386" s="12" t="s">
        <v>8307</v>
      </c>
      <c r="R386" t="s">
        <v>8312</v>
      </c>
      <c r="S386" s="17">
        <f t="shared" si="32"/>
        <v>41980.781793981485</v>
      </c>
      <c r="T386" s="17">
        <f t="shared" si="33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111.8</v>
      </c>
      <c r="P387">
        <f t="shared" si="31"/>
        <v>111.8</v>
      </c>
      <c r="Q387" s="12" t="s">
        <v>8307</v>
      </c>
      <c r="R387" t="s">
        <v>8312</v>
      </c>
      <c r="S387" s="17">
        <f t="shared" si="32"/>
        <v>41934.584502314814</v>
      </c>
      <c r="T387" s="17">
        <f t="shared" si="33"/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46.23</v>
      </c>
      <c r="P388">
        <f t="shared" si="31"/>
        <v>46.23</v>
      </c>
      <c r="Q388" s="12" t="s">
        <v>8307</v>
      </c>
      <c r="R388" t="s">
        <v>8312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144.69</v>
      </c>
      <c r="P389">
        <f t="shared" si="31"/>
        <v>144.69</v>
      </c>
      <c r="Q389" s="12" t="s">
        <v>8307</v>
      </c>
      <c r="R389" t="s">
        <v>8312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88.85</v>
      </c>
      <c r="P390">
        <f t="shared" si="31"/>
        <v>88.85</v>
      </c>
      <c r="Q390" s="12" t="s">
        <v>8307</v>
      </c>
      <c r="R390" t="s">
        <v>8312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81.75</v>
      </c>
      <c r="P391">
        <f t="shared" si="31"/>
        <v>81.75</v>
      </c>
      <c r="Q391" s="12" t="s">
        <v>8307</v>
      </c>
      <c r="R391" t="s">
        <v>8312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71.430000000000007</v>
      </c>
      <c r="P392">
        <f t="shared" si="31"/>
        <v>71.430000000000007</v>
      </c>
      <c r="Q392" s="12" t="s">
        <v>8307</v>
      </c>
      <c r="R392" t="s">
        <v>8312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104.26</v>
      </c>
      <c r="P393">
        <f t="shared" si="31"/>
        <v>104.26</v>
      </c>
      <c r="Q393" s="12" t="s">
        <v>8307</v>
      </c>
      <c r="R393" t="s">
        <v>8312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90.62</v>
      </c>
      <c r="P394">
        <f t="shared" si="31"/>
        <v>90.62</v>
      </c>
      <c r="Q394" s="12" t="s">
        <v>8307</v>
      </c>
      <c r="R394" t="s">
        <v>8312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157.33000000000001</v>
      </c>
      <c r="P395">
        <f t="shared" si="31"/>
        <v>157.33000000000001</v>
      </c>
      <c r="Q395" s="12" t="s">
        <v>8307</v>
      </c>
      <c r="R395" t="s">
        <v>8312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105.18</v>
      </c>
      <c r="P396">
        <f t="shared" si="31"/>
        <v>105.18</v>
      </c>
      <c r="Q396" s="12" t="s">
        <v>8307</v>
      </c>
      <c r="R396" t="s">
        <v>8312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58.72</v>
      </c>
      <c r="P397">
        <f t="shared" si="31"/>
        <v>58.72</v>
      </c>
      <c r="Q397" s="12" t="s">
        <v>8307</v>
      </c>
      <c r="R397" t="s">
        <v>8312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81.63</v>
      </c>
      <c r="P398">
        <f t="shared" si="31"/>
        <v>81.63</v>
      </c>
      <c r="Q398" s="12" t="s">
        <v>8307</v>
      </c>
      <c r="R398" t="s">
        <v>8312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56.46</v>
      </c>
      <c r="P399">
        <f t="shared" si="31"/>
        <v>56.46</v>
      </c>
      <c r="Q399" s="12" t="s">
        <v>8307</v>
      </c>
      <c r="R399" t="s">
        <v>8312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140.1</v>
      </c>
      <c r="P400">
        <f t="shared" si="31"/>
        <v>140.1</v>
      </c>
      <c r="Q400" s="12" t="s">
        <v>8307</v>
      </c>
      <c r="R400" t="s">
        <v>8312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224.85</v>
      </c>
      <c r="P401">
        <f t="shared" si="31"/>
        <v>224.85</v>
      </c>
      <c r="Q401" s="12" t="s">
        <v>8307</v>
      </c>
      <c r="R401" t="s">
        <v>8312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181.13</v>
      </c>
      <c r="P402">
        <f t="shared" si="31"/>
        <v>181.13</v>
      </c>
      <c r="Q402" s="12" t="s">
        <v>8307</v>
      </c>
      <c r="R402" t="s">
        <v>8312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711.04</v>
      </c>
      <c r="P403">
        <f t="shared" si="31"/>
        <v>711.04</v>
      </c>
      <c r="Q403" s="12" t="s">
        <v>8307</v>
      </c>
      <c r="R403" t="s">
        <v>8312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65.88</v>
      </c>
      <c r="P404">
        <f t="shared" si="31"/>
        <v>65.88</v>
      </c>
      <c r="Q404" s="12" t="s">
        <v>8307</v>
      </c>
      <c r="R404" t="s">
        <v>8312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75.19</v>
      </c>
      <c r="P405">
        <f t="shared" si="31"/>
        <v>75.19</v>
      </c>
      <c r="Q405" s="12" t="s">
        <v>8307</v>
      </c>
      <c r="R405" t="s">
        <v>8312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133.13999999999999</v>
      </c>
      <c r="P406">
        <f t="shared" si="31"/>
        <v>133.13999999999999</v>
      </c>
      <c r="Q406" s="12" t="s">
        <v>8307</v>
      </c>
      <c r="R406" t="s">
        <v>8312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55.2</v>
      </c>
      <c r="P407">
        <f t="shared" si="31"/>
        <v>55.2</v>
      </c>
      <c r="Q407" s="12" t="s">
        <v>8307</v>
      </c>
      <c r="R407" t="s">
        <v>8312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86.16</v>
      </c>
      <c r="P408">
        <f t="shared" si="31"/>
        <v>86.16</v>
      </c>
      <c r="Q408" s="12" t="s">
        <v>8307</v>
      </c>
      <c r="R408" t="s">
        <v>8312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92.32</v>
      </c>
      <c r="P409">
        <f t="shared" si="31"/>
        <v>92.32</v>
      </c>
      <c r="Q409" s="12" t="s">
        <v>8307</v>
      </c>
      <c r="R409" t="s">
        <v>8312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160.16</v>
      </c>
      <c r="P410">
        <f t="shared" si="31"/>
        <v>160.16</v>
      </c>
      <c r="Q410" s="12" t="s">
        <v>8307</v>
      </c>
      <c r="R410" t="s">
        <v>8312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45.6</v>
      </c>
      <c r="P411">
        <f t="shared" si="31"/>
        <v>45.6</v>
      </c>
      <c r="Q411" s="12" t="s">
        <v>8307</v>
      </c>
      <c r="R411" t="s">
        <v>8312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183.29</v>
      </c>
      <c r="P412">
        <f t="shared" si="31"/>
        <v>183.29</v>
      </c>
      <c r="Q412" s="12" t="s">
        <v>8307</v>
      </c>
      <c r="R412" t="s">
        <v>8312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125.79</v>
      </c>
      <c r="P413">
        <f t="shared" si="31"/>
        <v>125.79</v>
      </c>
      <c r="Q413" s="12" t="s">
        <v>8307</v>
      </c>
      <c r="R413" t="s">
        <v>8312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57.65</v>
      </c>
      <c r="P414">
        <f t="shared" si="31"/>
        <v>57.65</v>
      </c>
      <c r="Q414" s="12" t="s">
        <v>8307</v>
      </c>
      <c r="R414" t="s">
        <v>8312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78.66</v>
      </c>
      <c r="P415">
        <f t="shared" si="31"/>
        <v>78.66</v>
      </c>
      <c r="Q415" s="12" t="s">
        <v>8307</v>
      </c>
      <c r="R415" t="s">
        <v>8312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91.48</v>
      </c>
      <c r="P416">
        <f t="shared" si="31"/>
        <v>91.48</v>
      </c>
      <c r="Q416" s="12" t="s">
        <v>8307</v>
      </c>
      <c r="R416" t="s">
        <v>8312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68.099999999999994</v>
      </c>
      <c r="P417">
        <f t="shared" si="31"/>
        <v>68.099999999999994</v>
      </c>
      <c r="Q417" s="12" t="s">
        <v>8307</v>
      </c>
      <c r="R417" t="s">
        <v>8312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48.09</v>
      </c>
      <c r="P418">
        <f t="shared" si="31"/>
        <v>48.09</v>
      </c>
      <c r="Q418" s="12" t="s">
        <v>8307</v>
      </c>
      <c r="R418" t="s">
        <v>8312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202.42</v>
      </c>
      <c r="P419">
        <f t="shared" si="31"/>
        <v>202.42</v>
      </c>
      <c r="Q419" s="12" t="s">
        <v>8307</v>
      </c>
      <c r="R419" t="s">
        <v>8312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216.75</v>
      </c>
      <c r="P420">
        <f t="shared" si="31"/>
        <v>216.75</v>
      </c>
      <c r="Q420" s="12" t="s">
        <v>8307</v>
      </c>
      <c r="R420" t="s">
        <v>8312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110.07</v>
      </c>
      <c r="P421">
        <f t="shared" si="31"/>
        <v>110.07</v>
      </c>
      <c r="Q421" s="12" t="s">
        <v>8307</v>
      </c>
      <c r="R421" t="s">
        <v>8312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4.83</v>
      </c>
      <c r="P422">
        <f t="shared" si="31"/>
        <v>4.83</v>
      </c>
      <c r="Q422" s="12" t="s">
        <v>8307</v>
      </c>
      <c r="R422" t="s">
        <v>8313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50.17</v>
      </c>
      <c r="P423">
        <f t="shared" si="31"/>
        <v>50.17</v>
      </c>
      <c r="Q423" s="12" t="s">
        <v>8307</v>
      </c>
      <c r="R423" t="s">
        <v>8313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35.83</v>
      </c>
      <c r="P424">
        <f t="shared" si="31"/>
        <v>35.83</v>
      </c>
      <c r="Q424" s="12" t="s">
        <v>8307</v>
      </c>
      <c r="R424" t="s">
        <v>8313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11.77</v>
      </c>
      <c r="P425">
        <f t="shared" si="31"/>
        <v>11.77</v>
      </c>
      <c r="Q425" s="12" t="s">
        <v>8307</v>
      </c>
      <c r="R425" t="s">
        <v>8313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40.78</v>
      </c>
      <c r="P426">
        <f t="shared" si="31"/>
        <v>40.78</v>
      </c>
      <c r="Q426" s="12" t="s">
        <v>8307</v>
      </c>
      <c r="R426" t="s">
        <v>8313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3</v>
      </c>
      <c r="P427">
        <f t="shared" si="31"/>
        <v>3</v>
      </c>
      <c r="Q427" s="12" t="s">
        <v>8307</v>
      </c>
      <c r="R427" t="s">
        <v>8313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16.63</v>
      </c>
      <c r="P428">
        <f t="shared" si="31"/>
        <v>16.63</v>
      </c>
      <c r="Q428" s="12" t="s">
        <v>8307</v>
      </c>
      <c r="R428" t="s">
        <v>8313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8307</v>
      </c>
      <c r="R429" t="s">
        <v>8313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52</v>
      </c>
      <c r="P430">
        <f t="shared" si="31"/>
        <v>52</v>
      </c>
      <c r="Q430" s="12" t="s">
        <v>8307</v>
      </c>
      <c r="R430" t="s">
        <v>8313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8307</v>
      </c>
      <c r="R431" t="s">
        <v>8313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4.8</v>
      </c>
      <c r="P432">
        <f t="shared" si="31"/>
        <v>4.8</v>
      </c>
      <c r="Q432" s="12" t="s">
        <v>8307</v>
      </c>
      <c r="R432" t="s">
        <v>8313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51.88</v>
      </c>
      <c r="P433">
        <f t="shared" si="31"/>
        <v>51.88</v>
      </c>
      <c r="Q433" s="12" t="s">
        <v>8307</v>
      </c>
      <c r="R433" t="s">
        <v>8313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71.25</v>
      </c>
      <c r="P434">
        <f t="shared" si="31"/>
        <v>71.25</v>
      </c>
      <c r="Q434" s="12" t="s">
        <v>8307</v>
      </c>
      <c r="R434" t="s">
        <v>8313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8307</v>
      </c>
      <c r="R435" t="s">
        <v>8313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62.5</v>
      </c>
      <c r="P436">
        <f t="shared" si="31"/>
        <v>62.5</v>
      </c>
      <c r="Q436" s="12" t="s">
        <v>8307</v>
      </c>
      <c r="R436" t="s">
        <v>8313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1</v>
      </c>
      <c r="P437">
        <f t="shared" si="31"/>
        <v>1</v>
      </c>
      <c r="Q437" s="12" t="s">
        <v>8307</v>
      </c>
      <c r="R437" t="s">
        <v>8313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8307</v>
      </c>
      <c r="R438" t="s">
        <v>8313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8307</v>
      </c>
      <c r="R439" t="s">
        <v>8313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170.55</v>
      </c>
      <c r="P440">
        <f t="shared" si="31"/>
        <v>170.55</v>
      </c>
      <c r="Q440" s="12" t="s">
        <v>8307</v>
      </c>
      <c r="R440" t="s">
        <v>8313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8307</v>
      </c>
      <c r="R441" t="s">
        <v>8313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ref="O442:O505" si="35">IFERROR(ROUND(E442/L442,2),0)</f>
        <v>5</v>
      </c>
      <c r="P442">
        <f t="shared" ref="P442:P505" si="36">IFERROR(ROUND(E442/L442,2),0)</f>
        <v>5</v>
      </c>
      <c r="Q442" s="12" t="s">
        <v>8307</v>
      </c>
      <c r="R442" t="s">
        <v>8313</v>
      </c>
      <c r="S442" s="17">
        <f t="shared" ref="S442:S505" si="37">(((J442/60)/60)/24)+DATE(1970,1,1)</f>
        <v>42423.985567129625</v>
      </c>
      <c r="T442" s="17">
        <f t="shared" ref="T442:T505" si="38">(((I442/60)/60)/24)+DATE(1970,1,1)</f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5"/>
        <v>0</v>
      </c>
      <c r="P443">
        <f t="shared" si="36"/>
        <v>0</v>
      </c>
      <c r="Q443" s="12" t="s">
        <v>8307</v>
      </c>
      <c r="R443" t="s">
        <v>8313</v>
      </c>
      <c r="S443" s="17">
        <f t="shared" si="37"/>
        <v>41550.793935185182</v>
      </c>
      <c r="T443" s="17">
        <f t="shared" si="38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5"/>
        <v>393.59</v>
      </c>
      <c r="P444">
        <f t="shared" si="36"/>
        <v>393.59</v>
      </c>
      <c r="Q444" s="12" t="s">
        <v>8307</v>
      </c>
      <c r="R444" t="s">
        <v>8313</v>
      </c>
      <c r="S444" s="17">
        <f t="shared" si="37"/>
        <v>42024.888692129629</v>
      </c>
      <c r="T444" s="17">
        <f t="shared" si="38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5"/>
        <v>5</v>
      </c>
      <c r="P445">
        <f t="shared" si="36"/>
        <v>5</v>
      </c>
      <c r="Q445" s="12" t="s">
        <v>8307</v>
      </c>
      <c r="R445" t="s">
        <v>8313</v>
      </c>
      <c r="S445" s="17">
        <f t="shared" si="37"/>
        <v>41650.015057870369</v>
      </c>
      <c r="T445" s="17">
        <f t="shared" si="38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5"/>
        <v>50</v>
      </c>
      <c r="P446">
        <f t="shared" si="36"/>
        <v>50</v>
      </c>
      <c r="Q446" s="12" t="s">
        <v>8307</v>
      </c>
      <c r="R446" t="s">
        <v>8313</v>
      </c>
      <c r="S446" s="17">
        <f t="shared" si="37"/>
        <v>40894.906956018516</v>
      </c>
      <c r="T446" s="17">
        <f t="shared" si="38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5"/>
        <v>1</v>
      </c>
      <c r="P447">
        <f t="shared" si="36"/>
        <v>1</v>
      </c>
      <c r="Q447" s="12" t="s">
        <v>8307</v>
      </c>
      <c r="R447" t="s">
        <v>8313</v>
      </c>
      <c r="S447" s="17">
        <f t="shared" si="37"/>
        <v>42130.335358796292</v>
      </c>
      <c r="T447" s="17">
        <f t="shared" si="38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5"/>
        <v>47.88</v>
      </c>
      <c r="P448">
        <f t="shared" si="36"/>
        <v>47.88</v>
      </c>
      <c r="Q448" s="12" t="s">
        <v>8307</v>
      </c>
      <c r="R448" t="s">
        <v>8313</v>
      </c>
      <c r="S448" s="17">
        <f t="shared" si="37"/>
        <v>42037.083564814813</v>
      </c>
      <c r="T448" s="17">
        <f t="shared" si="38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5"/>
        <v>5</v>
      </c>
      <c r="P449">
        <f t="shared" si="36"/>
        <v>5</v>
      </c>
      <c r="Q449" s="12" t="s">
        <v>8307</v>
      </c>
      <c r="R449" t="s">
        <v>8313</v>
      </c>
      <c r="S449" s="17">
        <f t="shared" si="37"/>
        <v>41331.555127314816</v>
      </c>
      <c r="T449" s="17">
        <f t="shared" si="38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5"/>
        <v>20.5</v>
      </c>
      <c r="P450">
        <f t="shared" si="36"/>
        <v>20.5</v>
      </c>
      <c r="Q450" s="12" t="s">
        <v>8307</v>
      </c>
      <c r="R450" t="s">
        <v>8313</v>
      </c>
      <c r="S450" s="17">
        <f t="shared" si="37"/>
        <v>41753.758043981477</v>
      </c>
      <c r="T450" s="17">
        <f t="shared" si="38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9</v>
      </c>
      <c r="P451">
        <f t="shared" si="36"/>
        <v>9</v>
      </c>
      <c r="Q451" s="12" t="s">
        <v>8307</v>
      </c>
      <c r="R451" t="s">
        <v>8313</v>
      </c>
      <c r="S451" s="17">
        <f t="shared" si="37"/>
        <v>41534.568113425928</v>
      </c>
      <c r="T451" s="17">
        <f t="shared" si="38"/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56.57</v>
      </c>
      <c r="P452">
        <f t="shared" si="36"/>
        <v>56.57</v>
      </c>
      <c r="Q452" s="12" t="s">
        <v>8307</v>
      </c>
      <c r="R452" t="s">
        <v>8313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8307</v>
      </c>
      <c r="R453" t="s">
        <v>8313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40</v>
      </c>
      <c r="P454">
        <f t="shared" si="36"/>
        <v>40</v>
      </c>
      <c r="Q454" s="12" t="s">
        <v>8307</v>
      </c>
      <c r="R454" t="s">
        <v>8313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13</v>
      </c>
      <c r="P455">
        <f t="shared" si="36"/>
        <v>13</v>
      </c>
      <c r="Q455" s="12" t="s">
        <v>8307</v>
      </c>
      <c r="R455" t="s">
        <v>8313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16.399999999999999</v>
      </c>
      <c r="P456">
        <f t="shared" si="36"/>
        <v>16.399999999999999</v>
      </c>
      <c r="Q456" s="12" t="s">
        <v>8307</v>
      </c>
      <c r="R456" t="s">
        <v>8313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22.5</v>
      </c>
      <c r="P457">
        <f t="shared" si="36"/>
        <v>22.5</v>
      </c>
      <c r="Q457" s="12" t="s">
        <v>8307</v>
      </c>
      <c r="R457" t="s">
        <v>8313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20.329999999999998</v>
      </c>
      <c r="P458">
        <f t="shared" si="36"/>
        <v>20.329999999999998</v>
      </c>
      <c r="Q458" s="12" t="s">
        <v>8307</v>
      </c>
      <c r="R458" t="s">
        <v>8313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8307</v>
      </c>
      <c r="R459" t="s">
        <v>8313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16.760000000000002</v>
      </c>
      <c r="P460">
        <f t="shared" si="36"/>
        <v>16.760000000000002</v>
      </c>
      <c r="Q460" s="12" t="s">
        <v>8307</v>
      </c>
      <c r="R460" t="s">
        <v>8313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25</v>
      </c>
      <c r="P461">
        <f t="shared" si="36"/>
        <v>25</v>
      </c>
      <c r="Q461" s="12" t="s">
        <v>8307</v>
      </c>
      <c r="R461" t="s">
        <v>8313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12.5</v>
      </c>
      <c r="P462">
        <f t="shared" si="36"/>
        <v>12.5</v>
      </c>
      <c r="Q462" s="12" t="s">
        <v>8307</v>
      </c>
      <c r="R462" t="s">
        <v>8313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8307</v>
      </c>
      <c r="R463" t="s">
        <v>8313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8307</v>
      </c>
      <c r="R464" t="s">
        <v>8313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113.64</v>
      </c>
      <c r="P465">
        <f t="shared" si="36"/>
        <v>113.64</v>
      </c>
      <c r="Q465" s="12" t="s">
        <v>8307</v>
      </c>
      <c r="R465" t="s">
        <v>8313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1</v>
      </c>
      <c r="P466">
        <f t="shared" si="36"/>
        <v>1</v>
      </c>
      <c r="Q466" s="12" t="s">
        <v>8307</v>
      </c>
      <c r="R466" t="s">
        <v>8313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17.25</v>
      </c>
      <c r="P467">
        <f t="shared" si="36"/>
        <v>17.25</v>
      </c>
      <c r="Q467" s="12" t="s">
        <v>8307</v>
      </c>
      <c r="R467" t="s">
        <v>8313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15.2</v>
      </c>
      <c r="P468">
        <f t="shared" si="36"/>
        <v>15.2</v>
      </c>
      <c r="Q468" s="12" t="s">
        <v>8307</v>
      </c>
      <c r="R468" t="s">
        <v>8313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110.64</v>
      </c>
      <c r="P469">
        <f t="shared" si="36"/>
        <v>110.64</v>
      </c>
      <c r="Q469" s="12" t="s">
        <v>8307</v>
      </c>
      <c r="R469" t="s">
        <v>8313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8307</v>
      </c>
      <c r="R470" t="s">
        <v>8313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8307</v>
      </c>
      <c r="R471" t="s">
        <v>8313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25.5</v>
      </c>
      <c r="P472">
        <f t="shared" si="36"/>
        <v>25.5</v>
      </c>
      <c r="Q472" s="12" t="s">
        <v>8307</v>
      </c>
      <c r="R472" t="s">
        <v>8313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38.479999999999997</v>
      </c>
      <c r="P473">
        <f t="shared" si="36"/>
        <v>38.479999999999997</v>
      </c>
      <c r="Q473" s="12" t="s">
        <v>8307</v>
      </c>
      <c r="R473" t="s">
        <v>8313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28.2</v>
      </c>
      <c r="P474">
        <f t="shared" si="36"/>
        <v>28.2</v>
      </c>
      <c r="Q474" s="12" t="s">
        <v>8307</v>
      </c>
      <c r="R474" t="s">
        <v>8313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61.5</v>
      </c>
      <c r="P475">
        <f t="shared" si="36"/>
        <v>61.5</v>
      </c>
      <c r="Q475" s="12" t="s">
        <v>8307</v>
      </c>
      <c r="R475" t="s">
        <v>8313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1</v>
      </c>
      <c r="P476">
        <f t="shared" si="36"/>
        <v>1</v>
      </c>
      <c r="Q476" s="12" t="s">
        <v>8307</v>
      </c>
      <c r="R476" t="s">
        <v>8313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8307</v>
      </c>
      <c r="R477" t="s">
        <v>8313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39.57</v>
      </c>
      <c r="P478">
        <f t="shared" si="36"/>
        <v>39.57</v>
      </c>
      <c r="Q478" s="12" t="s">
        <v>8307</v>
      </c>
      <c r="R478" t="s">
        <v>8313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8307</v>
      </c>
      <c r="R479" t="s">
        <v>8313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8307</v>
      </c>
      <c r="R480" t="s">
        <v>8313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88.8</v>
      </c>
      <c r="P481">
        <f t="shared" si="36"/>
        <v>88.8</v>
      </c>
      <c r="Q481" s="12" t="s">
        <v>8307</v>
      </c>
      <c r="R481" t="s">
        <v>8313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55.46</v>
      </c>
      <c r="P482">
        <f t="shared" si="36"/>
        <v>55.46</v>
      </c>
      <c r="Q482" s="12" t="s">
        <v>8307</v>
      </c>
      <c r="R482" t="s">
        <v>8313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87.14</v>
      </c>
      <c r="P483">
        <f t="shared" si="36"/>
        <v>87.14</v>
      </c>
      <c r="Q483" s="12" t="s">
        <v>8307</v>
      </c>
      <c r="R483" t="s">
        <v>8313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10</v>
      </c>
      <c r="P484">
        <f t="shared" si="36"/>
        <v>10</v>
      </c>
      <c r="Q484" s="12" t="s">
        <v>8307</v>
      </c>
      <c r="R484" t="s">
        <v>8313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51.22</v>
      </c>
      <c r="P485">
        <f t="shared" si="36"/>
        <v>51.22</v>
      </c>
      <c r="Q485" s="12" t="s">
        <v>8307</v>
      </c>
      <c r="R485" t="s">
        <v>8313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13.55</v>
      </c>
      <c r="P486">
        <f t="shared" si="36"/>
        <v>13.55</v>
      </c>
      <c r="Q486" s="12" t="s">
        <v>8307</v>
      </c>
      <c r="R486" t="s">
        <v>8313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66.52</v>
      </c>
      <c r="P487">
        <f t="shared" si="36"/>
        <v>66.52</v>
      </c>
      <c r="Q487" s="12" t="s">
        <v>8307</v>
      </c>
      <c r="R487" t="s">
        <v>8313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50</v>
      </c>
      <c r="P488">
        <f t="shared" si="36"/>
        <v>50</v>
      </c>
      <c r="Q488" s="12" t="s">
        <v>8307</v>
      </c>
      <c r="R488" t="s">
        <v>8313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8307</v>
      </c>
      <c r="R489" t="s">
        <v>8313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8307</v>
      </c>
      <c r="R490" t="s">
        <v>8313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71.67</v>
      </c>
      <c r="P491">
        <f t="shared" si="36"/>
        <v>71.67</v>
      </c>
      <c r="Q491" s="12" t="s">
        <v>8307</v>
      </c>
      <c r="R491" t="s">
        <v>8313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8307</v>
      </c>
      <c r="R492" t="s">
        <v>8313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8307</v>
      </c>
      <c r="R493" t="s">
        <v>8313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8307</v>
      </c>
      <c r="R494" t="s">
        <v>8313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8307</v>
      </c>
      <c r="R495" t="s">
        <v>8313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10.33</v>
      </c>
      <c r="P496">
        <f t="shared" si="36"/>
        <v>10.33</v>
      </c>
      <c r="Q496" s="12" t="s">
        <v>8307</v>
      </c>
      <c r="R496" t="s">
        <v>8313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8307</v>
      </c>
      <c r="R497" t="s">
        <v>8313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1</v>
      </c>
      <c r="P498">
        <f t="shared" si="36"/>
        <v>1</v>
      </c>
      <c r="Q498" s="12" t="s">
        <v>8307</v>
      </c>
      <c r="R498" t="s">
        <v>8313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10</v>
      </c>
      <c r="P499">
        <f t="shared" si="36"/>
        <v>10</v>
      </c>
      <c r="Q499" s="12" t="s">
        <v>8307</v>
      </c>
      <c r="R499" t="s">
        <v>8313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136.09</v>
      </c>
      <c r="P500">
        <f t="shared" si="36"/>
        <v>136.09</v>
      </c>
      <c r="Q500" s="12" t="s">
        <v>8307</v>
      </c>
      <c r="R500" t="s">
        <v>8313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73.459999999999994</v>
      </c>
      <c r="P501">
        <f t="shared" si="36"/>
        <v>73.459999999999994</v>
      </c>
      <c r="Q501" s="12" t="s">
        <v>8307</v>
      </c>
      <c r="R501" t="s">
        <v>8313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53.75</v>
      </c>
      <c r="P502">
        <f t="shared" si="36"/>
        <v>53.75</v>
      </c>
      <c r="Q502" s="12" t="s">
        <v>8307</v>
      </c>
      <c r="R502" t="s">
        <v>8313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8307</v>
      </c>
      <c r="R503" t="s">
        <v>8313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57.5</v>
      </c>
      <c r="P504">
        <f t="shared" si="36"/>
        <v>57.5</v>
      </c>
      <c r="Q504" s="12" t="s">
        <v>8307</v>
      </c>
      <c r="R504" t="s">
        <v>8313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12.67</v>
      </c>
      <c r="P505">
        <f t="shared" si="36"/>
        <v>12.67</v>
      </c>
      <c r="Q505" s="12" t="s">
        <v>8307</v>
      </c>
      <c r="R505" t="s">
        <v>8313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ref="O506:O569" si="40">IFERROR(ROUND(E506/L506,2),0)</f>
        <v>67</v>
      </c>
      <c r="P506">
        <f t="shared" ref="P506:P569" si="41">IFERROR(ROUND(E506/L506,2),0)</f>
        <v>67</v>
      </c>
      <c r="Q506" s="12" t="s">
        <v>8307</v>
      </c>
      <c r="R506" t="s">
        <v>8313</v>
      </c>
      <c r="S506" s="17">
        <f t="shared" ref="S506:S569" si="42">(((J506/60)/60)/24)+DATE(1970,1,1)</f>
        <v>40949.98364583333</v>
      </c>
      <c r="T506" s="17">
        <f t="shared" ref="T506:T569" si="43">(((I506/60)/60)/24)+DATE(1970,1,1)</f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40"/>
        <v>3.71</v>
      </c>
      <c r="P507">
        <f t="shared" si="41"/>
        <v>3.71</v>
      </c>
      <c r="Q507" s="12" t="s">
        <v>8307</v>
      </c>
      <c r="R507" t="s">
        <v>8313</v>
      </c>
      <c r="S507" s="17">
        <f t="shared" si="42"/>
        <v>42318.098217592589</v>
      </c>
      <c r="T507" s="17">
        <f t="shared" si="43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40"/>
        <v>250</v>
      </c>
      <c r="P508">
        <f t="shared" si="41"/>
        <v>250</v>
      </c>
      <c r="Q508" s="12" t="s">
        <v>8307</v>
      </c>
      <c r="R508" t="s">
        <v>8313</v>
      </c>
      <c r="S508" s="17">
        <f t="shared" si="42"/>
        <v>41466.552314814813</v>
      </c>
      <c r="T508" s="17">
        <f t="shared" si="43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40"/>
        <v>64</v>
      </c>
      <c r="P509">
        <f t="shared" si="41"/>
        <v>64</v>
      </c>
      <c r="Q509" s="12" t="s">
        <v>8307</v>
      </c>
      <c r="R509" t="s">
        <v>8313</v>
      </c>
      <c r="S509" s="17">
        <f t="shared" si="42"/>
        <v>41156.958993055552</v>
      </c>
      <c r="T509" s="17">
        <f t="shared" si="43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40"/>
        <v>133.33000000000001</v>
      </c>
      <c r="P510">
        <f t="shared" si="41"/>
        <v>133.33000000000001</v>
      </c>
      <c r="Q510" s="12" t="s">
        <v>8307</v>
      </c>
      <c r="R510" t="s">
        <v>8313</v>
      </c>
      <c r="S510" s="17">
        <f t="shared" si="42"/>
        <v>40995.024317129632</v>
      </c>
      <c r="T510" s="17">
        <f t="shared" si="43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40"/>
        <v>10</v>
      </c>
      <c r="P511">
        <f t="shared" si="41"/>
        <v>10</v>
      </c>
      <c r="Q511" s="12" t="s">
        <v>8307</v>
      </c>
      <c r="R511" t="s">
        <v>8313</v>
      </c>
      <c r="S511" s="17">
        <f t="shared" si="42"/>
        <v>42153.631597222222</v>
      </c>
      <c r="T511" s="17">
        <f t="shared" si="43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40"/>
        <v>0</v>
      </c>
      <c r="P512">
        <f t="shared" si="41"/>
        <v>0</v>
      </c>
      <c r="Q512" s="12" t="s">
        <v>8307</v>
      </c>
      <c r="R512" t="s">
        <v>8313</v>
      </c>
      <c r="S512" s="17">
        <f t="shared" si="42"/>
        <v>42400.176377314812</v>
      </c>
      <c r="T512" s="17">
        <f t="shared" si="43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40"/>
        <v>30</v>
      </c>
      <c r="P513">
        <f t="shared" si="41"/>
        <v>30</v>
      </c>
      <c r="Q513" s="12" t="s">
        <v>8307</v>
      </c>
      <c r="R513" t="s">
        <v>8313</v>
      </c>
      <c r="S513" s="17">
        <f t="shared" si="42"/>
        <v>41340.303032407406</v>
      </c>
      <c r="T513" s="17">
        <f t="shared" si="43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40"/>
        <v>5.5</v>
      </c>
      <c r="P514">
        <f t="shared" si="41"/>
        <v>5.5</v>
      </c>
      <c r="Q514" s="12" t="s">
        <v>8307</v>
      </c>
      <c r="R514" t="s">
        <v>8313</v>
      </c>
      <c r="S514" s="17">
        <f t="shared" si="42"/>
        <v>42649.742210648154</v>
      </c>
      <c r="T514" s="17">
        <f t="shared" si="43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102.38</v>
      </c>
      <c r="P515">
        <f t="shared" si="41"/>
        <v>102.38</v>
      </c>
      <c r="Q515" s="12" t="s">
        <v>8307</v>
      </c>
      <c r="R515" t="s">
        <v>8313</v>
      </c>
      <c r="S515" s="17">
        <f t="shared" si="42"/>
        <v>42552.653993055559</v>
      </c>
      <c r="T515" s="17">
        <f t="shared" si="43"/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16.670000000000002</v>
      </c>
      <c r="P516">
        <f t="shared" si="41"/>
        <v>16.670000000000002</v>
      </c>
      <c r="Q516" s="12" t="s">
        <v>8307</v>
      </c>
      <c r="R516" t="s">
        <v>8313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725.03</v>
      </c>
      <c r="P517">
        <f t="shared" si="41"/>
        <v>725.03</v>
      </c>
      <c r="Q517" s="12" t="s">
        <v>8307</v>
      </c>
      <c r="R517" t="s">
        <v>8313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8307</v>
      </c>
      <c r="R518" t="s">
        <v>8313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68.33</v>
      </c>
      <c r="P519">
        <f t="shared" si="41"/>
        <v>68.33</v>
      </c>
      <c r="Q519" s="12" t="s">
        <v>8307</v>
      </c>
      <c r="R519" t="s">
        <v>8313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8307</v>
      </c>
      <c r="R520" t="s">
        <v>8313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39.229999999999997</v>
      </c>
      <c r="P521">
        <f t="shared" si="41"/>
        <v>39.229999999999997</v>
      </c>
      <c r="Q521" s="12" t="s">
        <v>8307</v>
      </c>
      <c r="R521" t="s">
        <v>8313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150.15</v>
      </c>
      <c r="P522">
        <f t="shared" si="41"/>
        <v>150.15</v>
      </c>
      <c r="Q522" s="12" t="s">
        <v>8314</v>
      </c>
      <c r="R522" t="s">
        <v>8315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93.43</v>
      </c>
      <c r="P523">
        <f t="shared" si="41"/>
        <v>93.43</v>
      </c>
      <c r="Q523" s="12" t="s">
        <v>8314</v>
      </c>
      <c r="R523" t="s">
        <v>8315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110.97</v>
      </c>
      <c r="P524">
        <f t="shared" si="41"/>
        <v>110.97</v>
      </c>
      <c r="Q524" s="12" t="s">
        <v>8314</v>
      </c>
      <c r="R524" t="s">
        <v>8315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71.790000000000006</v>
      </c>
      <c r="P525">
        <f t="shared" si="41"/>
        <v>71.790000000000006</v>
      </c>
      <c r="Q525" s="12" t="s">
        <v>8314</v>
      </c>
      <c r="R525" t="s">
        <v>8315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29.26</v>
      </c>
      <c r="P526">
        <f t="shared" si="41"/>
        <v>29.26</v>
      </c>
      <c r="Q526" s="12" t="s">
        <v>8314</v>
      </c>
      <c r="R526" t="s">
        <v>8315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1000</v>
      </c>
      <c r="P527">
        <f t="shared" si="41"/>
        <v>1000</v>
      </c>
      <c r="Q527" s="12" t="s">
        <v>8314</v>
      </c>
      <c r="R527" t="s">
        <v>8315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74.349999999999994</v>
      </c>
      <c r="P528">
        <f t="shared" si="41"/>
        <v>74.349999999999994</v>
      </c>
      <c r="Q528" s="12" t="s">
        <v>8314</v>
      </c>
      <c r="R528" t="s">
        <v>8315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63.83</v>
      </c>
      <c r="P529">
        <f t="shared" si="41"/>
        <v>63.83</v>
      </c>
      <c r="Q529" s="12" t="s">
        <v>8314</v>
      </c>
      <c r="R529" t="s">
        <v>8315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44.33</v>
      </c>
      <c r="P530">
        <f t="shared" si="41"/>
        <v>44.33</v>
      </c>
      <c r="Q530" s="12" t="s">
        <v>8314</v>
      </c>
      <c r="R530" t="s">
        <v>8315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86.94</v>
      </c>
      <c r="P531">
        <f t="shared" si="41"/>
        <v>86.94</v>
      </c>
      <c r="Q531" s="12" t="s">
        <v>8314</v>
      </c>
      <c r="R531" t="s">
        <v>8315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126.55</v>
      </c>
      <c r="P532">
        <f t="shared" si="41"/>
        <v>126.55</v>
      </c>
      <c r="Q532" s="12" t="s">
        <v>8314</v>
      </c>
      <c r="R532" t="s">
        <v>8315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129.03</v>
      </c>
      <c r="P533">
        <f t="shared" si="41"/>
        <v>129.03</v>
      </c>
      <c r="Q533" s="12" t="s">
        <v>8314</v>
      </c>
      <c r="R533" t="s">
        <v>8315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71.239999999999995</v>
      </c>
      <c r="P534">
        <f t="shared" si="41"/>
        <v>71.239999999999995</v>
      </c>
      <c r="Q534" s="12" t="s">
        <v>8314</v>
      </c>
      <c r="R534" t="s">
        <v>8315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117.88</v>
      </c>
      <c r="P535">
        <f t="shared" si="41"/>
        <v>117.88</v>
      </c>
      <c r="Q535" s="12" t="s">
        <v>8314</v>
      </c>
      <c r="R535" t="s">
        <v>8315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327.08</v>
      </c>
      <c r="P536">
        <f t="shared" si="41"/>
        <v>327.08</v>
      </c>
      <c r="Q536" s="12" t="s">
        <v>8314</v>
      </c>
      <c r="R536" t="s">
        <v>8315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34.75</v>
      </c>
      <c r="P537">
        <f t="shared" si="41"/>
        <v>34.75</v>
      </c>
      <c r="Q537" s="12" t="s">
        <v>8314</v>
      </c>
      <c r="R537" t="s">
        <v>8315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100.06</v>
      </c>
      <c r="P538">
        <f t="shared" si="41"/>
        <v>100.06</v>
      </c>
      <c r="Q538" s="12" t="s">
        <v>8314</v>
      </c>
      <c r="R538" t="s">
        <v>8315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40.85</v>
      </c>
      <c r="P539">
        <f t="shared" si="41"/>
        <v>40.85</v>
      </c>
      <c r="Q539" s="12" t="s">
        <v>8314</v>
      </c>
      <c r="R539" t="s">
        <v>8315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252.02</v>
      </c>
      <c r="P540">
        <f t="shared" si="41"/>
        <v>252.02</v>
      </c>
      <c r="Q540" s="12" t="s">
        <v>8314</v>
      </c>
      <c r="R540" t="s">
        <v>8315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25.16</v>
      </c>
      <c r="P541">
        <f t="shared" si="41"/>
        <v>25.16</v>
      </c>
      <c r="Q541" s="12" t="s">
        <v>8314</v>
      </c>
      <c r="R541" t="s">
        <v>8315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1</v>
      </c>
      <c r="P542">
        <f t="shared" si="41"/>
        <v>1</v>
      </c>
      <c r="Q542" s="12" t="s">
        <v>8316</v>
      </c>
      <c r="R542" t="s">
        <v>8317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25</v>
      </c>
      <c r="P543">
        <f t="shared" si="41"/>
        <v>25</v>
      </c>
      <c r="Q543" s="12" t="s">
        <v>8316</v>
      </c>
      <c r="R543" t="s">
        <v>8317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1</v>
      </c>
      <c r="P544">
        <f t="shared" si="41"/>
        <v>1</v>
      </c>
      <c r="Q544" s="12" t="s">
        <v>8316</v>
      </c>
      <c r="R544" t="s">
        <v>8317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35</v>
      </c>
      <c r="P545">
        <f t="shared" si="41"/>
        <v>35</v>
      </c>
      <c r="Q545" s="12" t="s">
        <v>8316</v>
      </c>
      <c r="R545" t="s">
        <v>8317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3</v>
      </c>
      <c r="P546">
        <f t="shared" si="41"/>
        <v>3</v>
      </c>
      <c r="Q546" s="12" t="s">
        <v>8316</v>
      </c>
      <c r="R546" t="s">
        <v>8317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402.71</v>
      </c>
      <c r="P547">
        <f t="shared" si="41"/>
        <v>402.71</v>
      </c>
      <c r="Q547" s="12" t="s">
        <v>8316</v>
      </c>
      <c r="R547" t="s">
        <v>8317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26</v>
      </c>
      <c r="P548">
        <f t="shared" si="41"/>
        <v>26</v>
      </c>
      <c r="Q548" s="12" t="s">
        <v>8316</v>
      </c>
      <c r="R548" t="s">
        <v>8317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8316</v>
      </c>
      <c r="R549" t="s">
        <v>8317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9</v>
      </c>
      <c r="P550">
        <f t="shared" si="41"/>
        <v>9</v>
      </c>
      <c r="Q550" s="12" t="s">
        <v>8316</v>
      </c>
      <c r="R550" t="s">
        <v>8317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8.5</v>
      </c>
      <c r="P551">
        <f t="shared" si="41"/>
        <v>8.5</v>
      </c>
      <c r="Q551" s="12" t="s">
        <v>8316</v>
      </c>
      <c r="R551" t="s">
        <v>8317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8.75</v>
      </c>
      <c r="P552">
        <f t="shared" si="41"/>
        <v>8.75</v>
      </c>
      <c r="Q552" s="12" t="s">
        <v>8316</v>
      </c>
      <c r="R552" t="s">
        <v>8317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135.04</v>
      </c>
      <c r="P553">
        <f t="shared" si="41"/>
        <v>135.04</v>
      </c>
      <c r="Q553" s="12" t="s">
        <v>8316</v>
      </c>
      <c r="R553" t="s">
        <v>8317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8316</v>
      </c>
      <c r="R554" t="s">
        <v>8317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20.5</v>
      </c>
      <c r="P555">
        <f t="shared" si="41"/>
        <v>20.5</v>
      </c>
      <c r="Q555" s="12" t="s">
        <v>8316</v>
      </c>
      <c r="R555" t="s">
        <v>8317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64.36</v>
      </c>
      <c r="P556">
        <f t="shared" si="41"/>
        <v>64.36</v>
      </c>
      <c r="Q556" s="12" t="s">
        <v>8316</v>
      </c>
      <c r="R556" t="s">
        <v>8317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8316</v>
      </c>
      <c r="R557" t="s">
        <v>8317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200</v>
      </c>
      <c r="P558">
        <f t="shared" si="41"/>
        <v>200</v>
      </c>
      <c r="Q558" s="12" t="s">
        <v>8316</v>
      </c>
      <c r="R558" t="s">
        <v>8317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68.3</v>
      </c>
      <c r="P559">
        <f t="shared" si="41"/>
        <v>68.3</v>
      </c>
      <c r="Q559" s="12" t="s">
        <v>8316</v>
      </c>
      <c r="R559" t="s">
        <v>8317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8316</v>
      </c>
      <c r="R560" t="s">
        <v>8317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50</v>
      </c>
      <c r="P561">
        <f t="shared" si="41"/>
        <v>50</v>
      </c>
      <c r="Q561" s="12" t="s">
        <v>8316</v>
      </c>
      <c r="R561" t="s">
        <v>8317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4</v>
      </c>
      <c r="P562">
        <f t="shared" si="41"/>
        <v>4</v>
      </c>
      <c r="Q562" s="12" t="s">
        <v>8316</v>
      </c>
      <c r="R562" t="s">
        <v>8317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27.5</v>
      </c>
      <c r="P563">
        <f t="shared" si="41"/>
        <v>27.5</v>
      </c>
      <c r="Q563" s="12" t="s">
        <v>8316</v>
      </c>
      <c r="R563" t="s">
        <v>8317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8316</v>
      </c>
      <c r="R564" t="s">
        <v>8317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34</v>
      </c>
      <c r="P565">
        <f t="shared" si="41"/>
        <v>34</v>
      </c>
      <c r="Q565" s="12" t="s">
        <v>8316</v>
      </c>
      <c r="R565" t="s">
        <v>8317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1</v>
      </c>
      <c r="P566">
        <f t="shared" si="41"/>
        <v>1</v>
      </c>
      <c r="Q566" s="12" t="s">
        <v>8316</v>
      </c>
      <c r="R566" t="s">
        <v>8317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8316</v>
      </c>
      <c r="R567" t="s">
        <v>8317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1</v>
      </c>
      <c r="P568">
        <f t="shared" si="41"/>
        <v>1</v>
      </c>
      <c r="Q568" s="12" t="s">
        <v>8316</v>
      </c>
      <c r="R568" t="s">
        <v>8317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8316</v>
      </c>
      <c r="R569" t="s">
        <v>8317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ref="O570:O633" si="45">IFERROR(ROUND(E570/L570,2),0)</f>
        <v>49</v>
      </c>
      <c r="P570">
        <f t="shared" ref="P570:P633" si="46">IFERROR(ROUND(E570/L570,2),0)</f>
        <v>49</v>
      </c>
      <c r="Q570" s="12" t="s">
        <v>8316</v>
      </c>
      <c r="R570" t="s">
        <v>8317</v>
      </c>
      <c r="S570" s="17">
        <f t="shared" ref="S570:S633" si="47">(((J570/60)/60)/24)+DATE(1970,1,1)</f>
        <v>42348.9215625</v>
      </c>
      <c r="T570" s="17">
        <f t="shared" ref="T570:T633" si="48">(((I570/60)/60)/24)+DATE(1970,1,1)</f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5"/>
        <v>20</v>
      </c>
      <c r="P571">
        <f t="shared" si="46"/>
        <v>20</v>
      </c>
      <c r="Q571" s="12" t="s">
        <v>8316</v>
      </c>
      <c r="R571" t="s">
        <v>8317</v>
      </c>
      <c r="S571" s="17">
        <f t="shared" si="47"/>
        <v>42340.847361111111</v>
      </c>
      <c r="T571" s="17">
        <f t="shared" si="48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5"/>
        <v>142</v>
      </c>
      <c r="P572">
        <f t="shared" si="46"/>
        <v>142</v>
      </c>
      <c r="Q572" s="12" t="s">
        <v>8316</v>
      </c>
      <c r="R572" t="s">
        <v>8317</v>
      </c>
      <c r="S572" s="17">
        <f t="shared" si="47"/>
        <v>42388.798252314817</v>
      </c>
      <c r="T572" s="17">
        <f t="shared" si="48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5"/>
        <v>53</v>
      </c>
      <c r="P573">
        <f t="shared" si="46"/>
        <v>53</v>
      </c>
      <c r="Q573" s="12" t="s">
        <v>8316</v>
      </c>
      <c r="R573" t="s">
        <v>8317</v>
      </c>
      <c r="S573" s="17">
        <f t="shared" si="47"/>
        <v>42192.816238425927</v>
      </c>
      <c r="T573" s="17">
        <f t="shared" si="48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5"/>
        <v>0</v>
      </c>
      <c r="P574">
        <f t="shared" si="46"/>
        <v>0</v>
      </c>
      <c r="Q574" s="12" t="s">
        <v>8316</v>
      </c>
      <c r="R574" t="s">
        <v>8317</v>
      </c>
      <c r="S574" s="17">
        <f t="shared" si="47"/>
        <v>42282.71629629629</v>
      </c>
      <c r="T574" s="17">
        <f t="shared" si="48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5"/>
        <v>38.44</v>
      </c>
      <c r="P575">
        <f t="shared" si="46"/>
        <v>38.44</v>
      </c>
      <c r="Q575" s="12" t="s">
        <v>8316</v>
      </c>
      <c r="R575" t="s">
        <v>8317</v>
      </c>
      <c r="S575" s="17">
        <f t="shared" si="47"/>
        <v>41963.050127314811</v>
      </c>
      <c r="T575" s="17">
        <f t="shared" si="48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5"/>
        <v>20</v>
      </c>
      <c r="P576">
        <f t="shared" si="46"/>
        <v>20</v>
      </c>
      <c r="Q576" s="12" t="s">
        <v>8316</v>
      </c>
      <c r="R576" t="s">
        <v>8317</v>
      </c>
      <c r="S576" s="17">
        <f t="shared" si="47"/>
        <v>42632.443368055552</v>
      </c>
      <c r="T576" s="17">
        <f t="shared" si="48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5"/>
        <v>64.75</v>
      </c>
      <c r="P577">
        <f t="shared" si="46"/>
        <v>64.75</v>
      </c>
      <c r="Q577" s="12" t="s">
        <v>8316</v>
      </c>
      <c r="R577" t="s">
        <v>8317</v>
      </c>
      <c r="S577" s="17">
        <f t="shared" si="47"/>
        <v>42138.692627314813</v>
      </c>
      <c r="T577" s="17">
        <f t="shared" si="48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5"/>
        <v>1</v>
      </c>
      <c r="P578">
        <f t="shared" si="46"/>
        <v>1</v>
      </c>
      <c r="Q578" s="12" t="s">
        <v>8316</v>
      </c>
      <c r="R578" t="s">
        <v>8317</v>
      </c>
      <c r="S578" s="17">
        <f t="shared" si="47"/>
        <v>42031.471666666665</v>
      </c>
      <c r="T578" s="17">
        <f t="shared" si="48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10</v>
      </c>
      <c r="P579">
        <f t="shared" si="46"/>
        <v>10</v>
      </c>
      <c r="Q579" s="12" t="s">
        <v>8316</v>
      </c>
      <c r="R579" t="s">
        <v>8317</v>
      </c>
      <c r="S579" s="17">
        <f t="shared" si="47"/>
        <v>42450.589143518519</v>
      </c>
      <c r="T579" s="17">
        <f t="shared" si="48"/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2</v>
      </c>
      <c r="P580">
        <f t="shared" si="46"/>
        <v>2</v>
      </c>
      <c r="Q580" s="12" t="s">
        <v>8316</v>
      </c>
      <c r="R580" t="s">
        <v>8317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35</v>
      </c>
      <c r="P581">
        <f t="shared" si="46"/>
        <v>35</v>
      </c>
      <c r="Q581" s="12" t="s">
        <v>8316</v>
      </c>
      <c r="R581" t="s">
        <v>8317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1</v>
      </c>
      <c r="P582">
        <f t="shared" si="46"/>
        <v>1</v>
      </c>
      <c r="Q582" s="12" t="s">
        <v>8316</v>
      </c>
      <c r="R582" t="s">
        <v>8317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8316</v>
      </c>
      <c r="R583" t="s">
        <v>8317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8316</v>
      </c>
      <c r="R584" t="s">
        <v>8317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1</v>
      </c>
      <c r="P585">
        <f t="shared" si="46"/>
        <v>1</v>
      </c>
      <c r="Q585" s="12" t="s">
        <v>8316</v>
      </c>
      <c r="R585" t="s">
        <v>8317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5</v>
      </c>
      <c r="P586">
        <f t="shared" si="46"/>
        <v>5</v>
      </c>
      <c r="Q586" s="12" t="s">
        <v>8316</v>
      </c>
      <c r="R586" t="s">
        <v>8317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8316</v>
      </c>
      <c r="R587" t="s">
        <v>8317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14</v>
      </c>
      <c r="P588">
        <f t="shared" si="46"/>
        <v>14</v>
      </c>
      <c r="Q588" s="12" t="s">
        <v>8316</v>
      </c>
      <c r="R588" t="s">
        <v>8317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389.29</v>
      </c>
      <c r="P589">
        <f t="shared" si="46"/>
        <v>389.29</v>
      </c>
      <c r="Q589" s="12" t="s">
        <v>8316</v>
      </c>
      <c r="R589" t="s">
        <v>8317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150.5</v>
      </c>
      <c r="P590">
        <f t="shared" si="46"/>
        <v>150.5</v>
      </c>
      <c r="Q590" s="12" t="s">
        <v>8316</v>
      </c>
      <c r="R590" t="s">
        <v>8317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1</v>
      </c>
      <c r="P591">
        <f t="shared" si="46"/>
        <v>1</v>
      </c>
      <c r="Q591" s="12" t="s">
        <v>8316</v>
      </c>
      <c r="R591" t="s">
        <v>8317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24.78</v>
      </c>
      <c r="P592">
        <f t="shared" si="46"/>
        <v>24.78</v>
      </c>
      <c r="Q592" s="12" t="s">
        <v>8316</v>
      </c>
      <c r="R592" t="s">
        <v>8317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30.5</v>
      </c>
      <c r="P593">
        <f t="shared" si="46"/>
        <v>30.5</v>
      </c>
      <c r="Q593" s="12" t="s">
        <v>8316</v>
      </c>
      <c r="R593" t="s">
        <v>8317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250</v>
      </c>
      <c r="P594">
        <f t="shared" si="46"/>
        <v>250</v>
      </c>
      <c r="Q594" s="12" t="s">
        <v>8316</v>
      </c>
      <c r="R594" t="s">
        <v>8317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16.43</v>
      </c>
      <c r="P595">
        <f t="shared" si="46"/>
        <v>16.43</v>
      </c>
      <c r="Q595" s="12" t="s">
        <v>8316</v>
      </c>
      <c r="R595" t="s">
        <v>8317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13</v>
      </c>
      <c r="P596">
        <f t="shared" si="46"/>
        <v>13</v>
      </c>
      <c r="Q596" s="12" t="s">
        <v>8316</v>
      </c>
      <c r="R596" t="s">
        <v>8317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53.25</v>
      </c>
      <c r="P597">
        <f t="shared" si="46"/>
        <v>53.25</v>
      </c>
      <c r="Q597" s="12" t="s">
        <v>8316</v>
      </c>
      <c r="R597" t="s">
        <v>8317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3</v>
      </c>
      <c r="P598">
        <f t="shared" si="46"/>
        <v>3</v>
      </c>
      <c r="Q598" s="12" t="s">
        <v>8316</v>
      </c>
      <c r="R598" t="s">
        <v>8317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10</v>
      </c>
      <c r="P599">
        <f t="shared" si="46"/>
        <v>10</v>
      </c>
      <c r="Q599" s="12" t="s">
        <v>8316</v>
      </c>
      <c r="R599" t="s">
        <v>8317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121.43</v>
      </c>
      <c r="P600">
        <f t="shared" si="46"/>
        <v>121.43</v>
      </c>
      <c r="Q600" s="12" t="s">
        <v>8316</v>
      </c>
      <c r="R600" t="s">
        <v>8317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15.5</v>
      </c>
      <c r="P601">
        <f t="shared" si="46"/>
        <v>15.5</v>
      </c>
      <c r="Q601" s="12" t="s">
        <v>8316</v>
      </c>
      <c r="R601" t="s">
        <v>8317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43.2" x14ac:dyDescent="0.3">
      <c r="A602">
        <v>636</v>
      </c>
      <c r="B602" s="9" t="s">
        <v>637</v>
      </c>
      <c r="C602" s="3" t="s">
        <v>4746</v>
      </c>
      <c r="D602" s="5">
        <v>2000</v>
      </c>
      <c r="E602" s="7">
        <v>4</v>
      </c>
      <c r="F602" t="s">
        <v>8219</v>
      </c>
      <c r="G602" t="s">
        <v>8224</v>
      </c>
      <c r="H602" t="s">
        <v>8246</v>
      </c>
      <c r="I602">
        <v>1433587620</v>
      </c>
      <c r="J602">
        <v>1430996150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4</v>
      </c>
      <c r="P602">
        <f t="shared" si="46"/>
        <v>4</v>
      </c>
      <c r="Q602" s="12" t="s">
        <v>8316</v>
      </c>
      <c r="R602" t="s">
        <v>8317</v>
      </c>
      <c r="S602" s="17">
        <f t="shared" si="47"/>
        <v>42131.455439814818</v>
      </c>
      <c r="T602" s="17">
        <f t="shared" si="48"/>
        <v>42161.44930555555</v>
      </c>
      <c r="U602">
        <f t="shared" si="49"/>
        <v>2015</v>
      </c>
    </row>
    <row r="603" spans="1:21" ht="43.2" x14ac:dyDescent="0.3">
      <c r="A603">
        <v>1047</v>
      </c>
      <c r="B603" s="9" t="s">
        <v>1048</v>
      </c>
      <c r="C603" s="3" t="s">
        <v>5157</v>
      </c>
      <c r="D603" s="5">
        <v>2000</v>
      </c>
      <c r="E603" s="7">
        <v>1</v>
      </c>
      <c r="F603" t="s">
        <v>8219</v>
      </c>
      <c r="G603" t="s">
        <v>8223</v>
      </c>
      <c r="H603" t="s">
        <v>8245</v>
      </c>
      <c r="I603">
        <v>1415219915</v>
      </c>
      <c r="J603">
        <v>1412624315</v>
      </c>
      <c r="K603" t="b">
        <v>0</v>
      </c>
      <c r="L603">
        <v>1</v>
      </c>
      <c r="M603" t="b">
        <v>0</v>
      </c>
      <c r="N603" t="s">
        <v>8279</v>
      </c>
      <c r="O603" s="10">
        <f t="shared" si="45"/>
        <v>1</v>
      </c>
      <c r="P603">
        <f t="shared" si="46"/>
        <v>1</v>
      </c>
      <c r="Q603" s="12" t="s">
        <v>8328</v>
      </c>
      <c r="R603" t="s">
        <v>8329</v>
      </c>
      <c r="S603" s="17">
        <f t="shared" si="47"/>
        <v>41918.818460648145</v>
      </c>
      <c r="T603" s="17">
        <f t="shared" si="48"/>
        <v>41948.860127314816</v>
      </c>
      <c r="U603">
        <f t="shared" si="49"/>
        <v>2014</v>
      </c>
    </row>
    <row r="604" spans="1:21" ht="43.2" x14ac:dyDescent="0.3">
      <c r="A604">
        <v>1227</v>
      </c>
      <c r="B604" s="9" t="s">
        <v>1228</v>
      </c>
      <c r="C604" s="3" t="s">
        <v>5337</v>
      </c>
      <c r="D604" s="5">
        <v>2000</v>
      </c>
      <c r="E604" s="7">
        <v>0</v>
      </c>
      <c r="F604" t="s">
        <v>8219</v>
      </c>
      <c r="G604" t="s">
        <v>8223</v>
      </c>
      <c r="H604" t="s">
        <v>8245</v>
      </c>
      <c r="I604">
        <v>1407394800</v>
      </c>
      <c r="J604">
        <v>1404770616</v>
      </c>
      <c r="K604" t="b">
        <v>0</v>
      </c>
      <c r="L604">
        <v>0</v>
      </c>
      <c r="M604" t="b">
        <v>0</v>
      </c>
      <c r="N604" t="s">
        <v>8284</v>
      </c>
      <c r="O604" s="10">
        <f t="shared" si="45"/>
        <v>0</v>
      </c>
      <c r="P604">
        <f t="shared" si="46"/>
        <v>0</v>
      </c>
      <c r="Q604" s="12" t="s">
        <v>8322</v>
      </c>
      <c r="R604" t="s">
        <v>8337</v>
      </c>
      <c r="S604" s="17">
        <f t="shared" si="47"/>
        <v>41827.919166666667</v>
      </c>
      <c r="T604" s="17">
        <f t="shared" si="48"/>
        <v>41858.291666666664</v>
      </c>
      <c r="U604">
        <f t="shared" si="49"/>
        <v>2014</v>
      </c>
    </row>
    <row r="605" spans="1:21" ht="43.2" x14ac:dyDescent="0.3">
      <c r="A605">
        <v>2352</v>
      </c>
      <c r="B605" s="9" t="s">
        <v>2353</v>
      </c>
      <c r="C605" s="3" t="s">
        <v>6462</v>
      </c>
      <c r="D605" s="5">
        <v>2000</v>
      </c>
      <c r="E605" s="7">
        <v>0</v>
      </c>
      <c r="F605" t="s">
        <v>8219</v>
      </c>
      <c r="G605" t="s">
        <v>8223</v>
      </c>
      <c r="H605" t="s">
        <v>8245</v>
      </c>
      <c r="I605">
        <v>1433603552</v>
      </c>
      <c r="J605">
        <v>1428419552</v>
      </c>
      <c r="K605" t="b">
        <v>0</v>
      </c>
      <c r="L605">
        <v>0</v>
      </c>
      <c r="M605" t="b">
        <v>0</v>
      </c>
      <c r="N605" t="s">
        <v>8270</v>
      </c>
      <c r="O605" s="10">
        <f t="shared" si="45"/>
        <v>0</v>
      </c>
      <c r="P605">
        <f t="shared" si="46"/>
        <v>0</v>
      </c>
      <c r="Q605" s="12" t="s">
        <v>8316</v>
      </c>
      <c r="R605" t="s">
        <v>8317</v>
      </c>
      <c r="S605" s="17">
        <f t="shared" si="47"/>
        <v>42101.633703703701</v>
      </c>
      <c r="T605" s="17">
        <f t="shared" si="48"/>
        <v>42161.633703703701</v>
      </c>
      <c r="U605">
        <f t="shared" si="49"/>
        <v>2015</v>
      </c>
    </row>
    <row r="606" spans="1:21" ht="43.2" x14ac:dyDescent="0.3">
      <c r="A606">
        <v>2371</v>
      </c>
      <c r="B606" s="9" t="s">
        <v>2372</v>
      </c>
      <c r="C606" s="3" t="s">
        <v>6481</v>
      </c>
      <c r="D606" s="5">
        <v>2000</v>
      </c>
      <c r="E606" s="7">
        <v>0</v>
      </c>
      <c r="F606" t="s">
        <v>8219</v>
      </c>
      <c r="G606" t="s">
        <v>8223</v>
      </c>
      <c r="H606" t="s">
        <v>8245</v>
      </c>
      <c r="I606">
        <v>1435257596</v>
      </c>
      <c r="J606">
        <v>1432665596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8316</v>
      </c>
      <c r="R606" t="s">
        <v>8317</v>
      </c>
      <c r="S606" s="17">
        <f t="shared" si="47"/>
        <v>42150.777731481481</v>
      </c>
      <c r="T606" s="17">
        <f t="shared" si="48"/>
        <v>42180.777731481481</v>
      </c>
      <c r="U606">
        <f t="shared" si="49"/>
        <v>2015</v>
      </c>
    </row>
    <row r="607" spans="1:21" ht="43.2" x14ac:dyDescent="0.3">
      <c r="A607">
        <v>3887</v>
      </c>
      <c r="B607" s="9" t="s">
        <v>3884</v>
      </c>
      <c r="C607" s="3" t="s">
        <v>7995</v>
      </c>
      <c r="D607" s="5">
        <v>2000</v>
      </c>
      <c r="E607" s="7">
        <v>35</v>
      </c>
      <c r="F607" t="s">
        <v>8219</v>
      </c>
      <c r="G607" t="s">
        <v>8223</v>
      </c>
      <c r="H607" t="s">
        <v>8245</v>
      </c>
      <c r="I607">
        <v>1430517600</v>
      </c>
      <c r="J607">
        <v>1426538129</v>
      </c>
      <c r="K607" t="b">
        <v>0</v>
      </c>
      <c r="L607">
        <v>2</v>
      </c>
      <c r="M607" t="b">
        <v>0</v>
      </c>
      <c r="N607" t="s">
        <v>8303</v>
      </c>
      <c r="O607" s="10">
        <f t="shared" si="45"/>
        <v>17.5</v>
      </c>
      <c r="P607">
        <f t="shared" si="46"/>
        <v>17.5</v>
      </c>
      <c r="Q607" s="12" t="s">
        <v>8314</v>
      </c>
      <c r="R607" t="s">
        <v>8356</v>
      </c>
      <c r="S607" s="17">
        <f t="shared" si="47"/>
        <v>42079.857974537037</v>
      </c>
      <c r="T607" s="17">
        <f t="shared" si="48"/>
        <v>42125.916666666672</v>
      </c>
      <c r="U607">
        <f t="shared" si="49"/>
        <v>2015</v>
      </c>
    </row>
    <row r="608" spans="1:21" ht="28.8" x14ac:dyDescent="0.3">
      <c r="A608">
        <v>1050</v>
      </c>
      <c r="B608" s="9" t="s">
        <v>1051</v>
      </c>
      <c r="C608" s="3" t="s">
        <v>5160</v>
      </c>
      <c r="D608" s="5">
        <v>2500</v>
      </c>
      <c r="E608" s="7">
        <v>0</v>
      </c>
      <c r="F608" t="s">
        <v>8219</v>
      </c>
      <c r="G608" t="s">
        <v>8223</v>
      </c>
      <c r="H608" t="s">
        <v>8245</v>
      </c>
      <c r="I608">
        <v>1442257677</v>
      </c>
      <c r="J608">
        <v>1439665677</v>
      </c>
      <c r="K608" t="b">
        <v>0</v>
      </c>
      <c r="L608">
        <v>0</v>
      </c>
      <c r="M608" t="b">
        <v>0</v>
      </c>
      <c r="N608" t="s">
        <v>8279</v>
      </c>
      <c r="O608" s="10">
        <f t="shared" si="45"/>
        <v>0</v>
      </c>
      <c r="P608">
        <f t="shared" si="46"/>
        <v>0</v>
      </c>
      <c r="Q608" s="12" t="s">
        <v>8328</v>
      </c>
      <c r="R608" t="s">
        <v>8329</v>
      </c>
      <c r="S608" s="17">
        <f t="shared" si="47"/>
        <v>42231.7971875</v>
      </c>
      <c r="T608" s="17">
        <f t="shared" si="48"/>
        <v>42261.7971875</v>
      </c>
      <c r="U608">
        <f t="shared" si="49"/>
        <v>2015</v>
      </c>
    </row>
    <row r="609" spans="1:21" ht="57.6" x14ac:dyDescent="0.3">
      <c r="A609">
        <v>1054</v>
      </c>
      <c r="B609" s="9" t="s">
        <v>1055</v>
      </c>
      <c r="C609" s="3" t="s">
        <v>5164</v>
      </c>
      <c r="D609" s="5">
        <v>2500</v>
      </c>
      <c r="E609" s="7">
        <v>0</v>
      </c>
      <c r="F609" t="s">
        <v>8219</v>
      </c>
      <c r="G609" t="s">
        <v>8223</v>
      </c>
      <c r="H609" t="s">
        <v>8245</v>
      </c>
      <c r="I609">
        <v>1407708000</v>
      </c>
      <c r="J609">
        <v>1405110399</v>
      </c>
      <c r="K609" t="b">
        <v>0</v>
      </c>
      <c r="L609">
        <v>0</v>
      </c>
      <c r="M609" t="b">
        <v>0</v>
      </c>
      <c r="N609" t="s">
        <v>8279</v>
      </c>
      <c r="O609" s="10">
        <f t="shared" si="45"/>
        <v>0</v>
      </c>
      <c r="P609">
        <f t="shared" si="46"/>
        <v>0</v>
      </c>
      <c r="Q609" s="12" t="s">
        <v>8328</v>
      </c>
      <c r="R609" t="s">
        <v>8329</v>
      </c>
      <c r="S609" s="17">
        <f t="shared" si="47"/>
        <v>41831.851840277777</v>
      </c>
      <c r="T609" s="17">
        <f t="shared" si="48"/>
        <v>41861.916666666664</v>
      </c>
      <c r="U609">
        <f t="shared" si="49"/>
        <v>2014</v>
      </c>
    </row>
    <row r="610" spans="1:21" x14ac:dyDescent="0.3">
      <c r="A610">
        <v>1236</v>
      </c>
      <c r="B610" s="9" t="s">
        <v>1237</v>
      </c>
      <c r="C610" s="3" t="s">
        <v>5346</v>
      </c>
      <c r="D610" s="5">
        <v>2500</v>
      </c>
      <c r="E610" s="7">
        <v>0</v>
      </c>
      <c r="F610" t="s">
        <v>8219</v>
      </c>
      <c r="G610" t="s">
        <v>8223</v>
      </c>
      <c r="H610" t="s">
        <v>8245</v>
      </c>
      <c r="I610">
        <v>1343491200</v>
      </c>
      <c r="J610">
        <v>1342801164</v>
      </c>
      <c r="K610" t="b">
        <v>0</v>
      </c>
      <c r="L610">
        <v>0</v>
      </c>
      <c r="M610" t="b">
        <v>0</v>
      </c>
      <c r="N610" t="s">
        <v>8284</v>
      </c>
      <c r="O610" s="10">
        <f t="shared" si="45"/>
        <v>0</v>
      </c>
      <c r="P610">
        <f t="shared" si="46"/>
        <v>0</v>
      </c>
      <c r="Q610" s="12" t="s">
        <v>8322</v>
      </c>
      <c r="R610" t="s">
        <v>8337</v>
      </c>
      <c r="S610" s="17">
        <f t="shared" si="47"/>
        <v>41110.680138888885</v>
      </c>
      <c r="T610" s="17">
        <f t="shared" si="48"/>
        <v>41118.666666666664</v>
      </c>
      <c r="U610">
        <f t="shared" si="49"/>
        <v>2012</v>
      </c>
    </row>
    <row r="611" spans="1:21" ht="28.8" x14ac:dyDescent="0.3">
      <c r="A611">
        <v>1239</v>
      </c>
      <c r="B611" s="9" t="s">
        <v>1240</v>
      </c>
      <c r="C611" s="3" t="s">
        <v>5349</v>
      </c>
      <c r="D611" s="5">
        <v>2500</v>
      </c>
      <c r="E611" s="7">
        <v>0</v>
      </c>
      <c r="F611" t="s">
        <v>8219</v>
      </c>
      <c r="G611" t="s">
        <v>8223</v>
      </c>
      <c r="H611" t="s">
        <v>8245</v>
      </c>
      <c r="I611">
        <v>1325804767</v>
      </c>
      <c r="J611">
        <v>1323212767</v>
      </c>
      <c r="K611" t="b">
        <v>0</v>
      </c>
      <c r="L611">
        <v>0</v>
      </c>
      <c r="M611" t="b">
        <v>0</v>
      </c>
      <c r="N611" t="s">
        <v>8284</v>
      </c>
      <c r="O611" s="10">
        <f t="shared" si="45"/>
        <v>0</v>
      </c>
      <c r="P611">
        <f t="shared" si="46"/>
        <v>0</v>
      </c>
      <c r="Q611" s="12" t="s">
        <v>8322</v>
      </c>
      <c r="R611" t="s">
        <v>8337</v>
      </c>
      <c r="S611" s="17">
        <f t="shared" si="47"/>
        <v>40883.962581018517</v>
      </c>
      <c r="T611" s="17">
        <f t="shared" si="48"/>
        <v>40913.962581018517</v>
      </c>
      <c r="U611">
        <f t="shared" si="49"/>
        <v>2011</v>
      </c>
    </row>
    <row r="612" spans="1:21" ht="43.2" x14ac:dyDescent="0.3">
      <c r="A612">
        <v>1333</v>
      </c>
      <c r="B612" s="9" t="s">
        <v>1334</v>
      </c>
      <c r="C612" s="3" t="s">
        <v>5443</v>
      </c>
      <c r="D612" s="5">
        <v>2500</v>
      </c>
      <c r="E612" s="7">
        <v>0</v>
      </c>
      <c r="F612" t="s">
        <v>8219</v>
      </c>
      <c r="G612" t="s">
        <v>8225</v>
      </c>
      <c r="H612" t="s">
        <v>8247</v>
      </c>
      <c r="I612">
        <v>1405478025</v>
      </c>
      <c r="J612">
        <v>1402886025</v>
      </c>
      <c r="K612" t="b">
        <v>0</v>
      </c>
      <c r="L612">
        <v>0</v>
      </c>
      <c r="M612" t="b">
        <v>0</v>
      </c>
      <c r="N612" t="s">
        <v>8271</v>
      </c>
      <c r="O612" s="10">
        <f t="shared" si="45"/>
        <v>0</v>
      </c>
      <c r="P612">
        <f t="shared" si="46"/>
        <v>0</v>
      </c>
      <c r="Q612" s="12" t="s">
        <v>8316</v>
      </c>
      <c r="R612" t="s">
        <v>8318</v>
      </c>
      <c r="S612" s="17">
        <f t="shared" si="47"/>
        <v>41806.106770833336</v>
      </c>
      <c r="T612" s="17">
        <f t="shared" si="48"/>
        <v>41836.106770833336</v>
      </c>
      <c r="U612">
        <f t="shared" si="49"/>
        <v>2014</v>
      </c>
    </row>
    <row r="613" spans="1:21" ht="43.2" x14ac:dyDescent="0.3">
      <c r="A613">
        <v>1572</v>
      </c>
      <c r="B613" s="9" t="s">
        <v>1573</v>
      </c>
      <c r="C613" s="3" t="s">
        <v>5682</v>
      </c>
      <c r="D613" s="5">
        <v>2500</v>
      </c>
      <c r="E613" s="7">
        <v>125</v>
      </c>
      <c r="F613" t="s">
        <v>8219</v>
      </c>
      <c r="G613" t="s">
        <v>8224</v>
      </c>
      <c r="H613" t="s">
        <v>8246</v>
      </c>
      <c r="I613">
        <v>1456703940</v>
      </c>
      <c r="J613">
        <v>1454546859</v>
      </c>
      <c r="K613" t="b">
        <v>0</v>
      </c>
      <c r="L613">
        <v>3</v>
      </c>
      <c r="M613" t="b">
        <v>0</v>
      </c>
      <c r="N613" t="s">
        <v>8288</v>
      </c>
      <c r="O613" s="10">
        <f t="shared" si="45"/>
        <v>41.67</v>
      </c>
      <c r="P613">
        <f t="shared" si="46"/>
        <v>41.67</v>
      </c>
      <c r="Q613" s="12" t="s">
        <v>8319</v>
      </c>
      <c r="R613" t="s">
        <v>8341</v>
      </c>
      <c r="S613" s="17">
        <f t="shared" si="47"/>
        <v>42404.033090277779</v>
      </c>
      <c r="T613" s="17">
        <f t="shared" si="48"/>
        <v>42428.999305555553</v>
      </c>
      <c r="U613">
        <f t="shared" si="49"/>
        <v>2016</v>
      </c>
    </row>
    <row r="614" spans="1:21" ht="43.2" x14ac:dyDescent="0.3">
      <c r="A614">
        <v>2377</v>
      </c>
      <c r="B614" s="9" t="s">
        <v>2378</v>
      </c>
      <c r="C614" s="3" t="s">
        <v>6487</v>
      </c>
      <c r="D614" s="5">
        <v>2500</v>
      </c>
      <c r="E614" s="7">
        <v>0</v>
      </c>
      <c r="F614" t="s">
        <v>8219</v>
      </c>
      <c r="G614" t="s">
        <v>8228</v>
      </c>
      <c r="H614" t="s">
        <v>8250</v>
      </c>
      <c r="I614">
        <v>1480110783</v>
      </c>
      <c r="J614">
        <v>1477515183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8316</v>
      </c>
      <c r="R614" t="s">
        <v>8317</v>
      </c>
      <c r="S614" s="17">
        <f t="shared" si="47"/>
        <v>42669.870173611111</v>
      </c>
      <c r="T614" s="17">
        <f t="shared" si="48"/>
        <v>42699.911840277782</v>
      </c>
      <c r="U614">
        <f t="shared" si="49"/>
        <v>2016</v>
      </c>
    </row>
    <row r="615" spans="1:21" ht="43.2" x14ac:dyDescent="0.3">
      <c r="A615">
        <v>2647</v>
      </c>
      <c r="B615" s="9" t="s">
        <v>2647</v>
      </c>
      <c r="C615" s="3" t="s">
        <v>6757</v>
      </c>
      <c r="D615" s="5">
        <v>2500</v>
      </c>
      <c r="E615" s="7">
        <v>36</v>
      </c>
      <c r="F615" t="s">
        <v>8219</v>
      </c>
      <c r="G615" t="s">
        <v>8228</v>
      </c>
      <c r="H615" t="s">
        <v>8250</v>
      </c>
      <c r="I615">
        <v>1439533019</v>
      </c>
      <c r="J615">
        <v>1436941019</v>
      </c>
      <c r="K615" t="b">
        <v>0</v>
      </c>
      <c r="L615">
        <v>3</v>
      </c>
      <c r="M615" t="b">
        <v>0</v>
      </c>
      <c r="N615" t="s">
        <v>8299</v>
      </c>
      <c r="O615" s="10">
        <f t="shared" si="45"/>
        <v>12</v>
      </c>
      <c r="P615">
        <f t="shared" si="46"/>
        <v>12</v>
      </c>
      <c r="Q615" s="12" t="s">
        <v>8316</v>
      </c>
      <c r="R615" t="s">
        <v>8352</v>
      </c>
      <c r="S615" s="17">
        <f t="shared" si="47"/>
        <v>42200.261793981481</v>
      </c>
      <c r="T615" s="17">
        <f t="shared" si="48"/>
        <v>42230.261793981481</v>
      </c>
      <c r="U615">
        <f t="shared" si="49"/>
        <v>2015</v>
      </c>
    </row>
    <row r="616" spans="1:21" ht="57.6" x14ac:dyDescent="0.3">
      <c r="A616">
        <v>1229</v>
      </c>
      <c r="B616" s="9" t="s">
        <v>1230</v>
      </c>
      <c r="C616" s="3" t="s">
        <v>5339</v>
      </c>
      <c r="D616" s="5">
        <v>2750</v>
      </c>
      <c r="E616" s="7">
        <v>25</v>
      </c>
      <c r="F616" t="s">
        <v>8219</v>
      </c>
      <c r="G616" t="s">
        <v>8223</v>
      </c>
      <c r="H616" t="s">
        <v>8245</v>
      </c>
      <c r="I616">
        <v>1334592000</v>
      </c>
      <c r="J616">
        <v>1331982127</v>
      </c>
      <c r="K616" t="b">
        <v>0</v>
      </c>
      <c r="L616">
        <v>1</v>
      </c>
      <c r="M616" t="b">
        <v>0</v>
      </c>
      <c r="N616" t="s">
        <v>8284</v>
      </c>
      <c r="O616" s="10">
        <f t="shared" si="45"/>
        <v>25</v>
      </c>
      <c r="P616">
        <f t="shared" si="46"/>
        <v>25</v>
      </c>
      <c r="Q616" s="12" t="s">
        <v>8322</v>
      </c>
      <c r="R616" t="s">
        <v>8337</v>
      </c>
      <c r="S616" s="17">
        <f t="shared" si="47"/>
        <v>40985.459803240738</v>
      </c>
      <c r="T616" s="17">
        <f t="shared" si="48"/>
        <v>41015.666666666664</v>
      </c>
      <c r="U616">
        <f t="shared" si="49"/>
        <v>2012</v>
      </c>
    </row>
    <row r="617" spans="1:21" ht="43.2" x14ac:dyDescent="0.3">
      <c r="A617">
        <v>157</v>
      </c>
      <c r="B617" s="9" t="s">
        <v>159</v>
      </c>
      <c r="C617" s="3" t="s">
        <v>4267</v>
      </c>
      <c r="D617" s="5">
        <v>2995</v>
      </c>
      <c r="E617" s="7">
        <v>8</v>
      </c>
      <c r="F617" t="s">
        <v>8219</v>
      </c>
      <c r="G617" t="s">
        <v>8223</v>
      </c>
      <c r="H617" t="s">
        <v>8245</v>
      </c>
      <c r="I617">
        <v>1456523572</v>
      </c>
      <c r="J617">
        <v>1453931572</v>
      </c>
      <c r="K617" t="b">
        <v>0</v>
      </c>
      <c r="L617">
        <v>2</v>
      </c>
      <c r="M617" t="b">
        <v>0</v>
      </c>
      <c r="N617" t="s">
        <v>8265</v>
      </c>
      <c r="O617" s="10">
        <f t="shared" si="45"/>
        <v>4</v>
      </c>
      <c r="P617">
        <f t="shared" si="46"/>
        <v>4</v>
      </c>
      <c r="Q617" s="12" t="s">
        <v>8307</v>
      </c>
      <c r="R617" t="s">
        <v>8310</v>
      </c>
      <c r="S617" s="17">
        <f t="shared" si="47"/>
        <v>42396.911712962959</v>
      </c>
      <c r="T617" s="17">
        <f t="shared" si="48"/>
        <v>42426.911712962959</v>
      </c>
      <c r="U617">
        <f t="shared" si="49"/>
        <v>2016</v>
      </c>
    </row>
    <row r="618" spans="1:21" ht="57.6" x14ac:dyDescent="0.3">
      <c r="A618">
        <v>121</v>
      </c>
      <c r="B618" s="9" t="s">
        <v>123</v>
      </c>
      <c r="C618" s="3" t="s">
        <v>4232</v>
      </c>
      <c r="D618" s="5">
        <v>3000</v>
      </c>
      <c r="E618" s="7">
        <v>1</v>
      </c>
      <c r="F618" t="s">
        <v>8219</v>
      </c>
      <c r="G618" t="s">
        <v>8223</v>
      </c>
      <c r="H618" t="s">
        <v>8245</v>
      </c>
      <c r="I618">
        <v>1429352160</v>
      </c>
      <c r="J618">
        <v>1427993710</v>
      </c>
      <c r="K618" t="b">
        <v>0</v>
      </c>
      <c r="L618">
        <v>1</v>
      </c>
      <c r="M618" t="b">
        <v>0</v>
      </c>
      <c r="N618" t="s">
        <v>8265</v>
      </c>
      <c r="O618" s="10">
        <f t="shared" si="45"/>
        <v>1</v>
      </c>
      <c r="P618">
        <f t="shared" si="46"/>
        <v>1</v>
      </c>
      <c r="Q618" s="12" t="s">
        <v>8307</v>
      </c>
      <c r="R618" t="s">
        <v>8310</v>
      </c>
      <c r="S618" s="17">
        <f t="shared" si="47"/>
        <v>42096.704976851848</v>
      </c>
      <c r="T618" s="17">
        <f t="shared" si="48"/>
        <v>42112.427777777775</v>
      </c>
      <c r="U618">
        <f t="shared" si="49"/>
        <v>2015</v>
      </c>
    </row>
    <row r="619" spans="1:21" ht="43.2" x14ac:dyDescent="0.3">
      <c r="A619">
        <v>135</v>
      </c>
      <c r="B619" s="9" t="s">
        <v>137</v>
      </c>
      <c r="C619" s="3" t="s">
        <v>4246</v>
      </c>
      <c r="D619" s="5">
        <v>3000</v>
      </c>
      <c r="E619" s="7">
        <v>403</v>
      </c>
      <c r="F619" t="s">
        <v>8219</v>
      </c>
      <c r="G619" t="s">
        <v>8223</v>
      </c>
      <c r="H619" t="s">
        <v>8245</v>
      </c>
      <c r="I619">
        <v>1404241200</v>
      </c>
      <c r="J619">
        <v>1401354597</v>
      </c>
      <c r="K619" t="b">
        <v>0</v>
      </c>
      <c r="L619">
        <v>5</v>
      </c>
      <c r="M619" t="b">
        <v>0</v>
      </c>
      <c r="N619" t="s">
        <v>8265</v>
      </c>
      <c r="O619" s="10">
        <f t="shared" si="45"/>
        <v>80.599999999999994</v>
      </c>
      <c r="P619">
        <f t="shared" si="46"/>
        <v>80.599999999999994</v>
      </c>
      <c r="Q619" s="12" t="s">
        <v>8307</v>
      </c>
      <c r="R619" t="s">
        <v>8310</v>
      </c>
      <c r="S619" s="17">
        <f t="shared" si="47"/>
        <v>41788.381909722222</v>
      </c>
      <c r="T619" s="17">
        <f t="shared" si="48"/>
        <v>41821.791666666664</v>
      </c>
      <c r="U619">
        <f t="shared" si="49"/>
        <v>2014</v>
      </c>
    </row>
    <row r="620" spans="1:21" ht="57.6" x14ac:dyDescent="0.3">
      <c r="A620">
        <v>136</v>
      </c>
      <c r="B620" s="9" t="s">
        <v>138</v>
      </c>
      <c r="C620" s="3" t="s">
        <v>4232</v>
      </c>
      <c r="D620" s="5">
        <v>3000</v>
      </c>
      <c r="E620" s="7">
        <v>0</v>
      </c>
      <c r="F620" t="s">
        <v>8219</v>
      </c>
      <c r="G620" t="s">
        <v>8223</v>
      </c>
      <c r="H620" t="s">
        <v>8245</v>
      </c>
      <c r="I620">
        <v>1431771360</v>
      </c>
      <c r="J620">
        <v>1427968234</v>
      </c>
      <c r="K620" t="b">
        <v>0</v>
      </c>
      <c r="L620">
        <v>0</v>
      </c>
      <c r="M620" t="b">
        <v>0</v>
      </c>
      <c r="N620" t="s">
        <v>8265</v>
      </c>
      <c r="O620" s="10">
        <f t="shared" si="45"/>
        <v>0</v>
      </c>
      <c r="P620">
        <f t="shared" si="46"/>
        <v>0</v>
      </c>
      <c r="Q620" s="12" t="s">
        <v>8307</v>
      </c>
      <c r="R620" t="s">
        <v>8310</v>
      </c>
      <c r="S620" s="17">
        <f t="shared" si="47"/>
        <v>42096.410115740742</v>
      </c>
      <c r="T620" s="17">
        <f t="shared" si="48"/>
        <v>42140.427777777775</v>
      </c>
      <c r="U620">
        <f t="shared" si="49"/>
        <v>2015</v>
      </c>
    </row>
    <row r="621" spans="1:21" ht="43.2" x14ac:dyDescent="0.3">
      <c r="A621">
        <v>142</v>
      </c>
      <c r="B621" s="9" t="s">
        <v>144</v>
      </c>
      <c r="C621" s="3" t="s">
        <v>4252</v>
      </c>
      <c r="D621" s="5">
        <v>3000</v>
      </c>
      <c r="E621" s="7">
        <v>10</v>
      </c>
      <c r="F621" t="s">
        <v>8219</v>
      </c>
      <c r="G621" t="s">
        <v>8223</v>
      </c>
      <c r="H621" t="s">
        <v>8245</v>
      </c>
      <c r="I621">
        <v>1416176778</v>
      </c>
      <c r="J621">
        <v>1414358778</v>
      </c>
      <c r="K621" t="b">
        <v>0</v>
      </c>
      <c r="L621">
        <v>1</v>
      </c>
      <c r="M621" t="b">
        <v>0</v>
      </c>
      <c r="N621" t="s">
        <v>8265</v>
      </c>
      <c r="O621" s="10">
        <f t="shared" si="45"/>
        <v>10</v>
      </c>
      <c r="P621">
        <f t="shared" si="46"/>
        <v>10</v>
      </c>
      <c r="Q621" s="12" t="s">
        <v>8307</v>
      </c>
      <c r="R621" t="s">
        <v>8310</v>
      </c>
      <c r="S621" s="17">
        <f t="shared" si="47"/>
        <v>41938.893263888887</v>
      </c>
      <c r="T621" s="17">
        <f t="shared" si="48"/>
        <v>41959.934930555552</v>
      </c>
      <c r="U621">
        <f t="shared" si="49"/>
        <v>2014</v>
      </c>
    </row>
    <row r="622" spans="1:21" ht="43.2" x14ac:dyDescent="0.3">
      <c r="A622">
        <v>1046</v>
      </c>
      <c r="B622" s="9" t="s">
        <v>1047</v>
      </c>
      <c r="C622" s="3" t="s">
        <v>5156</v>
      </c>
      <c r="D622" s="5">
        <v>3000</v>
      </c>
      <c r="E622" s="7">
        <v>0</v>
      </c>
      <c r="F622" t="s">
        <v>8219</v>
      </c>
      <c r="G622" t="s">
        <v>8235</v>
      </c>
      <c r="H622" t="s">
        <v>8248</v>
      </c>
      <c r="I622">
        <v>1451161560</v>
      </c>
      <c r="J622">
        <v>1447273560</v>
      </c>
      <c r="K622" t="b">
        <v>0</v>
      </c>
      <c r="L622">
        <v>0</v>
      </c>
      <c r="M622" t="b">
        <v>0</v>
      </c>
      <c r="N622" t="s">
        <v>8279</v>
      </c>
      <c r="O622" s="10">
        <f t="shared" si="45"/>
        <v>0</v>
      </c>
      <c r="P622">
        <f t="shared" si="46"/>
        <v>0</v>
      </c>
      <c r="Q622" s="12" t="s">
        <v>8328</v>
      </c>
      <c r="R622" t="s">
        <v>8329</v>
      </c>
      <c r="S622" s="17">
        <f t="shared" si="47"/>
        <v>42319.851388888885</v>
      </c>
      <c r="T622" s="17">
        <f t="shared" si="48"/>
        <v>42364.851388888885</v>
      </c>
      <c r="U622">
        <f t="shared" si="49"/>
        <v>2015</v>
      </c>
    </row>
    <row r="623" spans="1:21" ht="43.2" x14ac:dyDescent="0.3">
      <c r="A623">
        <v>1225</v>
      </c>
      <c r="B623" s="9" t="s">
        <v>1226</v>
      </c>
      <c r="C623" s="3" t="s">
        <v>5335</v>
      </c>
      <c r="D623" s="5">
        <v>3000</v>
      </c>
      <c r="E623" s="7">
        <v>132</v>
      </c>
      <c r="F623" t="s">
        <v>8219</v>
      </c>
      <c r="G623" t="s">
        <v>8223</v>
      </c>
      <c r="H623" t="s">
        <v>8245</v>
      </c>
      <c r="I623">
        <v>1382478278</v>
      </c>
      <c r="J623">
        <v>1377294278</v>
      </c>
      <c r="K623" t="b">
        <v>0</v>
      </c>
      <c r="L623">
        <v>3</v>
      </c>
      <c r="M623" t="b">
        <v>0</v>
      </c>
      <c r="N623" t="s">
        <v>8284</v>
      </c>
      <c r="O623" s="10">
        <f t="shared" si="45"/>
        <v>44</v>
      </c>
      <c r="P623">
        <f t="shared" si="46"/>
        <v>44</v>
      </c>
      <c r="Q623" s="12" t="s">
        <v>8322</v>
      </c>
      <c r="R623" t="s">
        <v>8337</v>
      </c>
      <c r="S623" s="17">
        <f t="shared" si="47"/>
        <v>41509.905995370369</v>
      </c>
      <c r="T623" s="17">
        <f t="shared" si="48"/>
        <v>41569.905995370369</v>
      </c>
      <c r="U623">
        <f t="shared" si="49"/>
        <v>2013</v>
      </c>
    </row>
    <row r="624" spans="1:21" ht="43.2" x14ac:dyDescent="0.3">
      <c r="A624">
        <v>2345</v>
      </c>
      <c r="B624" s="9" t="s">
        <v>2346</v>
      </c>
      <c r="C624" s="3" t="s">
        <v>6455</v>
      </c>
      <c r="D624" s="5">
        <v>3000</v>
      </c>
      <c r="E624" s="7">
        <v>0</v>
      </c>
      <c r="F624" t="s">
        <v>8219</v>
      </c>
      <c r="G624" t="s">
        <v>8223</v>
      </c>
      <c r="H624" t="s">
        <v>8245</v>
      </c>
      <c r="I624">
        <v>1427845140</v>
      </c>
      <c r="J624">
        <v>1424822556</v>
      </c>
      <c r="K624" t="b">
        <v>0</v>
      </c>
      <c r="L624">
        <v>0</v>
      </c>
      <c r="M624" t="b">
        <v>0</v>
      </c>
      <c r="N624" t="s">
        <v>8270</v>
      </c>
      <c r="O624" s="10">
        <f t="shared" si="45"/>
        <v>0</v>
      </c>
      <c r="P624">
        <f t="shared" si="46"/>
        <v>0</v>
      </c>
      <c r="Q624" s="12" t="s">
        <v>8316</v>
      </c>
      <c r="R624" t="s">
        <v>8317</v>
      </c>
      <c r="S624" s="17">
        <f t="shared" si="47"/>
        <v>42060.001805555556</v>
      </c>
      <c r="T624" s="17">
        <f t="shared" si="48"/>
        <v>42094.985416666663</v>
      </c>
      <c r="U624">
        <f t="shared" si="49"/>
        <v>2015</v>
      </c>
    </row>
    <row r="625" spans="1:21" ht="43.2" x14ac:dyDescent="0.3">
      <c r="A625">
        <v>2376</v>
      </c>
      <c r="B625" s="9" t="s">
        <v>2377</v>
      </c>
      <c r="C625" s="3" t="s">
        <v>6486</v>
      </c>
      <c r="D625" s="5">
        <v>3000</v>
      </c>
      <c r="E625" s="7">
        <v>326.33</v>
      </c>
      <c r="F625" t="s">
        <v>8219</v>
      </c>
      <c r="G625" t="s">
        <v>8223</v>
      </c>
      <c r="H625" t="s">
        <v>8245</v>
      </c>
      <c r="I625">
        <v>1449785566</v>
      </c>
      <c r="J625">
        <v>1447193566</v>
      </c>
      <c r="K625" t="b">
        <v>0</v>
      </c>
      <c r="L625">
        <v>4</v>
      </c>
      <c r="M625" t="b">
        <v>0</v>
      </c>
      <c r="N625" t="s">
        <v>8270</v>
      </c>
      <c r="O625" s="10">
        <f t="shared" si="45"/>
        <v>81.58</v>
      </c>
      <c r="P625">
        <f t="shared" si="46"/>
        <v>81.58</v>
      </c>
      <c r="Q625" s="12" t="s">
        <v>8316</v>
      </c>
      <c r="R625" t="s">
        <v>8317</v>
      </c>
      <c r="S625" s="17">
        <f t="shared" si="47"/>
        <v>42318.925532407404</v>
      </c>
      <c r="T625" s="17">
        <f t="shared" si="48"/>
        <v>42348.925532407404</v>
      </c>
      <c r="U625">
        <f t="shared" si="49"/>
        <v>2015</v>
      </c>
    </row>
    <row r="626" spans="1:21" ht="57.6" x14ac:dyDescent="0.3">
      <c r="A626">
        <v>2382</v>
      </c>
      <c r="B626" s="9" t="s">
        <v>2383</v>
      </c>
      <c r="C626" s="3" t="s">
        <v>6492</v>
      </c>
      <c r="D626" s="5">
        <v>3000</v>
      </c>
      <c r="E626" s="7">
        <v>75</v>
      </c>
      <c r="F626" t="s">
        <v>8219</v>
      </c>
      <c r="G626" t="s">
        <v>8223</v>
      </c>
      <c r="H626" t="s">
        <v>8245</v>
      </c>
      <c r="I626">
        <v>1438662603</v>
      </c>
      <c r="J626">
        <v>1436502603</v>
      </c>
      <c r="K626" t="b">
        <v>0</v>
      </c>
      <c r="L626">
        <v>2</v>
      </c>
      <c r="M626" t="b">
        <v>0</v>
      </c>
      <c r="N626" t="s">
        <v>8270</v>
      </c>
      <c r="O626" s="10">
        <f t="shared" si="45"/>
        <v>37.5</v>
      </c>
      <c r="P626">
        <f t="shared" si="46"/>
        <v>37.5</v>
      </c>
      <c r="Q626" s="12" t="s">
        <v>8316</v>
      </c>
      <c r="R626" t="s">
        <v>8317</v>
      </c>
      <c r="S626" s="17">
        <f t="shared" si="47"/>
        <v>42195.187534722223</v>
      </c>
      <c r="T626" s="17">
        <f t="shared" si="48"/>
        <v>42220.187534722223</v>
      </c>
      <c r="U626">
        <f t="shared" si="49"/>
        <v>2015</v>
      </c>
    </row>
    <row r="627" spans="1:21" ht="28.8" x14ac:dyDescent="0.3">
      <c r="A627">
        <v>1579</v>
      </c>
      <c r="B627" s="9" t="s">
        <v>1580</v>
      </c>
      <c r="C627" s="3" t="s">
        <v>5689</v>
      </c>
      <c r="D627" s="5">
        <v>3333</v>
      </c>
      <c r="E627" s="7">
        <v>28</v>
      </c>
      <c r="F627" t="s">
        <v>8219</v>
      </c>
      <c r="G627" t="s">
        <v>8223</v>
      </c>
      <c r="H627" t="s">
        <v>8245</v>
      </c>
      <c r="I627">
        <v>1377734091</v>
      </c>
      <c r="J627">
        <v>1374882891</v>
      </c>
      <c r="K627" t="b">
        <v>0</v>
      </c>
      <c r="L627">
        <v>2</v>
      </c>
      <c r="M627" t="b">
        <v>0</v>
      </c>
      <c r="N627" t="s">
        <v>8288</v>
      </c>
      <c r="O627" s="10">
        <f t="shared" si="45"/>
        <v>14</v>
      </c>
      <c r="P627">
        <f t="shared" si="46"/>
        <v>14</v>
      </c>
      <c r="Q627" s="12" t="s">
        <v>8319</v>
      </c>
      <c r="R627" t="s">
        <v>8341</v>
      </c>
      <c r="S627" s="17">
        <f t="shared" si="47"/>
        <v>41481.996423611112</v>
      </c>
      <c r="T627" s="17">
        <f t="shared" si="48"/>
        <v>41514.996423611112</v>
      </c>
      <c r="U627">
        <f t="shared" si="49"/>
        <v>2013</v>
      </c>
    </row>
    <row r="628" spans="1:21" ht="43.2" x14ac:dyDescent="0.3">
      <c r="A628">
        <v>1055</v>
      </c>
      <c r="B628" s="9" t="s">
        <v>1056</v>
      </c>
      <c r="C628" s="3" t="s">
        <v>5165</v>
      </c>
      <c r="D628" s="5">
        <v>3500</v>
      </c>
      <c r="E628" s="7">
        <v>0</v>
      </c>
      <c r="F628" t="s">
        <v>8219</v>
      </c>
      <c r="G628" t="s">
        <v>8223</v>
      </c>
      <c r="H628" t="s">
        <v>8245</v>
      </c>
      <c r="I628">
        <v>1457394545</v>
      </c>
      <c r="J628">
        <v>1454802545</v>
      </c>
      <c r="K628" t="b">
        <v>0</v>
      </c>
      <c r="L628">
        <v>0</v>
      </c>
      <c r="M628" t="b">
        <v>0</v>
      </c>
      <c r="N628" t="s">
        <v>8279</v>
      </c>
      <c r="O628" s="10">
        <f t="shared" si="45"/>
        <v>0</v>
      </c>
      <c r="P628">
        <f t="shared" si="46"/>
        <v>0</v>
      </c>
      <c r="Q628" s="12" t="s">
        <v>8328</v>
      </c>
      <c r="R628" t="s">
        <v>8329</v>
      </c>
      <c r="S628" s="17">
        <f t="shared" si="47"/>
        <v>42406.992418981477</v>
      </c>
      <c r="T628" s="17">
        <f t="shared" si="48"/>
        <v>42436.992418981477</v>
      </c>
      <c r="U628">
        <f t="shared" si="49"/>
        <v>2016</v>
      </c>
    </row>
    <row r="629" spans="1:21" ht="57.6" x14ac:dyDescent="0.3">
      <c r="A629">
        <v>3876</v>
      </c>
      <c r="B629" s="9" t="s">
        <v>3873</v>
      </c>
      <c r="C629" s="3" t="s">
        <v>7985</v>
      </c>
      <c r="D629" s="5">
        <v>3900</v>
      </c>
      <c r="E629" s="7">
        <v>2059</v>
      </c>
      <c r="F629" t="s">
        <v>8219</v>
      </c>
      <c r="G629" t="s">
        <v>8224</v>
      </c>
      <c r="H629" t="s">
        <v>8246</v>
      </c>
      <c r="I629">
        <v>1454425128</v>
      </c>
      <c r="J629">
        <v>1451833128</v>
      </c>
      <c r="K629" t="b">
        <v>0</v>
      </c>
      <c r="L629">
        <v>46</v>
      </c>
      <c r="M629" t="b">
        <v>0</v>
      </c>
      <c r="N629" t="s">
        <v>8303</v>
      </c>
      <c r="O629" s="10">
        <f t="shared" si="45"/>
        <v>44.76</v>
      </c>
      <c r="P629">
        <f t="shared" si="46"/>
        <v>44.76</v>
      </c>
      <c r="Q629" s="12" t="s">
        <v>8314</v>
      </c>
      <c r="R629" t="s">
        <v>8356</v>
      </c>
      <c r="S629" s="17">
        <f t="shared" si="47"/>
        <v>42372.624166666668</v>
      </c>
      <c r="T629" s="17">
        <f t="shared" si="48"/>
        <v>42402.624166666668</v>
      </c>
      <c r="U629">
        <f t="shared" si="49"/>
        <v>2016</v>
      </c>
    </row>
    <row r="630" spans="1:21" ht="43.2" x14ac:dyDescent="0.3">
      <c r="A630">
        <v>124</v>
      </c>
      <c r="B630" s="9" t="s">
        <v>126</v>
      </c>
      <c r="C630" s="3" t="s">
        <v>4235</v>
      </c>
      <c r="D630" s="5">
        <v>4000</v>
      </c>
      <c r="E630" s="7">
        <v>0</v>
      </c>
      <c r="F630" t="s">
        <v>8219</v>
      </c>
      <c r="G630" t="s">
        <v>8223</v>
      </c>
      <c r="H630" t="s">
        <v>8245</v>
      </c>
      <c r="I630">
        <v>1431728242</v>
      </c>
      <c r="J630">
        <v>1429568242</v>
      </c>
      <c r="K630" t="b">
        <v>0</v>
      </c>
      <c r="L630">
        <v>0</v>
      </c>
      <c r="M630" t="b">
        <v>0</v>
      </c>
      <c r="N630" t="s">
        <v>8265</v>
      </c>
      <c r="O630" s="10">
        <f t="shared" si="45"/>
        <v>0</v>
      </c>
      <c r="P630">
        <f t="shared" si="46"/>
        <v>0</v>
      </c>
      <c r="Q630" s="12" t="s">
        <v>8307</v>
      </c>
      <c r="R630" t="s">
        <v>8310</v>
      </c>
      <c r="S630" s="17">
        <f t="shared" si="47"/>
        <v>42114.928726851853</v>
      </c>
      <c r="T630" s="17">
        <f t="shared" si="48"/>
        <v>42139.928726851853</v>
      </c>
      <c r="U630">
        <f t="shared" si="49"/>
        <v>2015</v>
      </c>
    </row>
    <row r="631" spans="1:21" ht="43.2" x14ac:dyDescent="0.3">
      <c r="A631">
        <v>1006</v>
      </c>
      <c r="B631" s="9" t="s">
        <v>1007</v>
      </c>
      <c r="C631" s="3" t="s">
        <v>5116</v>
      </c>
      <c r="D631" s="5">
        <v>4000</v>
      </c>
      <c r="E631" s="7">
        <v>234</v>
      </c>
      <c r="F631" t="s">
        <v>8219</v>
      </c>
      <c r="G631" t="s">
        <v>8223</v>
      </c>
      <c r="H631" t="s">
        <v>8245</v>
      </c>
      <c r="I631">
        <v>1418368260</v>
      </c>
      <c r="J631">
        <v>1417654672</v>
      </c>
      <c r="K631" t="b">
        <v>0</v>
      </c>
      <c r="L631">
        <v>8</v>
      </c>
      <c r="M631" t="b">
        <v>0</v>
      </c>
      <c r="N631" t="s">
        <v>8271</v>
      </c>
      <c r="O631" s="10">
        <f t="shared" si="45"/>
        <v>29.25</v>
      </c>
      <c r="P631">
        <f t="shared" si="46"/>
        <v>29.25</v>
      </c>
      <c r="Q631" s="12" t="s">
        <v>8316</v>
      </c>
      <c r="R631" t="s">
        <v>8318</v>
      </c>
      <c r="S631" s="17">
        <f t="shared" si="47"/>
        <v>41977.040185185186</v>
      </c>
      <c r="T631" s="17">
        <f t="shared" si="48"/>
        <v>41985.299305555556</v>
      </c>
      <c r="U631">
        <f t="shared" si="49"/>
        <v>2014</v>
      </c>
    </row>
    <row r="632" spans="1:21" ht="28.8" x14ac:dyDescent="0.3">
      <c r="A632">
        <v>1061</v>
      </c>
      <c r="B632" s="9" t="s">
        <v>1062</v>
      </c>
      <c r="C632" s="3" t="s">
        <v>5171</v>
      </c>
      <c r="D632" s="5">
        <v>4000</v>
      </c>
      <c r="E632" s="7">
        <v>0</v>
      </c>
      <c r="F632" t="s">
        <v>8219</v>
      </c>
      <c r="G632" t="s">
        <v>8223</v>
      </c>
      <c r="H632" t="s">
        <v>8245</v>
      </c>
      <c r="I632">
        <v>1462150800</v>
      </c>
      <c r="J632">
        <v>1456987108</v>
      </c>
      <c r="K632" t="b">
        <v>0</v>
      </c>
      <c r="L632">
        <v>0</v>
      </c>
      <c r="M632" t="b">
        <v>0</v>
      </c>
      <c r="N632" t="s">
        <v>8279</v>
      </c>
      <c r="O632" s="10">
        <f t="shared" si="45"/>
        <v>0</v>
      </c>
      <c r="P632">
        <f t="shared" si="46"/>
        <v>0</v>
      </c>
      <c r="Q632" s="12" t="s">
        <v>8328</v>
      </c>
      <c r="R632" t="s">
        <v>8329</v>
      </c>
      <c r="S632" s="17">
        <f t="shared" si="47"/>
        <v>42432.276712962965</v>
      </c>
      <c r="T632" s="17">
        <f t="shared" si="48"/>
        <v>42492.041666666672</v>
      </c>
      <c r="U632">
        <f t="shared" si="49"/>
        <v>2016</v>
      </c>
    </row>
    <row r="633" spans="1:21" ht="57.6" x14ac:dyDescent="0.3">
      <c r="A633">
        <v>1562</v>
      </c>
      <c r="B633" s="9" t="s">
        <v>1563</v>
      </c>
      <c r="C633" s="3" t="s">
        <v>5672</v>
      </c>
      <c r="D633" s="5">
        <v>4000</v>
      </c>
      <c r="E633" s="7">
        <v>0</v>
      </c>
      <c r="F633" t="s">
        <v>8219</v>
      </c>
      <c r="G633" t="s">
        <v>8223</v>
      </c>
      <c r="H633" t="s">
        <v>8245</v>
      </c>
      <c r="I633">
        <v>1259715000</v>
      </c>
      <c r="J633">
        <v>1253712916</v>
      </c>
      <c r="K633" t="b">
        <v>0</v>
      </c>
      <c r="L633">
        <v>0</v>
      </c>
      <c r="M633" t="b">
        <v>0</v>
      </c>
      <c r="N633" t="s">
        <v>8288</v>
      </c>
      <c r="O633" s="10">
        <f t="shared" si="45"/>
        <v>0</v>
      </c>
      <c r="P633">
        <f t="shared" si="46"/>
        <v>0</v>
      </c>
      <c r="Q633" s="12" t="s">
        <v>8319</v>
      </c>
      <c r="R633" t="s">
        <v>8341</v>
      </c>
      <c r="S633" s="17">
        <f t="shared" si="47"/>
        <v>40079.566157407404</v>
      </c>
      <c r="T633" s="17">
        <f t="shared" si="48"/>
        <v>40149.034722222219</v>
      </c>
      <c r="U633">
        <f t="shared" si="49"/>
        <v>2009</v>
      </c>
    </row>
    <row r="634" spans="1:21" ht="43.2" x14ac:dyDescent="0.3">
      <c r="A634">
        <v>1565</v>
      </c>
      <c r="B634" s="9" t="s">
        <v>1566</v>
      </c>
      <c r="C634" s="3" t="s">
        <v>5675</v>
      </c>
      <c r="D634" s="5">
        <v>4000</v>
      </c>
      <c r="E634" s="7">
        <v>100</v>
      </c>
      <c r="F634" t="s">
        <v>8219</v>
      </c>
      <c r="G634" t="s">
        <v>8223</v>
      </c>
      <c r="H634" t="s">
        <v>8245</v>
      </c>
      <c r="I634">
        <v>1307554261</v>
      </c>
      <c r="J634">
        <v>1304962261</v>
      </c>
      <c r="K634" t="b">
        <v>0</v>
      </c>
      <c r="L634">
        <v>1</v>
      </c>
      <c r="M634" t="b">
        <v>0</v>
      </c>
      <c r="N634" t="s">
        <v>8288</v>
      </c>
      <c r="O634" s="10">
        <f t="shared" ref="O634:O697" si="50">IFERROR(ROUND(E634/L634,2),0)</f>
        <v>100</v>
      </c>
      <c r="P634">
        <f t="shared" ref="P634:P697" si="51">IFERROR(ROUND(E634/L634,2),0)</f>
        <v>100</v>
      </c>
      <c r="Q634" s="12" t="s">
        <v>8319</v>
      </c>
      <c r="R634" t="s">
        <v>8341</v>
      </c>
      <c r="S634" s="17">
        <f t="shared" ref="S634:S697" si="52">(((J634/60)/60)/24)+DATE(1970,1,1)</f>
        <v>40672.729872685188</v>
      </c>
      <c r="T634" s="17">
        <f t="shared" ref="T634:T697" si="53">(((I634/60)/60)/24)+DATE(1970,1,1)</f>
        <v>40702.729872685188</v>
      </c>
      <c r="U634">
        <f t="shared" si="49"/>
        <v>2011</v>
      </c>
    </row>
    <row r="635" spans="1:21" ht="43.2" x14ac:dyDescent="0.3">
      <c r="A635">
        <v>2398</v>
      </c>
      <c r="B635" s="9" t="s">
        <v>2399</v>
      </c>
      <c r="C635" s="3" t="s">
        <v>6508</v>
      </c>
      <c r="D635" s="5">
        <v>4000</v>
      </c>
      <c r="E635" s="7">
        <v>0</v>
      </c>
      <c r="F635" t="s">
        <v>8219</v>
      </c>
      <c r="G635" t="s">
        <v>8223</v>
      </c>
      <c r="H635" t="s">
        <v>8245</v>
      </c>
      <c r="I635">
        <v>1435874384</v>
      </c>
      <c r="J635">
        <v>1433282384</v>
      </c>
      <c r="K635" t="b">
        <v>0</v>
      </c>
      <c r="L635">
        <v>0</v>
      </c>
      <c r="M635" t="b">
        <v>0</v>
      </c>
      <c r="N635" t="s">
        <v>8270</v>
      </c>
      <c r="O635" s="10">
        <f t="shared" si="50"/>
        <v>0</v>
      </c>
      <c r="P635">
        <f t="shared" si="51"/>
        <v>0</v>
      </c>
      <c r="Q635" s="12" t="s">
        <v>8316</v>
      </c>
      <c r="R635" t="s">
        <v>8317</v>
      </c>
      <c r="S635" s="17">
        <f t="shared" si="52"/>
        <v>42157.916481481487</v>
      </c>
      <c r="T635" s="17">
        <f t="shared" si="53"/>
        <v>42187.916481481487</v>
      </c>
      <c r="U635">
        <f t="shared" si="49"/>
        <v>2015</v>
      </c>
    </row>
    <row r="636" spans="1:21" ht="43.2" x14ac:dyDescent="0.3">
      <c r="A636">
        <v>2392</v>
      </c>
      <c r="B636" s="9" t="s">
        <v>2393</v>
      </c>
      <c r="C636" s="3" t="s">
        <v>6502</v>
      </c>
      <c r="D636" s="5">
        <v>4200</v>
      </c>
      <c r="E636" s="7">
        <v>0</v>
      </c>
      <c r="F636" t="s">
        <v>8219</v>
      </c>
      <c r="G636" t="s">
        <v>8223</v>
      </c>
      <c r="H636" t="s">
        <v>8245</v>
      </c>
      <c r="I636">
        <v>1446087223</v>
      </c>
      <c r="J636">
        <v>1443495223</v>
      </c>
      <c r="K636" t="b">
        <v>0</v>
      </c>
      <c r="L636">
        <v>0</v>
      </c>
      <c r="M636" t="b">
        <v>0</v>
      </c>
      <c r="N636" t="s">
        <v>8270</v>
      </c>
      <c r="O636" s="10">
        <f t="shared" si="50"/>
        <v>0</v>
      </c>
      <c r="P636">
        <f t="shared" si="51"/>
        <v>0</v>
      </c>
      <c r="Q636" s="12" t="s">
        <v>8316</v>
      </c>
      <c r="R636" t="s">
        <v>8317</v>
      </c>
      <c r="S636" s="17">
        <f t="shared" si="52"/>
        <v>42276.120636574073</v>
      </c>
      <c r="T636" s="17">
        <f t="shared" si="53"/>
        <v>42306.120636574073</v>
      </c>
      <c r="U636">
        <f t="shared" si="49"/>
        <v>2015</v>
      </c>
    </row>
    <row r="637" spans="1:21" ht="57.6" x14ac:dyDescent="0.3">
      <c r="A637">
        <v>1052</v>
      </c>
      <c r="B637" s="9" t="s">
        <v>1053</v>
      </c>
      <c r="C637" s="3" t="s">
        <v>5162</v>
      </c>
      <c r="D637" s="5">
        <v>4336</v>
      </c>
      <c r="E637" s="7">
        <v>0</v>
      </c>
      <c r="F637" t="s">
        <v>8219</v>
      </c>
      <c r="G637" t="s">
        <v>8223</v>
      </c>
      <c r="H637" t="s">
        <v>8245</v>
      </c>
      <c r="I637">
        <v>1465243740</v>
      </c>
      <c r="J637">
        <v>1461438495</v>
      </c>
      <c r="K637" t="b">
        <v>0</v>
      </c>
      <c r="L637">
        <v>0</v>
      </c>
      <c r="M637" t="b">
        <v>0</v>
      </c>
      <c r="N637" t="s">
        <v>8279</v>
      </c>
      <c r="O637" s="10">
        <f t="shared" si="50"/>
        <v>0</v>
      </c>
      <c r="P637">
        <f t="shared" si="51"/>
        <v>0</v>
      </c>
      <c r="Q637" s="12" t="s">
        <v>8328</v>
      </c>
      <c r="R637" t="s">
        <v>8329</v>
      </c>
      <c r="S637" s="17">
        <f t="shared" si="52"/>
        <v>42483.797395833331</v>
      </c>
      <c r="T637" s="17">
        <f t="shared" si="53"/>
        <v>42527.839583333334</v>
      </c>
      <c r="U637">
        <f t="shared" si="49"/>
        <v>2016</v>
      </c>
    </row>
    <row r="638" spans="1:21" ht="43.2" x14ac:dyDescent="0.3">
      <c r="A638">
        <v>145</v>
      </c>
      <c r="B638" s="9" t="s">
        <v>147</v>
      </c>
      <c r="C638" s="3" t="s">
        <v>4255</v>
      </c>
      <c r="D638" s="5">
        <v>4500</v>
      </c>
      <c r="E638" s="7">
        <v>338</v>
      </c>
      <c r="F638" t="s">
        <v>8219</v>
      </c>
      <c r="G638" t="s">
        <v>8223</v>
      </c>
      <c r="H638" t="s">
        <v>8245</v>
      </c>
      <c r="I638">
        <v>1439298052</v>
      </c>
      <c r="J638">
        <v>1436965252</v>
      </c>
      <c r="K638" t="b">
        <v>0</v>
      </c>
      <c r="L638">
        <v>9</v>
      </c>
      <c r="M638" t="b">
        <v>0</v>
      </c>
      <c r="N638" t="s">
        <v>8265</v>
      </c>
      <c r="O638" s="10">
        <f t="shared" si="50"/>
        <v>37.56</v>
      </c>
      <c r="P638">
        <f t="shared" si="51"/>
        <v>37.56</v>
      </c>
      <c r="Q638" s="12" t="s">
        <v>8307</v>
      </c>
      <c r="R638" t="s">
        <v>8310</v>
      </c>
      <c r="S638" s="17">
        <f t="shared" si="52"/>
        <v>42200.542268518519</v>
      </c>
      <c r="T638" s="17">
        <f t="shared" si="53"/>
        <v>42227.542268518519</v>
      </c>
      <c r="U638">
        <f t="shared" si="49"/>
        <v>2015</v>
      </c>
    </row>
    <row r="639" spans="1:21" ht="43.2" x14ac:dyDescent="0.3">
      <c r="A639">
        <v>1312</v>
      </c>
      <c r="B639" s="9" t="s">
        <v>1313</v>
      </c>
      <c r="C639" s="3" t="s">
        <v>5422</v>
      </c>
      <c r="D639" s="5">
        <v>4600</v>
      </c>
      <c r="E639" s="7">
        <v>28</v>
      </c>
      <c r="F639" t="s">
        <v>8219</v>
      </c>
      <c r="G639" t="s">
        <v>8223</v>
      </c>
      <c r="H639" t="s">
        <v>8245</v>
      </c>
      <c r="I639">
        <v>1429375922</v>
      </c>
      <c r="J639">
        <v>1426783922</v>
      </c>
      <c r="K639" t="b">
        <v>0</v>
      </c>
      <c r="L639">
        <v>1</v>
      </c>
      <c r="M639" t="b">
        <v>0</v>
      </c>
      <c r="N639" t="s">
        <v>8271</v>
      </c>
      <c r="O639" s="10">
        <f t="shared" si="50"/>
        <v>28</v>
      </c>
      <c r="P639">
        <f t="shared" si="51"/>
        <v>28</v>
      </c>
      <c r="Q639" s="12" t="s">
        <v>8316</v>
      </c>
      <c r="R639" t="s">
        <v>8318</v>
      </c>
      <c r="S639" s="17">
        <f t="shared" si="52"/>
        <v>42082.702800925923</v>
      </c>
      <c r="T639" s="17">
        <f t="shared" si="53"/>
        <v>42112.702800925923</v>
      </c>
      <c r="U639">
        <f t="shared" si="49"/>
        <v>2015</v>
      </c>
    </row>
    <row r="640" spans="1:21" ht="28.8" x14ac:dyDescent="0.3">
      <c r="A640">
        <v>134</v>
      </c>
      <c r="B640" s="9" t="s">
        <v>136</v>
      </c>
      <c r="C640" s="3" t="s">
        <v>4245</v>
      </c>
      <c r="D640" s="5">
        <v>5000</v>
      </c>
      <c r="E640" s="7">
        <v>0</v>
      </c>
      <c r="F640" t="s">
        <v>8219</v>
      </c>
      <c r="G640" t="s">
        <v>8223</v>
      </c>
      <c r="H640" t="s">
        <v>8245</v>
      </c>
      <c r="I640">
        <v>1441386000</v>
      </c>
      <c r="J640">
        <v>1438811418</v>
      </c>
      <c r="K640" t="b">
        <v>0</v>
      </c>
      <c r="L640">
        <v>0</v>
      </c>
      <c r="M640" t="b">
        <v>0</v>
      </c>
      <c r="N640" t="s">
        <v>8265</v>
      </c>
      <c r="O640" s="10">
        <f t="shared" si="50"/>
        <v>0</v>
      </c>
      <c r="P640">
        <f t="shared" si="51"/>
        <v>0</v>
      </c>
      <c r="Q640" s="12" t="s">
        <v>8307</v>
      </c>
      <c r="R640" t="s">
        <v>8310</v>
      </c>
      <c r="S640" s="17">
        <f t="shared" si="52"/>
        <v>42221.909930555557</v>
      </c>
      <c r="T640" s="17">
        <f t="shared" si="53"/>
        <v>42251.708333333328</v>
      </c>
      <c r="U640">
        <f t="shared" si="49"/>
        <v>2015</v>
      </c>
    </row>
    <row r="641" spans="1:21" ht="43.2" x14ac:dyDescent="0.3">
      <c r="A641">
        <v>158</v>
      </c>
      <c r="B641" s="9" t="s">
        <v>160</v>
      </c>
      <c r="C641" s="3" t="s">
        <v>4268</v>
      </c>
      <c r="D641" s="5">
        <v>5000</v>
      </c>
      <c r="E641" s="7">
        <v>0</v>
      </c>
      <c r="F641" t="s">
        <v>8219</v>
      </c>
      <c r="G641" t="s">
        <v>8223</v>
      </c>
      <c r="H641" t="s">
        <v>8245</v>
      </c>
      <c r="I641">
        <v>1413942628</v>
      </c>
      <c r="J641">
        <v>1411350628</v>
      </c>
      <c r="K641" t="b">
        <v>0</v>
      </c>
      <c r="L641">
        <v>0</v>
      </c>
      <c r="M641" t="b">
        <v>0</v>
      </c>
      <c r="N641" t="s">
        <v>8265</v>
      </c>
      <c r="O641" s="10">
        <f t="shared" si="50"/>
        <v>0</v>
      </c>
      <c r="P641">
        <f t="shared" si="51"/>
        <v>0</v>
      </c>
      <c r="Q641" s="12" t="s">
        <v>8307</v>
      </c>
      <c r="R641" t="s">
        <v>8310</v>
      </c>
      <c r="S641" s="17">
        <f t="shared" si="52"/>
        <v>41904.07671296296</v>
      </c>
      <c r="T641" s="17">
        <f t="shared" si="53"/>
        <v>41934.07671296296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50"/>
        <v>50.5</v>
      </c>
      <c r="P642">
        <f t="shared" si="51"/>
        <v>50.5</v>
      </c>
      <c r="Q642" s="12" t="s">
        <v>8316</v>
      </c>
      <c r="R642" t="s">
        <v>8318</v>
      </c>
      <c r="S642" s="17">
        <f t="shared" si="52"/>
        <v>42683.420312500006</v>
      </c>
      <c r="T642" s="17">
        <f t="shared" si="53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151.32</v>
      </c>
      <c r="P643">
        <f t="shared" si="51"/>
        <v>151.32</v>
      </c>
      <c r="Q643" s="12" t="s">
        <v>8316</v>
      </c>
      <c r="R643" t="s">
        <v>8318</v>
      </c>
      <c r="S643" s="17">
        <f t="shared" si="52"/>
        <v>42199.57</v>
      </c>
      <c r="T643" s="17">
        <f t="shared" si="53"/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134.36000000000001</v>
      </c>
      <c r="P644">
        <f t="shared" si="51"/>
        <v>134.36000000000001</v>
      </c>
      <c r="Q644" s="12" t="s">
        <v>8316</v>
      </c>
      <c r="R644" t="s">
        <v>8318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174.03</v>
      </c>
      <c r="P645">
        <f t="shared" si="51"/>
        <v>174.03</v>
      </c>
      <c r="Q645" s="12" t="s">
        <v>8316</v>
      </c>
      <c r="R645" t="s">
        <v>8318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73.489999999999995</v>
      </c>
      <c r="P646">
        <f t="shared" si="51"/>
        <v>73.489999999999995</v>
      </c>
      <c r="Q646" s="12" t="s">
        <v>8316</v>
      </c>
      <c r="R646" t="s">
        <v>8318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23.52</v>
      </c>
      <c r="P647">
        <f t="shared" si="51"/>
        <v>23.52</v>
      </c>
      <c r="Q647" s="12" t="s">
        <v>8316</v>
      </c>
      <c r="R647" t="s">
        <v>8318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39.07</v>
      </c>
      <c r="P648">
        <f t="shared" si="51"/>
        <v>39.07</v>
      </c>
      <c r="Q648" s="12" t="s">
        <v>8316</v>
      </c>
      <c r="R648" t="s">
        <v>8318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125.94</v>
      </c>
      <c r="P649">
        <f t="shared" si="51"/>
        <v>125.94</v>
      </c>
      <c r="Q649" s="12" t="s">
        <v>8316</v>
      </c>
      <c r="R649" t="s">
        <v>8318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1644</v>
      </c>
      <c r="P650">
        <f t="shared" si="51"/>
        <v>1644</v>
      </c>
      <c r="Q650" s="12" t="s">
        <v>8316</v>
      </c>
      <c r="R650" t="s">
        <v>8318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42.67</v>
      </c>
      <c r="P651">
        <f t="shared" si="51"/>
        <v>42.67</v>
      </c>
      <c r="Q651" s="12" t="s">
        <v>8316</v>
      </c>
      <c r="R651" t="s">
        <v>8318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35.130000000000003</v>
      </c>
      <c r="P652">
        <f t="shared" si="51"/>
        <v>35.130000000000003</v>
      </c>
      <c r="Q652" s="12" t="s">
        <v>8316</v>
      </c>
      <c r="R652" t="s">
        <v>8318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239.35</v>
      </c>
      <c r="P653">
        <f t="shared" si="51"/>
        <v>239.35</v>
      </c>
      <c r="Q653" s="12" t="s">
        <v>8316</v>
      </c>
      <c r="R653" t="s">
        <v>8318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107.64</v>
      </c>
      <c r="P654">
        <f t="shared" si="51"/>
        <v>107.64</v>
      </c>
      <c r="Q654" s="12" t="s">
        <v>8316</v>
      </c>
      <c r="R654" t="s">
        <v>8318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95.83</v>
      </c>
      <c r="P655">
        <f t="shared" si="51"/>
        <v>95.83</v>
      </c>
      <c r="Q655" s="12" t="s">
        <v>8316</v>
      </c>
      <c r="R655" t="s">
        <v>8318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31.66</v>
      </c>
      <c r="P656">
        <f t="shared" si="51"/>
        <v>31.66</v>
      </c>
      <c r="Q656" s="12" t="s">
        <v>8316</v>
      </c>
      <c r="R656" t="s">
        <v>8318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42.89</v>
      </c>
      <c r="P657">
        <f t="shared" si="51"/>
        <v>42.89</v>
      </c>
      <c r="Q657" s="12" t="s">
        <v>8316</v>
      </c>
      <c r="R657" t="s">
        <v>8318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122.74</v>
      </c>
      <c r="P658">
        <f t="shared" si="51"/>
        <v>122.74</v>
      </c>
      <c r="Q658" s="12" t="s">
        <v>8316</v>
      </c>
      <c r="R658" t="s">
        <v>8318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190.45</v>
      </c>
      <c r="P659">
        <f t="shared" si="51"/>
        <v>190.45</v>
      </c>
      <c r="Q659" s="12" t="s">
        <v>8316</v>
      </c>
      <c r="R659" t="s">
        <v>8318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109.34</v>
      </c>
      <c r="P660">
        <f t="shared" si="51"/>
        <v>109.34</v>
      </c>
      <c r="Q660" s="12" t="s">
        <v>8316</v>
      </c>
      <c r="R660" t="s">
        <v>8318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143.66999999999999</v>
      </c>
      <c r="P661">
        <f t="shared" si="51"/>
        <v>143.66999999999999</v>
      </c>
      <c r="Q661" s="12" t="s">
        <v>8316</v>
      </c>
      <c r="R661" t="s">
        <v>8318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84.94</v>
      </c>
      <c r="P662">
        <f t="shared" si="51"/>
        <v>84.94</v>
      </c>
      <c r="Q662" s="12" t="s">
        <v>8316</v>
      </c>
      <c r="R662" t="s">
        <v>8318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10.56</v>
      </c>
      <c r="P663">
        <f t="shared" si="51"/>
        <v>10.56</v>
      </c>
      <c r="Q663" s="12" t="s">
        <v>8316</v>
      </c>
      <c r="R663" t="s">
        <v>8318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39</v>
      </c>
      <c r="P664">
        <f t="shared" si="51"/>
        <v>39</v>
      </c>
      <c r="Q664" s="12" t="s">
        <v>8316</v>
      </c>
      <c r="R664" t="s">
        <v>8318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100</v>
      </c>
      <c r="P665">
        <f t="shared" si="51"/>
        <v>100</v>
      </c>
      <c r="Q665" s="12" t="s">
        <v>8316</v>
      </c>
      <c r="R665" t="s">
        <v>8318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31.17</v>
      </c>
      <c r="P666">
        <f t="shared" si="51"/>
        <v>31.17</v>
      </c>
      <c r="Q666" s="12" t="s">
        <v>8316</v>
      </c>
      <c r="R666" t="s">
        <v>8318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155.33000000000001</v>
      </c>
      <c r="P667">
        <f t="shared" si="51"/>
        <v>155.33000000000001</v>
      </c>
      <c r="Q667" s="12" t="s">
        <v>8316</v>
      </c>
      <c r="R667" t="s">
        <v>8318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2</v>
      </c>
      <c r="P668">
        <f t="shared" si="51"/>
        <v>2</v>
      </c>
      <c r="Q668" s="12" t="s">
        <v>8316</v>
      </c>
      <c r="R668" t="s">
        <v>8318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178.93</v>
      </c>
      <c r="P669">
        <f t="shared" si="51"/>
        <v>178.93</v>
      </c>
      <c r="Q669" s="12" t="s">
        <v>8316</v>
      </c>
      <c r="R669" t="s">
        <v>8318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27.36</v>
      </c>
      <c r="P670">
        <f t="shared" si="51"/>
        <v>27.36</v>
      </c>
      <c r="Q670" s="12" t="s">
        <v>8316</v>
      </c>
      <c r="R670" t="s">
        <v>8318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1536.25</v>
      </c>
      <c r="P671">
        <f t="shared" si="51"/>
        <v>1536.25</v>
      </c>
      <c r="Q671" s="12" t="s">
        <v>8316</v>
      </c>
      <c r="R671" t="s">
        <v>8318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85</v>
      </c>
      <c r="P672">
        <f t="shared" si="51"/>
        <v>85</v>
      </c>
      <c r="Q672" s="12" t="s">
        <v>8316</v>
      </c>
      <c r="R672" t="s">
        <v>8318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788.53</v>
      </c>
      <c r="P673">
        <f t="shared" si="51"/>
        <v>788.53</v>
      </c>
      <c r="Q673" s="12" t="s">
        <v>8316</v>
      </c>
      <c r="R673" t="s">
        <v>8318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50.3</v>
      </c>
      <c r="P674">
        <f t="shared" si="51"/>
        <v>50.3</v>
      </c>
      <c r="Q674" s="12" t="s">
        <v>8316</v>
      </c>
      <c r="R674" t="s">
        <v>8318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68.33</v>
      </c>
      <c r="P675">
        <f t="shared" si="51"/>
        <v>68.33</v>
      </c>
      <c r="Q675" s="12" t="s">
        <v>8316</v>
      </c>
      <c r="R675" t="s">
        <v>8318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7.5</v>
      </c>
      <c r="P676">
        <f t="shared" si="51"/>
        <v>7.5</v>
      </c>
      <c r="Q676" s="12" t="s">
        <v>8316</v>
      </c>
      <c r="R676" t="s">
        <v>8318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34.270000000000003</v>
      </c>
      <c r="P677">
        <f t="shared" si="51"/>
        <v>34.270000000000003</v>
      </c>
      <c r="Q677" s="12" t="s">
        <v>8316</v>
      </c>
      <c r="R677" t="s">
        <v>8318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61.29</v>
      </c>
      <c r="P678">
        <f t="shared" si="51"/>
        <v>61.29</v>
      </c>
      <c r="Q678" s="12" t="s">
        <v>8316</v>
      </c>
      <c r="R678" t="s">
        <v>8318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133.25</v>
      </c>
      <c r="P679">
        <f t="shared" si="51"/>
        <v>133.25</v>
      </c>
      <c r="Q679" s="12" t="s">
        <v>8316</v>
      </c>
      <c r="R679" t="s">
        <v>8318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65.180000000000007</v>
      </c>
      <c r="P680">
        <f t="shared" si="51"/>
        <v>65.180000000000007</v>
      </c>
      <c r="Q680" s="12" t="s">
        <v>8316</v>
      </c>
      <c r="R680" t="s">
        <v>8318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93.9</v>
      </c>
      <c r="P681">
        <f t="shared" si="51"/>
        <v>93.9</v>
      </c>
      <c r="Q681" s="12" t="s">
        <v>8316</v>
      </c>
      <c r="R681" t="s">
        <v>8318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150.65</v>
      </c>
      <c r="P682">
        <f t="shared" si="51"/>
        <v>150.65</v>
      </c>
      <c r="Q682" s="12" t="s">
        <v>8316</v>
      </c>
      <c r="R682" t="s">
        <v>8318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1</v>
      </c>
      <c r="P683">
        <f t="shared" si="51"/>
        <v>1</v>
      </c>
      <c r="Q683" s="12" t="s">
        <v>8316</v>
      </c>
      <c r="R683" t="s">
        <v>8318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13.25</v>
      </c>
      <c r="P684">
        <f t="shared" si="51"/>
        <v>13.25</v>
      </c>
      <c r="Q684" s="12" t="s">
        <v>8316</v>
      </c>
      <c r="R684" t="s">
        <v>8318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99.33</v>
      </c>
      <c r="P685">
        <f t="shared" si="51"/>
        <v>99.33</v>
      </c>
      <c r="Q685" s="12" t="s">
        <v>8316</v>
      </c>
      <c r="R685" t="s">
        <v>8318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177.39</v>
      </c>
      <c r="P686">
        <f t="shared" si="51"/>
        <v>177.39</v>
      </c>
      <c r="Q686" s="12" t="s">
        <v>8316</v>
      </c>
      <c r="R686" t="s">
        <v>8318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55.3</v>
      </c>
      <c r="P687">
        <f t="shared" si="51"/>
        <v>55.3</v>
      </c>
      <c r="Q687" s="12" t="s">
        <v>8316</v>
      </c>
      <c r="R687" t="s">
        <v>8318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8316</v>
      </c>
      <c r="R688" t="s">
        <v>8318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591.66999999999996</v>
      </c>
      <c r="P689">
        <f t="shared" si="51"/>
        <v>591.66999999999996</v>
      </c>
      <c r="Q689" s="12" t="s">
        <v>8316</v>
      </c>
      <c r="R689" t="s">
        <v>8318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405.5</v>
      </c>
      <c r="P690">
        <f t="shared" si="51"/>
        <v>405.5</v>
      </c>
      <c r="Q690" s="12" t="s">
        <v>8316</v>
      </c>
      <c r="R690" t="s">
        <v>8318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343.15</v>
      </c>
      <c r="P691">
        <f t="shared" si="51"/>
        <v>343.15</v>
      </c>
      <c r="Q691" s="12" t="s">
        <v>8316</v>
      </c>
      <c r="R691" t="s">
        <v>8318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72.59</v>
      </c>
      <c r="P692">
        <f t="shared" si="51"/>
        <v>72.59</v>
      </c>
      <c r="Q692" s="12" t="s">
        <v>8316</v>
      </c>
      <c r="R692" t="s">
        <v>8318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26</v>
      </c>
      <c r="P693">
        <f t="shared" si="51"/>
        <v>26</v>
      </c>
      <c r="Q693" s="12" t="s">
        <v>8316</v>
      </c>
      <c r="R693" t="s">
        <v>8318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6.5</v>
      </c>
      <c r="P694">
        <f t="shared" si="51"/>
        <v>6.5</v>
      </c>
      <c r="Q694" s="12" t="s">
        <v>8316</v>
      </c>
      <c r="R694" t="s">
        <v>8318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119.39</v>
      </c>
      <c r="P695">
        <f t="shared" si="51"/>
        <v>119.39</v>
      </c>
      <c r="Q695" s="12" t="s">
        <v>8316</v>
      </c>
      <c r="R695" t="s">
        <v>8318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84.29</v>
      </c>
      <c r="P696">
        <f t="shared" si="51"/>
        <v>84.29</v>
      </c>
      <c r="Q696" s="12" t="s">
        <v>8316</v>
      </c>
      <c r="R696" t="s">
        <v>8318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90.86</v>
      </c>
      <c r="P697">
        <f t="shared" si="51"/>
        <v>90.86</v>
      </c>
      <c r="Q697" s="12" t="s">
        <v>8316</v>
      </c>
      <c r="R697" t="s">
        <v>8318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ref="O698:O761" si="55">IFERROR(ROUND(E698/L698,2),0)</f>
        <v>1</v>
      </c>
      <c r="P698">
        <f t="shared" ref="P698:P761" si="56">IFERROR(ROUND(E698/L698,2),0)</f>
        <v>1</v>
      </c>
      <c r="Q698" s="12" t="s">
        <v>8316</v>
      </c>
      <c r="R698" t="s">
        <v>8318</v>
      </c>
      <c r="S698" s="17">
        <f t="shared" ref="S698:S761" si="57">(((J698/60)/60)/24)+DATE(1970,1,1)</f>
        <v>41815.927106481482</v>
      </c>
      <c r="T698" s="17">
        <f t="shared" ref="T698:T761" si="58">(((I698/60)/60)/24)+DATE(1970,1,1)</f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5"/>
        <v>20.34</v>
      </c>
      <c r="P699">
        <f t="shared" si="56"/>
        <v>20.34</v>
      </c>
      <c r="Q699" s="12" t="s">
        <v>8316</v>
      </c>
      <c r="R699" t="s">
        <v>8318</v>
      </c>
      <c r="S699" s="17">
        <f t="shared" si="57"/>
        <v>42388.523020833338</v>
      </c>
      <c r="T699" s="17">
        <f t="shared" si="58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5"/>
        <v>530.69000000000005</v>
      </c>
      <c r="P700">
        <f t="shared" si="56"/>
        <v>530.69000000000005</v>
      </c>
      <c r="Q700" s="12" t="s">
        <v>8316</v>
      </c>
      <c r="R700" t="s">
        <v>8318</v>
      </c>
      <c r="S700" s="17">
        <f t="shared" si="57"/>
        <v>41866.931076388886</v>
      </c>
      <c r="T700" s="17">
        <f t="shared" si="58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5"/>
        <v>120.39</v>
      </c>
      <c r="P701">
        <f t="shared" si="56"/>
        <v>120.39</v>
      </c>
      <c r="Q701" s="12" t="s">
        <v>8316</v>
      </c>
      <c r="R701" t="s">
        <v>8318</v>
      </c>
      <c r="S701" s="17">
        <f t="shared" si="57"/>
        <v>41563.485509259262</v>
      </c>
      <c r="T701" s="17">
        <f t="shared" si="58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5"/>
        <v>13</v>
      </c>
      <c r="P702">
        <f t="shared" si="56"/>
        <v>13</v>
      </c>
      <c r="Q702" s="12" t="s">
        <v>8316</v>
      </c>
      <c r="R702" t="s">
        <v>8318</v>
      </c>
      <c r="S702" s="17">
        <f t="shared" si="57"/>
        <v>42715.688437500001</v>
      </c>
      <c r="T702" s="17">
        <f t="shared" si="58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5"/>
        <v>291.33</v>
      </c>
      <c r="P703">
        <f t="shared" si="56"/>
        <v>291.33</v>
      </c>
      <c r="Q703" s="12" t="s">
        <v>8316</v>
      </c>
      <c r="R703" t="s">
        <v>8318</v>
      </c>
      <c r="S703" s="17">
        <f t="shared" si="57"/>
        <v>41813.662962962961</v>
      </c>
      <c r="T703" s="17">
        <f t="shared" si="58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5"/>
        <v>124.92</v>
      </c>
      <c r="P704">
        <f t="shared" si="56"/>
        <v>124.92</v>
      </c>
      <c r="Q704" s="12" t="s">
        <v>8316</v>
      </c>
      <c r="R704" t="s">
        <v>8318</v>
      </c>
      <c r="S704" s="17">
        <f t="shared" si="57"/>
        <v>42668.726701388892</v>
      </c>
      <c r="T704" s="17">
        <f t="shared" si="58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5"/>
        <v>119.57</v>
      </c>
      <c r="P705">
        <f t="shared" si="56"/>
        <v>119.57</v>
      </c>
      <c r="Q705" s="12" t="s">
        <v>8316</v>
      </c>
      <c r="R705" t="s">
        <v>8318</v>
      </c>
      <c r="S705" s="17">
        <f t="shared" si="57"/>
        <v>42711.950798611113</v>
      </c>
      <c r="T705" s="17">
        <f t="shared" si="58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5"/>
        <v>120.25</v>
      </c>
      <c r="P706">
        <f t="shared" si="56"/>
        <v>120.25</v>
      </c>
      <c r="Q706" s="12" t="s">
        <v>8316</v>
      </c>
      <c r="R706" t="s">
        <v>8318</v>
      </c>
      <c r="S706" s="17">
        <f t="shared" si="57"/>
        <v>42726.192916666667</v>
      </c>
      <c r="T706" s="17">
        <f t="shared" si="58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195.4</v>
      </c>
      <c r="P707">
        <f t="shared" si="56"/>
        <v>195.4</v>
      </c>
      <c r="Q707" s="12" t="s">
        <v>8316</v>
      </c>
      <c r="R707" t="s">
        <v>8318</v>
      </c>
      <c r="S707" s="17">
        <f t="shared" si="57"/>
        <v>42726.491643518515</v>
      </c>
      <c r="T707" s="17">
        <f t="shared" si="58"/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8316</v>
      </c>
      <c r="R708" t="s">
        <v>8318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117.7</v>
      </c>
      <c r="P709">
        <f t="shared" si="56"/>
        <v>117.7</v>
      </c>
      <c r="Q709" s="12" t="s">
        <v>8316</v>
      </c>
      <c r="R709" t="s">
        <v>8318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23.95</v>
      </c>
      <c r="P710">
        <f t="shared" si="56"/>
        <v>23.95</v>
      </c>
      <c r="Q710" s="12" t="s">
        <v>8316</v>
      </c>
      <c r="R710" t="s">
        <v>8318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30.5</v>
      </c>
      <c r="P711">
        <f t="shared" si="56"/>
        <v>30.5</v>
      </c>
      <c r="Q711" s="12" t="s">
        <v>8316</v>
      </c>
      <c r="R711" t="s">
        <v>8318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8316</v>
      </c>
      <c r="R712" t="s">
        <v>8318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99.97</v>
      </c>
      <c r="P713">
        <f t="shared" si="56"/>
        <v>99.97</v>
      </c>
      <c r="Q713" s="12" t="s">
        <v>8316</v>
      </c>
      <c r="R713" t="s">
        <v>8318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26.25</v>
      </c>
      <c r="P714">
        <f t="shared" si="56"/>
        <v>26.25</v>
      </c>
      <c r="Q714" s="12" t="s">
        <v>8316</v>
      </c>
      <c r="R714" t="s">
        <v>8318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199</v>
      </c>
      <c r="P715">
        <f t="shared" si="56"/>
        <v>199</v>
      </c>
      <c r="Q715" s="12" t="s">
        <v>8316</v>
      </c>
      <c r="R715" t="s">
        <v>8318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80.319999999999993</v>
      </c>
      <c r="P716">
        <f t="shared" si="56"/>
        <v>80.319999999999993</v>
      </c>
      <c r="Q716" s="12" t="s">
        <v>8316</v>
      </c>
      <c r="R716" t="s">
        <v>8318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115.75</v>
      </c>
      <c r="P717">
        <f t="shared" si="56"/>
        <v>115.75</v>
      </c>
      <c r="Q717" s="12" t="s">
        <v>8316</v>
      </c>
      <c r="R717" t="s">
        <v>8318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44.69</v>
      </c>
      <c r="P718">
        <f t="shared" si="56"/>
        <v>44.69</v>
      </c>
      <c r="Q718" s="12" t="s">
        <v>8316</v>
      </c>
      <c r="R718" t="s">
        <v>8318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76.25</v>
      </c>
      <c r="P719">
        <f t="shared" si="56"/>
        <v>76.25</v>
      </c>
      <c r="Q719" s="12" t="s">
        <v>8316</v>
      </c>
      <c r="R719" t="s">
        <v>8318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22.5</v>
      </c>
      <c r="P720">
        <f t="shared" si="56"/>
        <v>22.5</v>
      </c>
      <c r="Q720" s="12" t="s">
        <v>8316</v>
      </c>
      <c r="R720" t="s">
        <v>8318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19.399999999999999</v>
      </c>
      <c r="P721">
        <f t="shared" si="56"/>
        <v>19.399999999999999</v>
      </c>
      <c r="Q721" s="12" t="s">
        <v>8316</v>
      </c>
      <c r="R721" t="s">
        <v>8318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66.709999999999994</v>
      </c>
      <c r="P722">
        <f t="shared" si="56"/>
        <v>66.709999999999994</v>
      </c>
      <c r="Q722" s="12" t="s">
        <v>8319</v>
      </c>
      <c r="R722" t="s">
        <v>8320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84.14</v>
      </c>
      <c r="P723">
        <f t="shared" si="56"/>
        <v>84.14</v>
      </c>
      <c r="Q723" s="12" t="s">
        <v>8319</v>
      </c>
      <c r="R723" t="s">
        <v>8320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215.73</v>
      </c>
      <c r="P724">
        <f t="shared" si="56"/>
        <v>215.73</v>
      </c>
      <c r="Q724" s="12" t="s">
        <v>8319</v>
      </c>
      <c r="R724" t="s">
        <v>8320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54.69</v>
      </c>
      <c r="P725">
        <f t="shared" si="56"/>
        <v>54.69</v>
      </c>
      <c r="Q725" s="12" t="s">
        <v>8319</v>
      </c>
      <c r="R725" t="s">
        <v>8320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51.63</v>
      </c>
      <c r="P726">
        <f t="shared" si="56"/>
        <v>51.63</v>
      </c>
      <c r="Q726" s="12" t="s">
        <v>8319</v>
      </c>
      <c r="R726" t="s">
        <v>8320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143.36000000000001</v>
      </c>
      <c r="P727">
        <f t="shared" si="56"/>
        <v>143.36000000000001</v>
      </c>
      <c r="Q727" s="12" t="s">
        <v>8319</v>
      </c>
      <c r="R727" t="s">
        <v>8320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72.430000000000007</v>
      </c>
      <c r="P728">
        <f t="shared" si="56"/>
        <v>72.430000000000007</v>
      </c>
      <c r="Q728" s="12" t="s">
        <v>8319</v>
      </c>
      <c r="R728" t="s">
        <v>8320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36.53</v>
      </c>
      <c r="P729">
        <f t="shared" si="56"/>
        <v>36.53</v>
      </c>
      <c r="Q729" s="12" t="s">
        <v>8319</v>
      </c>
      <c r="R729" t="s">
        <v>8320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60.9</v>
      </c>
      <c r="P730">
        <f t="shared" si="56"/>
        <v>60.9</v>
      </c>
      <c r="Q730" s="12" t="s">
        <v>8319</v>
      </c>
      <c r="R730" t="s">
        <v>8320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43.55</v>
      </c>
      <c r="P731">
        <f t="shared" si="56"/>
        <v>43.55</v>
      </c>
      <c r="Q731" s="12" t="s">
        <v>8319</v>
      </c>
      <c r="R731" t="s">
        <v>8320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99.77</v>
      </c>
      <c r="P732">
        <f t="shared" si="56"/>
        <v>99.77</v>
      </c>
      <c r="Q732" s="12" t="s">
        <v>8319</v>
      </c>
      <c r="R732" t="s">
        <v>8320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88.73</v>
      </c>
      <c r="P733">
        <f t="shared" si="56"/>
        <v>88.73</v>
      </c>
      <c r="Q733" s="12" t="s">
        <v>8319</v>
      </c>
      <c r="R733" t="s">
        <v>8320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4.92</v>
      </c>
      <c r="P734">
        <f t="shared" si="56"/>
        <v>4.92</v>
      </c>
      <c r="Q734" s="12" t="s">
        <v>8319</v>
      </c>
      <c r="R734" t="s">
        <v>8320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17.82</v>
      </c>
      <c r="P735">
        <f t="shared" si="56"/>
        <v>17.82</v>
      </c>
      <c r="Q735" s="12" t="s">
        <v>8319</v>
      </c>
      <c r="R735" t="s">
        <v>8320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187.19</v>
      </c>
      <c r="P736">
        <f t="shared" si="56"/>
        <v>187.19</v>
      </c>
      <c r="Q736" s="12" t="s">
        <v>8319</v>
      </c>
      <c r="R736" t="s">
        <v>8320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234.81</v>
      </c>
      <c r="P737">
        <f t="shared" si="56"/>
        <v>234.81</v>
      </c>
      <c r="Q737" s="12" t="s">
        <v>8319</v>
      </c>
      <c r="R737" t="s">
        <v>8320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105.05</v>
      </c>
      <c r="P738">
        <f t="shared" si="56"/>
        <v>105.05</v>
      </c>
      <c r="Q738" s="12" t="s">
        <v>8319</v>
      </c>
      <c r="R738" t="s">
        <v>8320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56.67</v>
      </c>
      <c r="P739">
        <f t="shared" si="56"/>
        <v>56.67</v>
      </c>
      <c r="Q739" s="12" t="s">
        <v>8319</v>
      </c>
      <c r="R739" t="s">
        <v>8320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39.049999999999997</v>
      </c>
      <c r="P740">
        <f t="shared" si="56"/>
        <v>39.049999999999997</v>
      </c>
      <c r="Q740" s="12" t="s">
        <v>8319</v>
      </c>
      <c r="R740" t="s">
        <v>8320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68.349999999999994</v>
      </c>
      <c r="P741">
        <f t="shared" si="56"/>
        <v>68.349999999999994</v>
      </c>
      <c r="Q741" s="12" t="s">
        <v>8319</v>
      </c>
      <c r="R741" t="s">
        <v>8320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169.58</v>
      </c>
      <c r="P742">
        <f t="shared" si="56"/>
        <v>169.58</v>
      </c>
      <c r="Q742" s="12" t="s">
        <v>8319</v>
      </c>
      <c r="R742" t="s">
        <v>8320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141.41999999999999</v>
      </c>
      <c r="P743">
        <f t="shared" si="56"/>
        <v>141.41999999999999</v>
      </c>
      <c r="Q743" s="12" t="s">
        <v>8319</v>
      </c>
      <c r="R743" t="s">
        <v>8320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67.39</v>
      </c>
      <c r="P744">
        <f t="shared" si="56"/>
        <v>67.39</v>
      </c>
      <c r="Q744" s="12" t="s">
        <v>8319</v>
      </c>
      <c r="R744" t="s">
        <v>8320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54.27</v>
      </c>
      <c r="P745">
        <f t="shared" si="56"/>
        <v>54.27</v>
      </c>
      <c r="Q745" s="12" t="s">
        <v>8319</v>
      </c>
      <c r="R745" t="s">
        <v>8320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82.52</v>
      </c>
      <c r="P746">
        <f t="shared" si="56"/>
        <v>82.52</v>
      </c>
      <c r="Q746" s="12" t="s">
        <v>8319</v>
      </c>
      <c r="R746" t="s">
        <v>8320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53.73</v>
      </c>
      <c r="P747">
        <f t="shared" si="56"/>
        <v>53.73</v>
      </c>
      <c r="Q747" s="12" t="s">
        <v>8319</v>
      </c>
      <c r="R747" t="s">
        <v>8320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34.21</v>
      </c>
      <c r="P748">
        <f t="shared" si="56"/>
        <v>34.21</v>
      </c>
      <c r="Q748" s="12" t="s">
        <v>8319</v>
      </c>
      <c r="R748" t="s">
        <v>8320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127.33</v>
      </c>
      <c r="P749">
        <f t="shared" si="56"/>
        <v>127.33</v>
      </c>
      <c r="Q749" s="12" t="s">
        <v>8319</v>
      </c>
      <c r="R749" t="s">
        <v>8320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45.57</v>
      </c>
      <c r="P750">
        <f t="shared" si="56"/>
        <v>45.57</v>
      </c>
      <c r="Q750" s="12" t="s">
        <v>8319</v>
      </c>
      <c r="R750" t="s">
        <v>8320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95.96</v>
      </c>
      <c r="P751">
        <f t="shared" si="56"/>
        <v>95.96</v>
      </c>
      <c r="Q751" s="12" t="s">
        <v>8319</v>
      </c>
      <c r="R751" t="s">
        <v>8320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77.27</v>
      </c>
      <c r="P752">
        <f t="shared" si="56"/>
        <v>77.27</v>
      </c>
      <c r="Q752" s="12" t="s">
        <v>8319</v>
      </c>
      <c r="R752" t="s">
        <v>8320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57.34</v>
      </c>
      <c r="P753">
        <f t="shared" si="56"/>
        <v>57.34</v>
      </c>
      <c r="Q753" s="12" t="s">
        <v>8319</v>
      </c>
      <c r="R753" t="s">
        <v>8320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53.19</v>
      </c>
      <c r="P754">
        <f t="shared" si="56"/>
        <v>53.19</v>
      </c>
      <c r="Q754" s="12" t="s">
        <v>8319</v>
      </c>
      <c r="R754" t="s">
        <v>8320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492.31</v>
      </c>
      <c r="P755">
        <f t="shared" si="56"/>
        <v>492.31</v>
      </c>
      <c r="Q755" s="12" t="s">
        <v>8319</v>
      </c>
      <c r="R755" t="s">
        <v>8320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42.35</v>
      </c>
      <c r="P756">
        <f t="shared" si="56"/>
        <v>42.35</v>
      </c>
      <c r="Q756" s="12" t="s">
        <v>8319</v>
      </c>
      <c r="R756" t="s">
        <v>8320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37.47</v>
      </c>
      <c r="P757">
        <f t="shared" si="56"/>
        <v>37.47</v>
      </c>
      <c r="Q757" s="12" t="s">
        <v>8319</v>
      </c>
      <c r="R757" t="s">
        <v>8320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37.450000000000003</v>
      </c>
      <c r="P758">
        <f t="shared" si="56"/>
        <v>37.450000000000003</v>
      </c>
      <c r="Q758" s="12" t="s">
        <v>8319</v>
      </c>
      <c r="R758" t="s">
        <v>8320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33.06</v>
      </c>
      <c r="P759">
        <f t="shared" si="56"/>
        <v>33.06</v>
      </c>
      <c r="Q759" s="12" t="s">
        <v>8319</v>
      </c>
      <c r="R759" t="s">
        <v>8320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134.21</v>
      </c>
      <c r="P760">
        <f t="shared" si="56"/>
        <v>134.21</v>
      </c>
      <c r="Q760" s="12" t="s">
        <v>8319</v>
      </c>
      <c r="R760" t="s">
        <v>8320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51.47</v>
      </c>
      <c r="P761">
        <f t="shared" si="56"/>
        <v>51.47</v>
      </c>
      <c r="Q761" s="12" t="s">
        <v>8319</v>
      </c>
      <c r="R761" t="s">
        <v>8320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ref="O762:O825" si="60">IFERROR(ROUND(E762/L762,2),0)</f>
        <v>0</v>
      </c>
      <c r="P762">
        <f t="shared" ref="P762:P825" si="61">IFERROR(ROUND(E762/L762,2),0)</f>
        <v>0</v>
      </c>
      <c r="Q762" s="12" t="s">
        <v>8319</v>
      </c>
      <c r="R762" t="s">
        <v>8321</v>
      </c>
      <c r="S762" s="17">
        <f t="shared" ref="S762:S825" si="62">(((J762/60)/60)/24)+DATE(1970,1,1)</f>
        <v>42670.764039351852</v>
      </c>
      <c r="T762" s="17">
        <f t="shared" ref="T762:T825" si="63">(((I762/60)/60)/24)+DATE(1970,1,1)</f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60"/>
        <v>39.17</v>
      </c>
      <c r="P763">
        <f t="shared" si="61"/>
        <v>39.17</v>
      </c>
      <c r="Q763" s="12" t="s">
        <v>8319</v>
      </c>
      <c r="R763" t="s">
        <v>8321</v>
      </c>
      <c r="S763" s="17">
        <f t="shared" si="62"/>
        <v>41642.751458333332</v>
      </c>
      <c r="T763" s="17">
        <f t="shared" si="63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60"/>
        <v>0</v>
      </c>
      <c r="P764">
        <f t="shared" si="61"/>
        <v>0</v>
      </c>
      <c r="Q764" s="12" t="s">
        <v>8319</v>
      </c>
      <c r="R764" t="s">
        <v>8321</v>
      </c>
      <c r="S764" s="17">
        <f t="shared" si="62"/>
        <v>42690.858449074076</v>
      </c>
      <c r="T764" s="17">
        <f t="shared" si="63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60"/>
        <v>5</v>
      </c>
      <c r="P765">
        <f t="shared" si="61"/>
        <v>5</v>
      </c>
      <c r="Q765" s="12" t="s">
        <v>8319</v>
      </c>
      <c r="R765" t="s">
        <v>8321</v>
      </c>
      <c r="S765" s="17">
        <f t="shared" si="62"/>
        <v>41471.446851851848</v>
      </c>
      <c r="T765" s="17">
        <f t="shared" si="63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60"/>
        <v>0</v>
      </c>
      <c r="P766">
        <f t="shared" si="61"/>
        <v>0</v>
      </c>
      <c r="Q766" s="12" t="s">
        <v>8319</v>
      </c>
      <c r="R766" t="s">
        <v>8321</v>
      </c>
      <c r="S766" s="17">
        <f t="shared" si="62"/>
        <v>42227.173159722224</v>
      </c>
      <c r="T766" s="17">
        <f t="shared" si="63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60"/>
        <v>57.3</v>
      </c>
      <c r="P767">
        <f t="shared" si="61"/>
        <v>57.3</v>
      </c>
      <c r="Q767" s="12" t="s">
        <v>8319</v>
      </c>
      <c r="R767" t="s">
        <v>8321</v>
      </c>
      <c r="S767" s="17">
        <f t="shared" si="62"/>
        <v>41901.542638888888</v>
      </c>
      <c r="T767" s="17">
        <f t="shared" si="63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60"/>
        <v>0</v>
      </c>
      <c r="P768">
        <f t="shared" si="61"/>
        <v>0</v>
      </c>
      <c r="Q768" s="12" t="s">
        <v>8319</v>
      </c>
      <c r="R768" t="s">
        <v>8321</v>
      </c>
      <c r="S768" s="17">
        <f t="shared" si="62"/>
        <v>42021.783368055556</v>
      </c>
      <c r="T768" s="17">
        <f t="shared" si="63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60"/>
        <v>59</v>
      </c>
      <c r="P769">
        <f t="shared" si="61"/>
        <v>59</v>
      </c>
      <c r="Q769" s="12" t="s">
        <v>8319</v>
      </c>
      <c r="R769" t="s">
        <v>8321</v>
      </c>
      <c r="S769" s="17">
        <f t="shared" si="62"/>
        <v>42115.143634259264</v>
      </c>
      <c r="T769" s="17">
        <f t="shared" si="63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60"/>
        <v>0</v>
      </c>
      <c r="P770">
        <f t="shared" si="61"/>
        <v>0</v>
      </c>
      <c r="Q770" s="12" t="s">
        <v>8319</v>
      </c>
      <c r="R770" t="s">
        <v>8321</v>
      </c>
      <c r="S770" s="17">
        <f t="shared" si="62"/>
        <v>41594.207060185188</v>
      </c>
      <c r="T770" s="17">
        <f t="shared" si="63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31.85</v>
      </c>
      <c r="P771">
        <f t="shared" si="61"/>
        <v>31.85</v>
      </c>
      <c r="Q771" s="12" t="s">
        <v>8319</v>
      </c>
      <c r="R771" t="s">
        <v>8321</v>
      </c>
      <c r="S771" s="17">
        <f t="shared" si="62"/>
        <v>41604.996458333335</v>
      </c>
      <c r="T771" s="17">
        <f t="shared" si="63"/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8319</v>
      </c>
      <c r="R772" t="s">
        <v>8321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10</v>
      </c>
      <c r="P773">
        <f t="shared" si="61"/>
        <v>10</v>
      </c>
      <c r="Q773" s="12" t="s">
        <v>8319</v>
      </c>
      <c r="R773" t="s">
        <v>8321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50</v>
      </c>
      <c r="P774">
        <f t="shared" si="61"/>
        <v>50</v>
      </c>
      <c r="Q774" s="12" t="s">
        <v>8319</v>
      </c>
      <c r="R774" t="s">
        <v>8321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16</v>
      </c>
      <c r="P775">
        <f t="shared" si="61"/>
        <v>16</v>
      </c>
      <c r="Q775" s="12" t="s">
        <v>8319</v>
      </c>
      <c r="R775" t="s">
        <v>8321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39</v>
      </c>
      <c r="P776">
        <f t="shared" si="61"/>
        <v>39</v>
      </c>
      <c r="Q776" s="12" t="s">
        <v>8319</v>
      </c>
      <c r="R776" t="s">
        <v>8321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34</v>
      </c>
      <c r="P777">
        <f t="shared" si="61"/>
        <v>34</v>
      </c>
      <c r="Q777" s="12" t="s">
        <v>8319</v>
      </c>
      <c r="R777" t="s">
        <v>8321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63.12</v>
      </c>
      <c r="P778">
        <f t="shared" si="61"/>
        <v>63.12</v>
      </c>
      <c r="Q778" s="12" t="s">
        <v>8319</v>
      </c>
      <c r="R778" t="s">
        <v>8321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7</v>
      </c>
      <c r="P779">
        <f t="shared" si="61"/>
        <v>7</v>
      </c>
      <c r="Q779" s="12" t="s">
        <v>8319</v>
      </c>
      <c r="R779" t="s">
        <v>8321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2</v>
      </c>
      <c r="P780">
        <f t="shared" si="61"/>
        <v>2</v>
      </c>
      <c r="Q780" s="12" t="s">
        <v>8319</v>
      </c>
      <c r="R780" t="s">
        <v>8321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66.67</v>
      </c>
      <c r="P781">
        <f t="shared" si="61"/>
        <v>66.67</v>
      </c>
      <c r="Q781" s="12" t="s">
        <v>8319</v>
      </c>
      <c r="R781" t="s">
        <v>8321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38.520000000000003</v>
      </c>
      <c r="P782">
        <f t="shared" si="61"/>
        <v>38.520000000000003</v>
      </c>
      <c r="Q782" s="12" t="s">
        <v>8322</v>
      </c>
      <c r="R782" t="s">
        <v>8323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42.61</v>
      </c>
      <c r="P783">
        <f t="shared" si="61"/>
        <v>42.61</v>
      </c>
      <c r="Q783" s="12" t="s">
        <v>8322</v>
      </c>
      <c r="R783" t="s">
        <v>8323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50</v>
      </c>
      <c r="P784">
        <f t="shared" si="61"/>
        <v>50</v>
      </c>
      <c r="Q784" s="12" t="s">
        <v>8322</v>
      </c>
      <c r="R784" t="s">
        <v>8323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63.49</v>
      </c>
      <c r="P785">
        <f t="shared" si="61"/>
        <v>63.49</v>
      </c>
      <c r="Q785" s="12" t="s">
        <v>8322</v>
      </c>
      <c r="R785" t="s">
        <v>8323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102.5</v>
      </c>
      <c r="P786">
        <f t="shared" si="61"/>
        <v>102.5</v>
      </c>
      <c r="Q786" s="12" t="s">
        <v>8322</v>
      </c>
      <c r="R786" t="s">
        <v>8323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31.14</v>
      </c>
      <c r="P787">
        <f t="shared" si="61"/>
        <v>31.14</v>
      </c>
      <c r="Q787" s="12" t="s">
        <v>8322</v>
      </c>
      <c r="R787" t="s">
        <v>8323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162.27000000000001</v>
      </c>
      <c r="P788">
        <f t="shared" si="61"/>
        <v>162.27000000000001</v>
      </c>
      <c r="Q788" s="12" t="s">
        <v>8322</v>
      </c>
      <c r="R788" t="s">
        <v>8323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80.59</v>
      </c>
      <c r="P789">
        <f t="shared" si="61"/>
        <v>80.59</v>
      </c>
      <c r="Q789" s="12" t="s">
        <v>8322</v>
      </c>
      <c r="R789" t="s">
        <v>8323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59.85</v>
      </c>
      <c r="P790">
        <f t="shared" si="61"/>
        <v>59.85</v>
      </c>
      <c r="Q790" s="12" t="s">
        <v>8322</v>
      </c>
      <c r="R790" t="s">
        <v>8323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132.86000000000001</v>
      </c>
      <c r="P791">
        <f t="shared" si="61"/>
        <v>132.86000000000001</v>
      </c>
      <c r="Q791" s="12" t="s">
        <v>8322</v>
      </c>
      <c r="R791" t="s">
        <v>8323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92.55</v>
      </c>
      <c r="P792">
        <f t="shared" si="61"/>
        <v>92.55</v>
      </c>
      <c r="Q792" s="12" t="s">
        <v>8322</v>
      </c>
      <c r="R792" t="s">
        <v>8323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60.86</v>
      </c>
      <c r="P793">
        <f t="shared" si="61"/>
        <v>60.86</v>
      </c>
      <c r="Q793" s="12" t="s">
        <v>8322</v>
      </c>
      <c r="R793" t="s">
        <v>8323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41.85</v>
      </c>
      <c r="P794">
        <f t="shared" si="61"/>
        <v>41.85</v>
      </c>
      <c r="Q794" s="12" t="s">
        <v>8322</v>
      </c>
      <c r="R794" t="s">
        <v>8323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88.33</v>
      </c>
      <c r="P795">
        <f t="shared" si="61"/>
        <v>88.33</v>
      </c>
      <c r="Q795" s="12" t="s">
        <v>8322</v>
      </c>
      <c r="R795" t="s">
        <v>8323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158.96</v>
      </c>
      <c r="P796">
        <f t="shared" si="61"/>
        <v>158.96</v>
      </c>
      <c r="Q796" s="12" t="s">
        <v>8322</v>
      </c>
      <c r="R796" t="s">
        <v>8323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85.05</v>
      </c>
      <c r="P797">
        <f t="shared" si="61"/>
        <v>85.05</v>
      </c>
      <c r="Q797" s="12" t="s">
        <v>8322</v>
      </c>
      <c r="R797" t="s">
        <v>8323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112.61</v>
      </c>
      <c r="P798">
        <f t="shared" si="61"/>
        <v>112.61</v>
      </c>
      <c r="Q798" s="12" t="s">
        <v>8322</v>
      </c>
      <c r="R798" t="s">
        <v>8323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45.44</v>
      </c>
      <c r="P799">
        <f t="shared" si="61"/>
        <v>45.44</v>
      </c>
      <c r="Q799" s="12" t="s">
        <v>8322</v>
      </c>
      <c r="R799" t="s">
        <v>8323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46.22</v>
      </c>
      <c r="P800">
        <f t="shared" si="61"/>
        <v>46.22</v>
      </c>
      <c r="Q800" s="12" t="s">
        <v>8322</v>
      </c>
      <c r="R800" t="s">
        <v>8323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178.61</v>
      </c>
      <c r="P801">
        <f t="shared" si="61"/>
        <v>178.61</v>
      </c>
      <c r="Q801" s="12" t="s">
        <v>8322</v>
      </c>
      <c r="R801" t="s">
        <v>8323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40.75</v>
      </c>
      <c r="P802">
        <f t="shared" si="61"/>
        <v>40.75</v>
      </c>
      <c r="Q802" s="12" t="s">
        <v>8322</v>
      </c>
      <c r="R802" t="s">
        <v>8323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43.73</v>
      </c>
      <c r="P803">
        <f t="shared" si="61"/>
        <v>43.73</v>
      </c>
      <c r="Q803" s="12" t="s">
        <v>8322</v>
      </c>
      <c r="R803" t="s">
        <v>8323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81.069999999999993</v>
      </c>
      <c r="P804">
        <f t="shared" si="61"/>
        <v>81.069999999999993</v>
      </c>
      <c r="Q804" s="12" t="s">
        <v>8322</v>
      </c>
      <c r="R804" t="s">
        <v>8323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74.61</v>
      </c>
      <c r="P805">
        <f t="shared" si="61"/>
        <v>74.61</v>
      </c>
      <c r="Q805" s="12" t="s">
        <v>8322</v>
      </c>
      <c r="R805" t="s">
        <v>8323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305.56</v>
      </c>
      <c r="P806">
        <f t="shared" si="61"/>
        <v>305.56</v>
      </c>
      <c r="Q806" s="12" t="s">
        <v>8322</v>
      </c>
      <c r="R806" t="s">
        <v>8323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58.33</v>
      </c>
      <c r="P807">
        <f t="shared" si="61"/>
        <v>58.33</v>
      </c>
      <c r="Q807" s="12" t="s">
        <v>8322</v>
      </c>
      <c r="R807" t="s">
        <v>8323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117.68</v>
      </c>
      <c r="P808">
        <f t="shared" si="61"/>
        <v>117.68</v>
      </c>
      <c r="Q808" s="12" t="s">
        <v>8322</v>
      </c>
      <c r="R808" t="s">
        <v>8323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73.77</v>
      </c>
      <c r="P809">
        <f t="shared" si="61"/>
        <v>73.77</v>
      </c>
      <c r="Q809" s="12" t="s">
        <v>8322</v>
      </c>
      <c r="R809" t="s">
        <v>8323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104.65</v>
      </c>
      <c r="P810">
        <f t="shared" si="61"/>
        <v>104.65</v>
      </c>
      <c r="Q810" s="12" t="s">
        <v>8322</v>
      </c>
      <c r="R810" t="s">
        <v>8323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79.83</v>
      </c>
      <c r="P811">
        <f t="shared" si="61"/>
        <v>79.83</v>
      </c>
      <c r="Q811" s="12" t="s">
        <v>8322</v>
      </c>
      <c r="R811" t="s">
        <v>8323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58.33</v>
      </c>
      <c r="P812">
        <f t="shared" si="61"/>
        <v>58.33</v>
      </c>
      <c r="Q812" s="12" t="s">
        <v>8322</v>
      </c>
      <c r="R812" t="s">
        <v>8323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86.67</v>
      </c>
      <c r="P813">
        <f t="shared" si="61"/>
        <v>86.67</v>
      </c>
      <c r="Q813" s="12" t="s">
        <v>8322</v>
      </c>
      <c r="R813" t="s">
        <v>8323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27.61</v>
      </c>
      <c r="P814">
        <f t="shared" si="61"/>
        <v>27.61</v>
      </c>
      <c r="Q814" s="12" t="s">
        <v>8322</v>
      </c>
      <c r="R814" t="s">
        <v>8323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25</v>
      </c>
      <c r="P815">
        <f t="shared" si="61"/>
        <v>25</v>
      </c>
      <c r="Q815" s="12" t="s">
        <v>8322</v>
      </c>
      <c r="R815" t="s">
        <v>8323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45.46</v>
      </c>
      <c r="P816">
        <f t="shared" si="61"/>
        <v>45.46</v>
      </c>
      <c r="Q816" s="12" t="s">
        <v>8322</v>
      </c>
      <c r="R816" t="s">
        <v>8323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99.53</v>
      </c>
      <c r="P817">
        <f t="shared" si="61"/>
        <v>99.53</v>
      </c>
      <c r="Q817" s="12" t="s">
        <v>8322</v>
      </c>
      <c r="R817" t="s">
        <v>8323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39.31</v>
      </c>
      <c r="P818">
        <f t="shared" si="61"/>
        <v>39.31</v>
      </c>
      <c r="Q818" s="12" t="s">
        <v>8322</v>
      </c>
      <c r="R818" t="s">
        <v>8323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89.42</v>
      </c>
      <c r="P819">
        <f t="shared" si="61"/>
        <v>89.42</v>
      </c>
      <c r="Q819" s="12" t="s">
        <v>8322</v>
      </c>
      <c r="R819" t="s">
        <v>8323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28.68</v>
      </c>
      <c r="P820">
        <f t="shared" si="61"/>
        <v>28.68</v>
      </c>
      <c r="Q820" s="12" t="s">
        <v>8322</v>
      </c>
      <c r="R820" t="s">
        <v>8323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31.07</v>
      </c>
      <c r="P821">
        <f t="shared" si="61"/>
        <v>31.07</v>
      </c>
      <c r="Q821" s="12" t="s">
        <v>8322</v>
      </c>
      <c r="R821" t="s">
        <v>8323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70.55</v>
      </c>
      <c r="P822">
        <f t="shared" si="61"/>
        <v>70.55</v>
      </c>
      <c r="Q822" s="12" t="s">
        <v>8322</v>
      </c>
      <c r="R822" t="s">
        <v>8323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224.13</v>
      </c>
      <c r="P823">
        <f t="shared" si="61"/>
        <v>224.13</v>
      </c>
      <c r="Q823" s="12" t="s">
        <v>8322</v>
      </c>
      <c r="R823" t="s">
        <v>8323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51.81</v>
      </c>
      <c r="P824">
        <f t="shared" si="61"/>
        <v>51.81</v>
      </c>
      <c r="Q824" s="12" t="s">
        <v>8322</v>
      </c>
      <c r="R824" t="s">
        <v>8323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43.52</v>
      </c>
      <c r="P825">
        <f t="shared" si="61"/>
        <v>43.52</v>
      </c>
      <c r="Q825" s="12" t="s">
        <v>8322</v>
      </c>
      <c r="R825" t="s">
        <v>8323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ref="O826:O889" si="65">IFERROR(ROUND(E826/L826,2),0)</f>
        <v>39.82</v>
      </c>
      <c r="P826">
        <f t="shared" ref="P826:P889" si="66">IFERROR(ROUND(E826/L826,2),0)</f>
        <v>39.82</v>
      </c>
      <c r="Q826" s="12" t="s">
        <v>8322</v>
      </c>
      <c r="R826" t="s">
        <v>8323</v>
      </c>
      <c r="S826" s="17">
        <f t="shared" ref="S826:S889" si="67">(((J826/60)/60)/24)+DATE(1970,1,1)</f>
        <v>40250.242106481484</v>
      </c>
      <c r="T826" s="17">
        <f t="shared" ref="T826:T889" si="68">(((I826/60)/60)/24)+DATE(1970,1,1)</f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5"/>
        <v>126.81</v>
      </c>
      <c r="P827">
        <f t="shared" si="66"/>
        <v>126.81</v>
      </c>
      <c r="Q827" s="12" t="s">
        <v>8322</v>
      </c>
      <c r="R827" t="s">
        <v>8323</v>
      </c>
      <c r="S827" s="17">
        <f t="shared" si="67"/>
        <v>41186.306527777779</v>
      </c>
      <c r="T827" s="17">
        <f t="shared" si="68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5"/>
        <v>113.88</v>
      </c>
      <c r="P828">
        <f t="shared" si="66"/>
        <v>113.88</v>
      </c>
      <c r="Q828" s="12" t="s">
        <v>8322</v>
      </c>
      <c r="R828" t="s">
        <v>8323</v>
      </c>
      <c r="S828" s="17">
        <f t="shared" si="67"/>
        <v>40973.038541666669</v>
      </c>
      <c r="T828" s="17">
        <f t="shared" si="68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5"/>
        <v>28.18</v>
      </c>
      <c r="P829">
        <f t="shared" si="66"/>
        <v>28.18</v>
      </c>
      <c r="Q829" s="12" t="s">
        <v>8322</v>
      </c>
      <c r="R829" t="s">
        <v>8323</v>
      </c>
      <c r="S829" s="17">
        <f t="shared" si="67"/>
        <v>40927.473460648151</v>
      </c>
      <c r="T829" s="17">
        <f t="shared" si="68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5"/>
        <v>36.61</v>
      </c>
      <c r="P830">
        <f t="shared" si="66"/>
        <v>36.61</v>
      </c>
      <c r="Q830" s="12" t="s">
        <v>8322</v>
      </c>
      <c r="R830" t="s">
        <v>8323</v>
      </c>
      <c r="S830" s="17">
        <f t="shared" si="67"/>
        <v>41073.050717592596</v>
      </c>
      <c r="T830" s="17">
        <f t="shared" si="68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5"/>
        <v>32.5</v>
      </c>
      <c r="P831">
        <f t="shared" si="66"/>
        <v>32.5</v>
      </c>
      <c r="Q831" s="12" t="s">
        <v>8322</v>
      </c>
      <c r="R831" t="s">
        <v>8323</v>
      </c>
      <c r="S831" s="17">
        <f t="shared" si="67"/>
        <v>42504.801388888889</v>
      </c>
      <c r="T831" s="17">
        <f t="shared" si="68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5"/>
        <v>60.66</v>
      </c>
      <c r="P832">
        <f t="shared" si="66"/>
        <v>60.66</v>
      </c>
      <c r="Q832" s="12" t="s">
        <v>8322</v>
      </c>
      <c r="R832" t="s">
        <v>8323</v>
      </c>
      <c r="S832" s="17">
        <f t="shared" si="67"/>
        <v>41325.525752314818</v>
      </c>
      <c r="T832" s="17">
        <f t="shared" si="68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5"/>
        <v>175</v>
      </c>
      <c r="P833">
        <f t="shared" si="66"/>
        <v>175</v>
      </c>
      <c r="Q833" s="12" t="s">
        <v>8322</v>
      </c>
      <c r="R833" t="s">
        <v>8323</v>
      </c>
      <c r="S833" s="17">
        <f t="shared" si="67"/>
        <v>40996.646921296298</v>
      </c>
      <c r="T833" s="17">
        <f t="shared" si="68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5"/>
        <v>97.99</v>
      </c>
      <c r="P834">
        <f t="shared" si="66"/>
        <v>97.99</v>
      </c>
      <c r="Q834" s="12" t="s">
        <v>8322</v>
      </c>
      <c r="R834" t="s">
        <v>8323</v>
      </c>
      <c r="S834" s="17">
        <f t="shared" si="67"/>
        <v>40869.675173611111</v>
      </c>
      <c r="T834" s="17">
        <f t="shared" si="68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148.78</v>
      </c>
      <c r="P835">
        <f t="shared" si="66"/>
        <v>148.78</v>
      </c>
      <c r="Q835" s="12" t="s">
        <v>8322</v>
      </c>
      <c r="R835" t="s">
        <v>8323</v>
      </c>
      <c r="S835" s="17">
        <f t="shared" si="67"/>
        <v>41718.878182870372</v>
      </c>
      <c r="T835" s="17">
        <f t="shared" si="68"/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96.08</v>
      </c>
      <c r="P836">
        <f t="shared" si="66"/>
        <v>96.08</v>
      </c>
      <c r="Q836" s="12" t="s">
        <v>8322</v>
      </c>
      <c r="R836" t="s">
        <v>8323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58.63</v>
      </c>
      <c r="P837">
        <f t="shared" si="66"/>
        <v>58.63</v>
      </c>
      <c r="Q837" s="12" t="s">
        <v>8322</v>
      </c>
      <c r="R837" t="s">
        <v>8323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109.71</v>
      </c>
      <c r="P838">
        <f t="shared" si="66"/>
        <v>109.71</v>
      </c>
      <c r="Q838" s="12" t="s">
        <v>8322</v>
      </c>
      <c r="R838" t="s">
        <v>8323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49.11</v>
      </c>
      <c r="P839">
        <f t="shared" si="66"/>
        <v>49.11</v>
      </c>
      <c r="Q839" s="12" t="s">
        <v>8322</v>
      </c>
      <c r="R839" t="s">
        <v>8323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47.67</v>
      </c>
      <c r="P840">
        <f t="shared" si="66"/>
        <v>47.67</v>
      </c>
      <c r="Q840" s="12" t="s">
        <v>8322</v>
      </c>
      <c r="R840" t="s">
        <v>8323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60.74</v>
      </c>
      <c r="P841">
        <f t="shared" si="66"/>
        <v>60.74</v>
      </c>
      <c r="Q841" s="12" t="s">
        <v>8322</v>
      </c>
      <c r="R841" t="s">
        <v>8323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63.38</v>
      </c>
      <c r="P842">
        <f t="shared" si="66"/>
        <v>63.38</v>
      </c>
      <c r="Q842" s="12" t="s">
        <v>8322</v>
      </c>
      <c r="R842" t="s">
        <v>8324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53.89</v>
      </c>
      <c r="P843">
        <f t="shared" si="66"/>
        <v>53.89</v>
      </c>
      <c r="Q843" s="12" t="s">
        <v>8322</v>
      </c>
      <c r="R843" t="s">
        <v>8324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66.87</v>
      </c>
      <c r="P844">
        <f t="shared" si="66"/>
        <v>66.87</v>
      </c>
      <c r="Q844" s="12" t="s">
        <v>8322</v>
      </c>
      <c r="R844" t="s">
        <v>8324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63.1</v>
      </c>
      <c r="P845">
        <f t="shared" si="66"/>
        <v>63.1</v>
      </c>
      <c r="Q845" s="12" t="s">
        <v>8322</v>
      </c>
      <c r="R845" t="s">
        <v>8324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36.630000000000003</v>
      </c>
      <c r="P846">
        <f t="shared" si="66"/>
        <v>36.630000000000003</v>
      </c>
      <c r="Q846" s="12" t="s">
        <v>8322</v>
      </c>
      <c r="R846" t="s">
        <v>8324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34.01</v>
      </c>
      <c r="P847">
        <f t="shared" si="66"/>
        <v>34.01</v>
      </c>
      <c r="Q847" s="12" t="s">
        <v>8322</v>
      </c>
      <c r="R847" t="s">
        <v>8324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28.55</v>
      </c>
      <c r="P848">
        <f t="shared" si="66"/>
        <v>28.55</v>
      </c>
      <c r="Q848" s="12" t="s">
        <v>8322</v>
      </c>
      <c r="R848" t="s">
        <v>8324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</v>
      </c>
      <c r="P849">
        <f t="shared" si="66"/>
        <v>10</v>
      </c>
      <c r="Q849" s="12" t="s">
        <v>8322</v>
      </c>
      <c r="R849" t="s">
        <v>8324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18.75</v>
      </c>
      <c r="P850">
        <f t="shared" si="66"/>
        <v>18.75</v>
      </c>
      <c r="Q850" s="12" t="s">
        <v>8322</v>
      </c>
      <c r="R850" t="s">
        <v>8324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41.7</v>
      </c>
      <c r="P851">
        <f t="shared" si="66"/>
        <v>41.7</v>
      </c>
      <c r="Q851" s="12" t="s">
        <v>8322</v>
      </c>
      <c r="R851" t="s">
        <v>8324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46.67</v>
      </c>
      <c r="P852">
        <f t="shared" si="66"/>
        <v>46.67</v>
      </c>
      <c r="Q852" s="12" t="s">
        <v>8322</v>
      </c>
      <c r="R852" t="s">
        <v>8324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37.270000000000003</v>
      </c>
      <c r="P853">
        <f t="shared" si="66"/>
        <v>37.270000000000003</v>
      </c>
      <c r="Q853" s="12" t="s">
        <v>8322</v>
      </c>
      <c r="R853" t="s">
        <v>8324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59.26</v>
      </c>
      <c r="P854">
        <f t="shared" si="66"/>
        <v>59.26</v>
      </c>
      <c r="Q854" s="12" t="s">
        <v>8322</v>
      </c>
      <c r="R854" t="s">
        <v>8324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30</v>
      </c>
      <c r="P855">
        <f t="shared" si="66"/>
        <v>30</v>
      </c>
      <c r="Q855" s="12" t="s">
        <v>8322</v>
      </c>
      <c r="R855" t="s">
        <v>8324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65.86</v>
      </c>
      <c r="P856">
        <f t="shared" si="66"/>
        <v>65.86</v>
      </c>
      <c r="Q856" s="12" t="s">
        <v>8322</v>
      </c>
      <c r="R856" t="s">
        <v>8324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31.91</v>
      </c>
      <c r="P857">
        <f t="shared" si="66"/>
        <v>31.91</v>
      </c>
      <c r="Q857" s="12" t="s">
        <v>8322</v>
      </c>
      <c r="R857" t="s">
        <v>8324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19.46</v>
      </c>
      <c r="P858">
        <f t="shared" si="66"/>
        <v>19.46</v>
      </c>
      <c r="Q858" s="12" t="s">
        <v>8322</v>
      </c>
      <c r="R858" t="s">
        <v>8324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50</v>
      </c>
      <c r="P859">
        <f t="shared" si="66"/>
        <v>50</v>
      </c>
      <c r="Q859" s="12" t="s">
        <v>8322</v>
      </c>
      <c r="R859" t="s">
        <v>8324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22.74</v>
      </c>
      <c r="P860">
        <f t="shared" si="66"/>
        <v>22.74</v>
      </c>
      <c r="Q860" s="12" t="s">
        <v>8322</v>
      </c>
      <c r="R860" t="s">
        <v>8324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42.72</v>
      </c>
      <c r="P861">
        <f t="shared" si="66"/>
        <v>42.72</v>
      </c>
      <c r="Q861" s="12" t="s">
        <v>8322</v>
      </c>
      <c r="R861" t="s">
        <v>8324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52.92</v>
      </c>
      <c r="P862">
        <f t="shared" si="66"/>
        <v>52.92</v>
      </c>
      <c r="Q862" s="12" t="s">
        <v>8322</v>
      </c>
      <c r="R862" t="s">
        <v>8325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50.5</v>
      </c>
      <c r="P863">
        <f t="shared" si="66"/>
        <v>50.5</v>
      </c>
      <c r="Q863" s="12" t="s">
        <v>8322</v>
      </c>
      <c r="R863" t="s">
        <v>8325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42.5</v>
      </c>
      <c r="P864">
        <f t="shared" si="66"/>
        <v>42.5</v>
      </c>
      <c r="Q864" s="12" t="s">
        <v>8322</v>
      </c>
      <c r="R864" t="s">
        <v>8325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18</v>
      </c>
      <c r="P865">
        <f t="shared" si="66"/>
        <v>18</v>
      </c>
      <c r="Q865" s="12" t="s">
        <v>8322</v>
      </c>
      <c r="R865" t="s">
        <v>8325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34.18</v>
      </c>
      <c r="P866">
        <f t="shared" si="66"/>
        <v>34.18</v>
      </c>
      <c r="Q866" s="12" t="s">
        <v>8322</v>
      </c>
      <c r="R866" t="s">
        <v>8325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22.5</v>
      </c>
      <c r="P867">
        <f t="shared" si="66"/>
        <v>22.5</v>
      </c>
      <c r="Q867" s="12" t="s">
        <v>8322</v>
      </c>
      <c r="R867" t="s">
        <v>8325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58.18</v>
      </c>
      <c r="P868">
        <f t="shared" si="66"/>
        <v>58.18</v>
      </c>
      <c r="Q868" s="12" t="s">
        <v>8322</v>
      </c>
      <c r="R868" t="s">
        <v>8325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109.18</v>
      </c>
      <c r="P869">
        <f t="shared" si="66"/>
        <v>109.18</v>
      </c>
      <c r="Q869" s="12" t="s">
        <v>8322</v>
      </c>
      <c r="R869" t="s">
        <v>8325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50</v>
      </c>
      <c r="P870">
        <f t="shared" si="66"/>
        <v>50</v>
      </c>
      <c r="Q870" s="12" t="s">
        <v>8322</v>
      </c>
      <c r="R870" t="s">
        <v>8325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346.67</v>
      </c>
      <c r="P871">
        <f t="shared" si="66"/>
        <v>346.67</v>
      </c>
      <c r="Q871" s="12" t="s">
        <v>8322</v>
      </c>
      <c r="R871" t="s">
        <v>8325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12.4</v>
      </c>
      <c r="P872">
        <f t="shared" si="66"/>
        <v>12.4</v>
      </c>
      <c r="Q872" s="12" t="s">
        <v>8322</v>
      </c>
      <c r="R872" t="s">
        <v>8325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27.08</v>
      </c>
      <c r="P873">
        <f t="shared" si="66"/>
        <v>27.08</v>
      </c>
      <c r="Q873" s="12" t="s">
        <v>8322</v>
      </c>
      <c r="R873" t="s">
        <v>8325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32.5</v>
      </c>
      <c r="P874">
        <f t="shared" si="66"/>
        <v>32.5</v>
      </c>
      <c r="Q874" s="12" t="s">
        <v>8322</v>
      </c>
      <c r="R874" t="s">
        <v>8325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9</v>
      </c>
      <c r="P875">
        <f t="shared" si="66"/>
        <v>9</v>
      </c>
      <c r="Q875" s="12" t="s">
        <v>8322</v>
      </c>
      <c r="R875" t="s">
        <v>8325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34.76</v>
      </c>
      <c r="P876">
        <f t="shared" si="66"/>
        <v>34.76</v>
      </c>
      <c r="Q876" s="12" t="s">
        <v>8322</v>
      </c>
      <c r="R876" t="s">
        <v>8325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8322</v>
      </c>
      <c r="R877" t="s">
        <v>8325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28.58</v>
      </c>
      <c r="P878">
        <f t="shared" si="66"/>
        <v>28.58</v>
      </c>
      <c r="Q878" s="12" t="s">
        <v>8322</v>
      </c>
      <c r="R878" t="s">
        <v>8325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46.59</v>
      </c>
      <c r="P879">
        <f t="shared" si="66"/>
        <v>46.59</v>
      </c>
      <c r="Q879" s="12" t="s">
        <v>8322</v>
      </c>
      <c r="R879" t="s">
        <v>8325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32.5</v>
      </c>
      <c r="P880">
        <f t="shared" si="66"/>
        <v>32.5</v>
      </c>
      <c r="Q880" s="12" t="s">
        <v>8322</v>
      </c>
      <c r="R880" t="s">
        <v>8325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21.47</v>
      </c>
      <c r="P881">
        <f t="shared" si="66"/>
        <v>21.47</v>
      </c>
      <c r="Q881" s="12" t="s">
        <v>8322</v>
      </c>
      <c r="R881" t="s">
        <v>8325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14.13</v>
      </c>
      <c r="P882">
        <f t="shared" si="66"/>
        <v>14.13</v>
      </c>
      <c r="Q882" s="12" t="s">
        <v>8322</v>
      </c>
      <c r="R882" t="s">
        <v>8326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30</v>
      </c>
      <c r="P883">
        <f t="shared" si="66"/>
        <v>30</v>
      </c>
      <c r="Q883" s="12" t="s">
        <v>8322</v>
      </c>
      <c r="R883" t="s">
        <v>8326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21.57</v>
      </c>
      <c r="P884">
        <f t="shared" si="66"/>
        <v>21.57</v>
      </c>
      <c r="Q884" s="12" t="s">
        <v>8322</v>
      </c>
      <c r="R884" t="s">
        <v>8326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83.38</v>
      </c>
      <c r="P885">
        <f t="shared" si="66"/>
        <v>83.38</v>
      </c>
      <c r="Q885" s="12" t="s">
        <v>8322</v>
      </c>
      <c r="R885" t="s">
        <v>8326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10</v>
      </c>
      <c r="P886">
        <f t="shared" si="66"/>
        <v>10</v>
      </c>
      <c r="Q886" s="12" t="s">
        <v>8322</v>
      </c>
      <c r="R886" t="s">
        <v>8326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35.71</v>
      </c>
      <c r="P887">
        <f t="shared" si="66"/>
        <v>35.71</v>
      </c>
      <c r="Q887" s="12" t="s">
        <v>8322</v>
      </c>
      <c r="R887" t="s">
        <v>8326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29.29</v>
      </c>
      <c r="P888">
        <f t="shared" si="66"/>
        <v>29.29</v>
      </c>
      <c r="Q888" s="12" t="s">
        <v>8322</v>
      </c>
      <c r="R888" t="s">
        <v>8326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8322</v>
      </c>
      <c r="R889" t="s">
        <v>8326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ref="O890:O953" si="70">IFERROR(ROUND(E890/L890,2),0)</f>
        <v>18</v>
      </c>
      <c r="P890">
        <f t="shared" ref="P890:P953" si="71">IFERROR(ROUND(E890/L890,2),0)</f>
        <v>18</v>
      </c>
      <c r="Q890" s="12" t="s">
        <v>8322</v>
      </c>
      <c r="R890" t="s">
        <v>8326</v>
      </c>
      <c r="S890" s="17">
        <f t="shared" ref="S890:S953" si="72">(((J890/60)/60)/24)+DATE(1970,1,1)</f>
        <v>40751.753298611111</v>
      </c>
      <c r="T890" s="17">
        <f t="shared" ref="T890:T953" si="73">(((I890/60)/60)/24)+DATE(1970,1,1)</f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70"/>
        <v>73.760000000000005</v>
      </c>
      <c r="P891">
        <f t="shared" si="71"/>
        <v>73.760000000000005</v>
      </c>
      <c r="Q891" s="12" t="s">
        <v>8322</v>
      </c>
      <c r="R891" t="s">
        <v>8326</v>
      </c>
      <c r="S891" s="17">
        <f t="shared" si="72"/>
        <v>41887.784062500003</v>
      </c>
      <c r="T891" s="17">
        <f t="shared" si="73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70"/>
        <v>31.25</v>
      </c>
      <c r="P892">
        <f t="shared" si="71"/>
        <v>31.25</v>
      </c>
      <c r="Q892" s="12" t="s">
        <v>8322</v>
      </c>
      <c r="R892" t="s">
        <v>8326</v>
      </c>
      <c r="S892" s="17">
        <f t="shared" si="72"/>
        <v>41569.698831018519</v>
      </c>
      <c r="T892" s="17">
        <f t="shared" si="73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70"/>
        <v>28.89</v>
      </c>
      <c r="P893">
        <f t="shared" si="71"/>
        <v>28.89</v>
      </c>
      <c r="Q893" s="12" t="s">
        <v>8322</v>
      </c>
      <c r="R893" t="s">
        <v>8326</v>
      </c>
      <c r="S893" s="17">
        <f t="shared" si="72"/>
        <v>41842.031597222223</v>
      </c>
      <c r="T893" s="17">
        <f t="shared" si="73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70"/>
        <v>143.82</v>
      </c>
      <c r="P894">
        <f t="shared" si="71"/>
        <v>143.82</v>
      </c>
      <c r="Q894" s="12" t="s">
        <v>8322</v>
      </c>
      <c r="R894" t="s">
        <v>8326</v>
      </c>
      <c r="S894" s="17">
        <f t="shared" si="72"/>
        <v>40304.20003472222</v>
      </c>
      <c r="T894" s="17">
        <f t="shared" si="73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70"/>
        <v>40</v>
      </c>
      <c r="P895">
        <f t="shared" si="71"/>
        <v>40</v>
      </c>
      <c r="Q895" s="12" t="s">
        <v>8322</v>
      </c>
      <c r="R895" t="s">
        <v>8326</v>
      </c>
      <c r="S895" s="17">
        <f t="shared" si="72"/>
        <v>42065.897719907407</v>
      </c>
      <c r="T895" s="17">
        <f t="shared" si="73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70"/>
        <v>147.81</v>
      </c>
      <c r="P896">
        <f t="shared" si="71"/>
        <v>147.81</v>
      </c>
      <c r="Q896" s="12" t="s">
        <v>8322</v>
      </c>
      <c r="R896" t="s">
        <v>8326</v>
      </c>
      <c r="S896" s="17">
        <f t="shared" si="72"/>
        <v>42496.981597222228</v>
      </c>
      <c r="T896" s="17">
        <f t="shared" si="73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70"/>
        <v>27.86</v>
      </c>
      <c r="P897">
        <f t="shared" si="71"/>
        <v>27.86</v>
      </c>
      <c r="Q897" s="12" t="s">
        <v>8322</v>
      </c>
      <c r="R897" t="s">
        <v>8326</v>
      </c>
      <c r="S897" s="17">
        <f t="shared" si="72"/>
        <v>40431.127650462964</v>
      </c>
      <c r="T897" s="17">
        <f t="shared" si="73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70"/>
        <v>44.44</v>
      </c>
      <c r="P898">
        <f t="shared" si="71"/>
        <v>44.44</v>
      </c>
      <c r="Q898" s="12" t="s">
        <v>8322</v>
      </c>
      <c r="R898" t="s">
        <v>8326</v>
      </c>
      <c r="S898" s="17">
        <f t="shared" si="72"/>
        <v>42218.872986111113</v>
      </c>
      <c r="T898" s="17">
        <f t="shared" si="73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si="71"/>
        <v>0</v>
      </c>
      <c r="Q899" s="12" t="s">
        <v>8322</v>
      </c>
      <c r="R899" t="s">
        <v>8326</v>
      </c>
      <c r="S899" s="17">
        <f t="shared" si="72"/>
        <v>41211.688750000001</v>
      </c>
      <c r="T899" s="17">
        <f t="shared" si="73"/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35</v>
      </c>
      <c r="P900">
        <f t="shared" si="71"/>
        <v>35</v>
      </c>
      <c r="Q900" s="12" t="s">
        <v>8322</v>
      </c>
      <c r="R900" t="s">
        <v>8326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35</v>
      </c>
      <c r="P901">
        <f t="shared" si="71"/>
        <v>35</v>
      </c>
      <c r="Q901" s="12" t="s">
        <v>8322</v>
      </c>
      <c r="R901" t="s">
        <v>8326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10.5</v>
      </c>
      <c r="P902">
        <f t="shared" si="71"/>
        <v>10.5</v>
      </c>
      <c r="Q902" s="12" t="s">
        <v>8322</v>
      </c>
      <c r="R902" t="s">
        <v>8325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8322</v>
      </c>
      <c r="R903" t="s">
        <v>8325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30</v>
      </c>
      <c r="P904">
        <f t="shared" si="71"/>
        <v>30</v>
      </c>
      <c r="Q904" s="12" t="s">
        <v>8322</v>
      </c>
      <c r="R904" t="s">
        <v>8325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40</v>
      </c>
      <c r="P905">
        <f t="shared" si="71"/>
        <v>40</v>
      </c>
      <c r="Q905" s="12" t="s">
        <v>8322</v>
      </c>
      <c r="R905" t="s">
        <v>8325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50.33</v>
      </c>
      <c r="P906">
        <f t="shared" si="71"/>
        <v>50.33</v>
      </c>
      <c r="Q906" s="12" t="s">
        <v>8322</v>
      </c>
      <c r="R906" t="s">
        <v>8325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32.67</v>
      </c>
      <c r="P907">
        <f t="shared" si="71"/>
        <v>32.67</v>
      </c>
      <c r="Q907" s="12" t="s">
        <v>8322</v>
      </c>
      <c r="R907" t="s">
        <v>8325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8322</v>
      </c>
      <c r="R908" t="s">
        <v>8325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8322</v>
      </c>
      <c r="R909" t="s">
        <v>8325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8322</v>
      </c>
      <c r="R910" t="s">
        <v>8325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65</v>
      </c>
      <c r="P911">
        <f t="shared" si="71"/>
        <v>65</v>
      </c>
      <c r="Q911" s="12" t="s">
        <v>8322</v>
      </c>
      <c r="R911" t="s">
        <v>8325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24.6</v>
      </c>
      <c r="P912">
        <f t="shared" si="71"/>
        <v>24.6</v>
      </c>
      <c r="Q912" s="12" t="s">
        <v>8322</v>
      </c>
      <c r="R912" t="s">
        <v>8325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8322</v>
      </c>
      <c r="R913" t="s">
        <v>8325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15</v>
      </c>
      <c r="P914">
        <f t="shared" si="71"/>
        <v>15</v>
      </c>
      <c r="Q914" s="12" t="s">
        <v>8322</v>
      </c>
      <c r="R914" t="s">
        <v>8325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82.58</v>
      </c>
      <c r="P915">
        <f t="shared" si="71"/>
        <v>82.58</v>
      </c>
      <c r="Q915" s="12" t="s">
        <v>8322</v>
      </c>
      <c r="R915" t="s">
        <v>8325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8322</v>
      </c>
      <c r="R916" t="s">
        <v>8325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41.67</v>
      </c>
      <c r="P917">
        <f t="shared" si="71"/>
        <v>41.67</v>
      </c>
      <c r="Q917" s="12" t="s">
        <v>8322</v>
      </c>
      <c r="R917" t="s">
        <v>8325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8322</v>
      </c>
      <c r="R918" t="s">
        <v>8325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30</v>
      </c>
      <c r="P919">
        <f t="shared" si="71"/>
        <v>30</v>
      </c>
      <c r="Q919" s="12" t="s">
        <v>8322</v>
      </c>
      <c r="R919" t="s">
        <v>8325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19.600000000000001</v>
      </c>
      <c r="P920">
        <f t="shared" si="71"/>
        <v>19.600000000000001</v>
      </c>
      <c r="Q920" s="12" t="s">
        <v>8322</v>
      </c>
      <c r="R920" t="s">
        <v>8325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100</v>
      </c>
      <c r="P921">
        <f t="shared" si="71"/>
        <v>100</v>
      </c>
      <c r="Q921" s="12" t="s">
        <v>8322</v>
      </c>
      <c r="R921" t="s">
        <v>8325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8322</v>
      </c>
      <c r="R922" t="s">
        <v>8325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231.75</v>
      </c>
      <c r="P923">
        <f t="shared" si="71"/>
        <v>231.75</v>
      </c>
      <c r="Q923" s="12" t="s">
        <v>8322</v>
      </c>
      <c r="R923" t="s">
        <v>8325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189.33</v>
      </c>
      <c r="P924">
        <f t="shared" si="71"/>
        <v>189.33</v>
      </c>
      <c r="Q924" s="12" t="s">
        <v>8322</v>
      </c>
      <c r="R924" t="s">
        <v>8325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55</v>
      </c>
      <c r="P925">
        <f t="shared" si="71"/>
        <v>55</v>
      </c>
      <c r="Q925" s="12" t="s">
        <v>8322</v>
      </c>
      <c r="R925" t="s">
        <v>8325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21.8</v>
      </c>
      <c r="P926">
        <f t="shared" si="71"/>
        <v>21.8</v>
      </c>
      <c r="Q926" s="12" t="s">
        <v>8322</v>
      </c>
      <c r="R926" t="s">
        <v>8325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32</v>
      </c>
      <c r="P927">
        <f t="shared" si="71"/>
        <v>32</v>
      </c>
      <c r="Q927" s="12" t="s">
        <v>8322</v>
      </c>
      <c r="R927" t="s">
        <v>8325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8322</v>
      </c>
      <c r="R928" t="s">
        <v>8325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8322</v>
      </c>
      <c r="R929" t="s">
        <v>8325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56.25</v>
      </c>
      <c r="P930">
        <f t="shared" si="71"/>
        <v>56.25</v>
      </c>
      <c r="Q930" s="12" t="s">
        <v>8322</v>
      </c>
      <c r="R930" t="s">
        <v>8325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8322</v>
      </c>
      <c r="R931" t="s">
        <v>8325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69</v>
      </c>
      <c r="P932">
        <f t="shared" si="71"/>
        <v>69</v>
      </c>
      <c r="Q932" s="12" t="s">
        <v>8322</v>
      </c>
      <c r="R932" t="s">
        <v>8325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18.71</v>
      </c>
      <c r="P933">
        <f t="shared" si="71"/>
        <v>18.71</v>
      </c>
      <c r="Q933" s="12" t="s">
        <v>8322</v>
      </c>
      <c r="R933" t="s">
        <v>8325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46.03</v>
      </c>
      <c r="P934">
        <f t="shared" si="71"/>
        <v>46.03</v>
      </c>
      <c r="Q934" s="12" t="s">
        <v>8322</v>
      </c>
      <c r="R934" t="s">
        <v>8325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60</v>
      </c>
      <c r="P935">
        <f t="shared" si="71"/>
        <v>60</v>
      </c>
      <c r="Q935" s="12" t="s">
        <v>8322</v>
      </c>
      <c r="R935" t="s">
        <v>8325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50.67</v>
      </c>
      <c r="P936">
        <f t="shared" si="71"/>
        <v>50.67</v>
      </c>
      <c r="Q936" s="12" t="s">
        <v>8322</v>
      </c>
      <c r="R936" t="s">
        <v>8325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25</v>
      </c>
      <c r="P937">
        <f t="shared" si="71"/>
        <v>25</v>
      </c>
      <c r="Q937" s="12" t="s">
        <v>8322</v>
      </c>
      <c r="R937" t="s">
        <v>8325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8322</v>
      </c>
      <c r="R938" t="s">
        <v>8325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20</v>
      </c>
      <c r="P939">
        <f t="shared" si="71"/>
        <v>20</v>
      </c>
      <c r="Q939" s="12" t="s">
        <v>8322</v>
      </c>
      <c r="R939" t="s">
        <v>8325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25</v>
      </c>
      <c r="P940">
        <f t="shared" si="71"/>
        <v>25</v>
      </c>
      <c r="Q940" s="12" t="s">
        <v>8322</v>
      </c>
      <c r="R940" t="s">
        <v>8325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20</v>
      </c>
      <c r="P941">
        <f t="shared" si="71"/>
        <v>20</v>
      </c>
      <c r="Q941" s="12" t="s">
        <v>8322</v>
      </c>
      <c r="R941" t="s">
        <v>8325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110.29</v>
      </c>
      <c r="P942">
        <f t="shared" si="71"/>
        <v>110.29</v>
      </c>
      <c r="Q942" s="12" t="s">
        <v>8316</v>
      </c>
      <c r="R942" t="s">
        <v>8318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37.450000000000003</v>
      </c>
      <c r="P943">
        <f t="shared" si="71"/>
        <v>37.450000000000003</v>
      </c>
      <c r="Q943" s="12" t="s">
        <v>8316</v>
      </c>
      <c r="R943" t="s">
        <v>8318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41.75</v>
      </c>
      <c r="P944">
        <f t="shared" si="71"/>
        <v>41.75</v>
      </c>
      <c r="Q944" s="12" t="s">
        <v>8316</v>
      </c>
      <c r="R944" t="s">
        <v>8318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24.08</v>
      </c>
      <c r="P945">
        <f t="shared" si="71"/>
        <v>24.08</v>
      </c>
      <c r="Q945" s="12" t="s">
        <v>8316</v>
      </c>
      <c r="R945" t="s">
        <v>8318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69.41</v>
      </c>
      <c r="P946">
        <f t="shared" si="71"/>
        <v>69.41</v>
      </c>
      <c r="Q946" s="12" t="s">
        <v>8316</v>
      </c>
      <c r="R946" t="s">
        <v>8318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155.25</v>
      </c>
      <c r="P947">
        <f t="shared" si="71"/>
        <v>155.25</v>
      </c>
      <c r="Q947" s="12" t="s">
        <v>8316</v>
      </c>
      <c r="R947" t="s">
        <v>8318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57.2</v>
      </c>
      <c r="P948">
        <f t="shared" si="71"/>
        <v>57.2</v>
      </c>
      <c r="Q948" s="12" t="s">
        <v>8316</v>
      </c>
      <c r="R948" t="s">
        <v>8318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8316</v>
      </c>
      <c r="R949" t="s">
        <v>8318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60</v>
      </c>
      <c r="P950">
        <f t="shared" si="71"/>
        <v>60</v>
      </c>
      <c r="Q950" s="12" t="s">
        <v>8316</v>
      </c>
      <c r="R950" t="s">
        <v>8318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39</v>
      </c>
      <c r="P951">
        <f t="shared" si="71"/>
        <v>39</v>
      </c>
      <c r="Q951" s="12" t="s">
        <v>8316</v>
      </c>
      <c r="R951" t="s">
        <v>8318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58.42</v>
      </c>
      <c r="P952">
        <f t="shared" si="71"/>
        <v>58.42</v>
      </c>
      <c r="Q952" s="12" t="s">
        <v>8316</v>
      </c>
      <c r="R952" t="s">
        <v>8318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158.63999999999999</v>
      </c>
      <c r="P953">
        <f t="shared" si="71"/>
        <v>158.63999999999999</v>
      </c>
      <c r="Q953" s="12" t="s">
        <v>8316</v>
      </c>
      <c r="R953" t="s">
        <v>8318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ref="O954:O1017" si="75">IFERROR(ROUND(E954/L954,2),0)</f>
        <v>99.86</v>
      </c>
      <c r="P954">
        <f t="shared" ref="P954:P1017" si="76">IFERROR(ROUND(E954/L954,2),0)</f>
        <v>99.86</v>
      </c>
      <c r="Q954" s="12" t="s">
        <v>8316</v>
      </c>
      <c r="R954" t="s">
        <v>8318</v>
      </c>
      <c r="S954" s="17">
        <f t="shared" ref="S954:S1017" si="77">(((J954/60)/60)/24)+DATE(1970,1,1)</f>
        <v>42662.613564814819</v>
      </c>
      <c r="T954" s="17">
        <f t="shared" ref="T954:T1017" si="78">(((I954/60)/60)/24)+DATE(1970,1,1)</f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5"/>
        <v>25.2</v>
      </c>
      <c r="P955">
        <f t="shared" si="76"/>
        <v>25.2</v>
      </c>
      <c r="Q955" s="12" t="s">
        <v>8316</v>
      </c>
      <c r="R955" t="s">
        <v>8318</v>
      </c>
      <c r="S955" s="17">
        <f t="shared" si="77"/>
        <v>41999.164340277777</v>
      </c>
      <c r="T955" s="17">
        <f t="shared" si="78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5"/>
        <v>89.19</v>
      </c>
      <c r="P956">
        <f t="shared" si="76"/>
        <v>89.19</v>
      </c>
      <c r="Q956" s="12" t="s">
        <v>8316</v>
      </c>
      <c r="R956" t="s">
        <v>8318</v>
      </c>
      <c r="S956" s="17">
        <f t="shared" si="77"/>
        <v>42194.833784722221</v>
      </c>
      <c r="T956" s="17">
        <f t="shared" si="78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5"/>
        <v>182.62</v>
      </c>
      <c r="P957">
        <f t="shared" si="76"/>
        <v>182.62</v>
      </c>
      <c r="Q957" s="12" t="s">
        <v>8316</v>
      </c>
      <c r="R957" t="s">
        <v>8318</v>
      </c>
      <c r="S957" s="17">
        <f t="shared" si="77"/>
        <v>42586.295138888891</v>
      </c>
      <c r="T957" s="17">
        <f t="shared" si="78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5"/>
        <v>50.65</v>
      </c>
      <c r="P958">
        <f t="shared" si="76"/>
        <v>50.65</v>
      </c>
      <c r="Q958" s="12" t="s">
        <v>8316</v>
      </c>
      <c r="R958" t="s">
        <v>8318</v>
      </c>
      <c r="S958" s="17">
        <f t="shared" si="77"/>
        <v>42060.913877314815</v>
      </c>
      <c r="T958" s="17">
        <f t="shared" si="78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5"/>
        <v>33.29</v>
      </c>
      <c r="P959">
        <f t="shared" si="76"/>
        <v>33.29</v>
      </c>
      <c r="Q959" s="12" t="s">
        <v>8316</v>
      </c>
      <c r="R959" t="s">
        <v>8318</v>
      </c>
      <c r="S959" s="17">
        <f t="shared" si="77"/>
        <v>42660.552465277782</v>
      </c>
      <c r="T959" s="17">
        <f t="shared" si="78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5"/>
        <v>51.82</v>
      </c>
      <c r="P960">
        <f t="shared" si="76"/>
        <v>51.82</v>
      </c>
      <c r="Q960" s="12" t="s">
        <v>8316</v>
      </c>
      <c r="R960" t="s">
        <v>8318</v>
      </c>
      <c r="S960" s="17">
        <f t="shared" si="77"/>
        <v>42082.802812499998</v>
      </c>
      <c r="T960" s="17">
        <f t="shared" si="78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5"/>
        <v>113.63</v>
      </c>
      <c r="P961">
        <f t="shared" si="76"/>
        <v>113.63</v>
      </c>
      <c r="Q961" s="12" t="s">
        <v>8316</v>
      </c>
      <c r="R961" t="s">
        <v>8318</v>
      </c>
      <c r="S961" s="17">
        <f t="shared" si="77"/>
        <v>41993.174363425926</v>
      </c>
      <c r="T961" s="17">
        <f t="shared" si="78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5"/>
        <v>136.46</v>
      </c>
      <c r="P962">
        <f t="shared" si="76"/>
        <v>136.46</v>
      </c>
      <c r="Q962" s="12" t="s">
        <v>8316</v>
      </c>
      <c r="R962" t="s">
        <v>8318</v>
      </c>
      <c r="S962" s="17">
        <f t="shared" si="77"/>
        <v>42766.626793981486</v>
      </c>
      <c r="T962" s="17">
        <f t="shared" si="78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364.35</v>
      </c>
      <c r="P963">
        <f t="shared" si="76"/>
        <v>364.35</v>
      </c>
      <c r="Q963" s="12" t="s">
        <v>8316</v>
      </c>
      <c r="R963" t="s">
        <v>8318</v>
      </c>
      <c r="S963" s="17">
        <f t="shared" si="77"/>
        <v>42740.693692129629</v>
      </c>
      <c r="T963" s="17">
        <f t="shared" si="78"/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19.239999999999998</v>
      </c>
      <c r="P964">
        <f t="shared" si="76"/>
        <v>19.239999999999998</v>
      </c>
      <c r="Q964" s="12" t="s">
        <v>8316</v>
      </c>
      <c r="R964" t="s">
        <v>8318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41.89</v>
      </c>
      <c r="P965">
        <f t="shared" si="76"/>
        <v>41.89</v>
      </c>
      <c r="Q965" s="12" t="s">
        <v>8316</v>
      </c>
      <c r="R965" t="s">
        <v>8318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30.31</v>
      </c>
      <c r="P966">
        <f t="shared" si="76"/>
        <v>30.31</v>
      </c>
      <c r="Q966" s="12" t="s">
        <v>8316</v>
      </c>
      <c r="R966" t="s">
        <v>8318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49.67</v>
      </c>
      <c r="P967">
        <f t="shared" si="76"/>
        <v>49.67</v>
      </c>
      <c r="Q967" s="12" t="s">
        <v>8316</v>
      </c>
      <c r="R967" t="s">
        <v>8318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59.2</v>
      </c>
      <c r="P968">
        <f t="shared" si="76"/>
        <v>59.2</v>
      </c>
      <c r="Q968" s="12" t="s">
        <v>8316</v>
      </c>
      <c r="R968" t="s">
        <v>8318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43.98</v>
      </c>
      <c r="P969">
        <f t="shared" si="76"/>
        <v>43.98</v>
      </c>
      <c r="Q969" s="12" t="s">
        <v>8316</v>
      </c>
      <c r="R969" t="s">
        <v>8318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26.5</v>
      </c>
      <c r="P970">
        <f t="shared" si="76"/>
        <v>26.5</v>
      </c>
      <c r="Q970" s="12" t="s">
        <v>8316</v>
      </c>
      <c r="R970" t="s">
        <v>8318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1272.73</v>
      </c>
      <c r="P971">
        <f t="shared" si="76"/>
        <v>1272.73</v>
      </c>
      <c r="Q971" s="12" t="s">
        <v>8316</v>
      </c>
      <c r="R971" t="s">
        <v>8318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164</v>
      </c>
      <c r="P972">
        <f t="shared" si="76"/>
        <v>164</v>
      </c>
      <c r="Q972" s="12" t="s">
        <v>8316</v>
      </c>
      <c r="R972" t="s">
        <v>8318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45.2</v>
      </c>
      <c r="P973">
        <f t="shared" si="76"/>
        <v>45.2</v>
      </c>
      <c r="Q973" s="12" t="s">
        <v>8316</v>
      </c>
      <c r="R973" t="s">
        <v>8318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153.88999999999999</v>
      </c>
      <c r="P974">
        <f t="shared" si="76"/>
        <v>153.88999999999999</v>
      </c>
      <c r="Q974" s="12" t="s">
        <v>8316</v>
      </c>
      <c r="R974" t="s">
        <v>8318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51.38</v>
      </c>
      <c r="P975">
        <f t="shared" si="76"/>
        <v>51.38</v>
      </c>
      <c r="Q975" s="12" t="s">
        <v>8316</v>
      </c>
      <c r="R975" t="s">
        <v>8318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93.33</v>
      </c>
      <c r="P976">
        <f t="shared" si="76"/>
        <v>93.33</v>
      </c>
      <c r="Q976" s="12" t="s">
        <v>8316</v>
      </c>
      <c r="R976" t="s">
        <v>8318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108.63</v>
      </c>
      <c r="P977">
        <f t="shared" si="76"/>
        <v>108.63</v>
      </c>
      <c r="Q977" s="12" t="s">
        <v>8316</v>
      </c>
      <c r="R977" t="s">
        <v>8318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160.5</v>
      </c>
      <c r="P978">
        <f t="shared" si="76"/>
        <v>160.5</v>
      </c>
      <c r="Q978" s="12" t="s">
        <v>8316</v>
      </c>
      <c r="R978" t="s">
        <v>8318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75.75</v>
      </c>
      <c r="P979">
        <f t="shared" si="76"/>
        <v>75.75</v>
      </c>
      <c r="Q979" s="12" t="s">
        <v>8316</v>
      </c>
      <c r="R979" t="s">
        <v>8318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790.84</v>
      </c>
      <c r="P980">
        <f t="shared" si="76"/>
        <v>790.84</v>
      </c>
      <c r="Q980" s="12" t="s">
        <v>8316</v>
      </c>
      <c r="R980" t="s">
        <v>8318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301.94</v>
      </c>
      <c r="P981">
        <f t="shared" si="76"/>
        <v>301.94</v>
      </c>
      <c r="Q981" s="12" t="s">
        <v>8316</v>
      </c>
      <c r="R981" t="s">
        <v>8318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47.94</v>
      </c>
      <c r="P982">
        <f t="shared" si="76"/>
        <v>47.94</v>
      </c>
      <c r="Q982" s="12" t="s">
        <v>8316</v>
      </c>
      <c r="R982" t="s">
        <v>8318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2.75</v>
      </c>
      <c r="P983">
        <f t="shared" si="76"/>
        <v>2.75</v>
      </c>
      <c r="Q983" s="12" t="s">
        <v>8316</v>
      </c>
      <c r="R983" t="s">
        <v>8318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1</v>
      </c>
      <c r="P984">
        <f t="shared" si="76"/>
        <v>1</v>
      </c>
      <c r="Q984" s="12" t="s">
        <v>8316</v>
      </c>
      <c r="R984" t="s">
        <v>8318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171.79</v>
      </c>
      <c r="P985">
        <f t="shared" si="76"/>
        <v>171.79</v>
      </c>
      <c r="Q985" s="12" t="s">
        <v>8316</v>
      </c>
      <c r="R985" t="s">
        <v>8318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35.33</v>
      </c>
      <c r="P986">
        <f t="shared" si="76"/>
        <v>35.33</v>
      </c>
      <c r="Q986" s="12" t="s">
        <v>8316</v>
      </c>
      <c r="R986" t="s">
        <v>8318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82.09</v>
      </c>
      <c r="P987">
        <f t="shared" si="76"/>
        <v>82.09</v>
      </c>
      <c r="Q987" s="12" t="s">
        <v>8316</v>
      </c>
      <c r="R987" t="s">
        <v>8318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110.87</v>
      </c>
      <c r="P988">
        <f t="shared" si="76"/>
        <v>110.87</v>
      </c>
      <c r="Q988" s="12" t="s">
        <v>8316</v>
      </c>
      <c r="R988" t="s">
        <v>8318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161.22</v>
      </c>
      <c r="P989">
        <f t="shared" si="76"/>
        <v>161.22</v>
      </c>
      <c r="Q989" s="12" t="s">
        <v>8316</v>
      </c>
      <c r="R989" t="s">
        <v>8318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8316</v>
      </c>
      <c r="R990" t="s">
        <v>8318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52.41</v>
      </c>
      <c r="P991">
        <f t="shared" si="76"/>
        <v>52.41</v>
      </c>
      <c r="Q991" s="12" t="s">
        <v>8316</v>
      </c>
      <c r="R991" t="s">
        <v>8318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13</v>
      </c>
      <c r="P992">
        <f t="shared" si="76"/>
        <v>13</v>
      </c>
      <c r="Q992" s="12" t="s">
        <v>8316</v>
      </c>
      <c r="R992" t="s">
        <v>8318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30.29</v>
      </c>
      <c r="P993">
        <f t="shared" si="76"/>
        <v>30.29</v>
      </c>
      <c r="Q993" s="12" t="s">
        <v>8316</v>
      </c>
      <c r="R993" t="s">
        <v>8318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116.75</v>
      </c>
      <c r="P994">
        <f t="shared" si="76"/>
        <v>116.75</v>
      </c>
      <c r="Q994" s="12" t="s">
        <v>8316</v>
      </c>
      <c r="R994" t="s">
        <v>8318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89.6</v>
      </c>
      <c r="P995">
        <f t="shared" si="76"/>
        <v>89.6</v>
      </c>
      <c r="Q995" s="12" t="s">
        <v>8316</v>
      </c>
      <c r="R995" t="s">
        <v>8318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424.45</v>
      </c>
      <c r="P996">
        <f t="shared" si="76"/>
        <v>424.45</v>
      </c>
      <c r="Q996" s="12" t="s">
        <v>8316</v>
      </c>
      <c r="R996" t="s">
        <v>8318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80.67</v>
      </c>
      <c r="P997">
        <f t="shared" si="76"/>
        <v>80.67</v>
      </c>
      <c r="Q997" s="12" t="s">
        <v>8316</v>
      </c>
      <c r="R997" t="s">
        <v>8318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13</v>
      </c>
      <c r="P998">
        <f t="shared" si="76"/>
        <v>13</v>
      </c>
      <c r="Q998" s="12" t="s">
        <v>8316</v>
      </c>
      <c r="R998" t="s">
        <v>8318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8.1300000000000008</v>
      </c>
      <c r="P999">
        <f t="shared" si="76"/>
        <v>8.1300000000000008</v>
      </c>
      <c r="Q999" s="12" t="s">
        <v>8316</v>
      </c>
      <c r="R999" t="s">
        <v>8318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153.43</v>
      </c>
      <c r="P1000">
        <f t="shared" si="76"/>
        <v>153.43</v>
      </c>
      <c r="Q1000" s="12" t="s">
        <v>8316</v>
      </c>
      <c r="R1000" t="s">
        <v>8318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292.08</v>
      </c>
      <c r="P1001">
        <f t="shared" si="76"/>
        <v>292.08</v>
      </c>
      <c r="Q1001" s="12" t="s">
        <v>8316</v>
      </c>
      <c r="R1001" t="s">
        <v>8318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28.8" x14ac:dyDescent="0.3">
      <c r="A1002">
        <v>600</v>
      </c>
      <c r="B1002" s="9" t="s">
        <v>601</v>
      </c>
      <c r="C1002" s="3" t="s">
        <v>4710</v>
      </c>
      <c r="D1002" s="5">
        <v>5000</v>
      </c>
      <c r="E1002" s="7">
        <v>100</v>
      </c>
      <c r="F1002" t="s">
        <v>8219</v>
      </c>
      <c r="G1002" t="s">
        <v>8223</v>
      </c>
      <c r="H1002" t="s">
        <v>8245</v>
      </c>
      <c r="I1002">
        <v>1431198562</v>
      </c>
      <c r="J1002">
        <v>1426014562</v>
      </c>
      <c r="K1002" t="b">
        <v>0</v>
      </c>
      <c r="L1002">
        <v>1</v>
      </c>
      <c r="M1002" t="b">
        <v>0</v>
      </c>
      <c r="N1002" t="s">
        <v>8270</v>
      </c>
      <c r="O1002" s="10">
        <f t="shared" si="75"/>
        <v>100</v>
      </c>
      <c r="P1002">
        <f t="shared" si="76"/>
        <v>100</v>
      </c>
      <c r="Q1002" s="12" t="s">
        <v>8316</v>
      </c>
      <c r="R1002" t="s">
        <v>8317</v>
      </c>
      <c r="S1002" s="17">
        <f t="shared" si="77"/>
        <v>42073.798171296294</v>
      </c>
      <c r="T1002" s="17">
        <f t="shared" si="78"/>
        <v>42133.798171296294</v>
      </c>
      <c r="U1002">
        <f t="shared" si="79"/>
        <v>2015</v>
      </c>
    </row>
    <row r="1003" spans="1:21" ht="28.8" x14ac:dyDescent="0.3">
      <c r="A1003">
        <v>605</v>
      </c>
      <c r="B1003" s="9" t="s">
        <v>606</v>
      </c>
      <c r="C1003" s="3" t="s">
        <v>4715</v>
      </c>
      <c r="D1003" s="5">
        <v>5000</v>
      </c>
      <c r="E1003" s="7">
        <v>131</v>
      </c>
      <c r="F1003" t="s">
        <v>8219</v>
      </c>
      <c r="G1003" t="s">
        <v>8223</v>
      </c>
      <c r="H1003" t="s">
        <v>8245</v>
      </c>
      <c r="I1003">
        <v>1440318908</v>
      </c>
      <c r="J1003">
        <v>1436430908</v>
      </c>
      <c r="K1003" t="b">
        <v>0</v>
      </c>
      <c r="L1003">
        <v>8</v>
      </c>
      <c r="M1003" t="b">
        <v>0</v>
      </c>
      <c r="N1003" t="s">
        <v>8270</v>
      </c>
      <c r="O1003" s="10">
        <f t="shared" si="75"/>
        <v>16.38</v>
      </c>
      <c r="P1003">
        <f t="shared" si="76"/>
        <v>16.38</v>
      </c>
      <c r="Q1003" s="12" t="s">
        <v>8316</v>
      </c>
      <c r="R1003" t="s">
        <v>8317</v>
      </c>
      <c r="S1003" s="17">
        <f t="shared" si="77"/>
        <v>42194.357731481476</v>
      </c>
      <c r="T1003" s="17">
        <f t="shared" si="78"/>
        <v>42239.357731481476</v>
      </c>
      <c r="U1003">
        <f t="shared" si="79"/>
        <v>2015</v>
      </c>
    </row>
    <row r="1004" spans="1:21" ht="57.6" x14ac:dyDescent="0.3">
      <c r="A1004">
        <v>606</v>
      </c>
      <c r="B1004" s="9" t="s">
        <v>607</v>
      </c>
      <c r="C1004" s="3" t="s">
        <v>4716</v>
      </c>
      <c r="D1004" s="5">
        <v>5000</v>
      </c>
      <c r="E1004" s="7">
        <v>10</v>
      </c>
      <c r="F1004" t="s">
        <v>8219</v>
      </c>
      <c r="G1004" t="s">
        <v>8232</v>
      </c>
      <c r="H1004" t="s">
        <v>8248</v>
      </c>
      <c r="I1004">
        <v>1432479600</v>
      </c>
      <c r="J1004">
        <v>1428507409</v>
      </c>
      <c r="K1004" t="b">
        <v>0</v>
      </c>
      <c r="L1004">
        <v>1</v>
      </c>
      <c r="M1004" t="b">
        <v>0</v>
      </c>
      <c r="N1004" t="s">
        <v>8270</v>
      </c>
      <c r="O1004" s="10">
        <f t="shared" si="75"/>
        <v>10</v>
      </c>
      <c r="P1004">
        <f t="shared" si="76"/>
        <v>10</v>
      </c>
      <c r="Q1004" s="12" t="s">
        <v>8316</v>
      </c>
      <c r="R1004" t="s">
        <v>8317</v>
      </c>
      <c r="S1004" s="17">
        <f t="shared" si="77"/>
        <v>42102.650567129633</v>
      </c>
      <c r="T1004" s="17">
        <f t="shared" si="78"/>
        <v>42148.625</v>
      </c>
      <c r="U1004">
        <f t="shared" si="79"/>
        <v>2015</v>
      </c>
    </row>
    <row r="1005" spans="1:21" ht="43.2" x14ac:dyDescent="0.3">
      <c r="A1005">
        <v>616</v>
      </c>
      <c r="B1005" s="9" t="s">
        <v>617</v>
      </c>
      <c r="C1005" s="3" t="s">
        <v>4726</v>
      </c>
      <c r="D1005" s="5">
        <v>5000</v>
      </c>
      <c r="E1005" s="7">
        <v>0</v>
      </c>
      <c r="F1005" t="s">
        <v>8219</v>
      </c>
      <c r="G1005" t="s">
        <v>8229</v>
      </c>
      <c r="H1005" t="s">
        <v>8248</v>
      </c>
      <c r="I1005">
        <v>1488013307</v>
      </c>
      <c r="J1005">
        <v>1485421307</v>
      </c>
      <c r="K1005" t="b">
        <v>0</v>
      </c>
      <c r="L1005">
        <v>0</v>
      </c>
      <c r="M1005" t="b">
        <v>0</v>
      </c>
      <c r="N1005" t="s">
        <v>8270</v>
      </c>
      <c r="O1005" s="10">
        <f t="shared" si="75"/>
        <v>0</v>
      </c>
      <c r="P1005">
        <f t="shared" si="76"/>
        <v>0</v>
      </c>
      <c r="Q1005" s="12" t="s">
        <v>8316</v>
      </c>
      <c r="R1005" t="s">
        <v>8317</v>
      </c>
      <c r="S1005" s="17">
        <f t="shared" si="77"/>
        <v>42761.376238425932</v>
      </c>
      <c r="T1005" s="17">
        <f t="shared" si="78"/>
        <v>42791.376238425932</v>
      </c>
      <c r="U1005">
        <f t="shared" si="79"/>
        <v>2017</v>
      </c>
    </row>
    <row r="1006" spans="1:21" ht="43.2" x14ac:dyDescent="0.3">
      <c r="A1006">
        <v>624</v>
      </c>
      <c r="B1006" s="9" t="s">
        <v>625</v>
      </c>
      <c r="C1006" s="3" t="s">
        <v>4734</v>
      </c>
      <c r="D1006" s="5">
        <v>5000</v>
      </c>
      <c r="E1006" s="7">
        <v>0</v>
      </c>
      <c r="F1006" t="s">
        <v>8219</v>
      </c>
      <c r="G1006" t="s">
        <v>8223</v>
      </c>
      <c r="H1006" t="s">
        <v>8245</v>
      </c>
      <c r="I1006">
        <v>1431647041</v>
      </c>
      <c r="J1006">
        <v>1429055041</v>
      </c>
      <c r="K1006" t="b">
        <v>0</v>
      </c>
      <c r="L1006">
        <v>0</v>
      </c>
      <c r="M1006" t="b">
        <v>0</v>
      </c>
      <c r="N1006" t="s">
        <v>8270</v>
      </c>
      <c r="O1006" s="10">
        <f t="shared" si="75"/>
        <v>0</v>
      </c>
      <c r="P1006">
        <f t="shared" si="76"/>
        <v>0</v>
      </c>
      <c r="Q1006" s="12" t="s">
        <v>8316</v>
      </c>
      <c r="R1006" t="s">
        <v>8317</v>
      </c>
      <c r="S1006" s="17">
        <f t="shared" si="77"/>
        <v>42108.988900462966</v>
      </c>
      <c r="T1006" s="17">
        <f t="shared" si="78"/>
        <v>42138.988900462966</v>
      </c>
      <c r="U1006">
        <f t="shared" si="79"/>
        <v>2015</v>
      </c>
    </row>
    <row r="1007" spans="1:21" ht="43.2" x14ac:dyDescent="0.3">
      <c r="A1007">
        <v>628</v>
      </c>
      <c r="B1007" s="9" t="s">
        <v>629</v>
      </c>
      <c r="C1007" s="3" t="s">
        <v>4738</v>
      </c>
      <c r="D1007" s="5">
        <v>5000</v>
      </c>
      <c r="E1007" s="7">
        <v>0</v>
      </c>
      <c r="F1007" t="s">
        <v>8219</v>
      </c>
      <c r="G1007" t="s">
        <v>8223</v>
      </c>
      <c r="H1007" t="s">
        <v>8245</v>
      </c>
      <c r="I1007">
        <v>1405269457</v>
      </c>
      <c r="J1007">
        <v>1402677457</v>
      </c>
      <c r="K1007" t="b">
        <v>0</v>
      </c>
      <c r="L1007">
        <v>0</v>
      </c>
      <c r="M1007" t="b">
        <v>0</v>
      </c>
      <c r="N1007" t="s">
        <v>8270</v>
      </c>
      <c r="O1007" s="10">
        <f t="shared" si="75"/>
        <v>0</v>
      </c>
      <c r="P1007">
        <f t="shared" si="76"/>
        <v>0</v>
      </c>
      <c r="Q1007" s="12" t="s">
        <v>8316</v>
      </c>
      <c r="R1007" t="s">
        <v>8317</v>
      </c>
      <c r="S1007" s="17">
        <f t="shared" si="77"/>
        <v>41803.692789351851</v>
      </c>
      <c r="T1007" s="17">
        <f t="shared" si="78"/>
        <v>41833.692789351851</v>
      </c>
      <c r="U1007">
        <f t="shared" si="79"/>
        <v>2014</v>
      </c>
    </row>
    <row r="1008" spans="1:21" ht="28.8" x14ac:dyDescent="0.3">
      <c r="A1008">
        <v>634</v>
      </c>
      <c r="B1008" s="9" t="s">
        <v>635</v>
      </c>
      <c r="C1008" s="3" t="s">
        <v>4744</v>
      </c>
      <c r="D1008" s="5">
        <v>5000</v>
      </c>
      <c r="E1008" s="7">
        <v>1</v>
      </c>
      <c r="F1008" t="s">
        <v>8219</v>
      </c>
      <c r="G1008" t="s">
        <v>8223</v>
      </c>
      <c r="H1008" t="s">
        <v>8245</v>
      </c>
      <c r="I1008">
        <v>1424989029</v>
      </c>
      <c r="J1008">
        <v>1422397029</v>
      </c>
      <c r="K1008" t="b">
        <v>0</v>
      </c>
      <c r="L1008">
        <v>1</v>
      </c>
      <c r="M1008" t="b">
        <v>0</v>
      </c>
      <c r="N1008" t="s">
        <v>8270</v>
      </c>
      <c r="O1008" s="10">
        <f t="shared" si="75"/>
        <v>1</v>
      </c>
      <c r="P1008">
        <f t="shared" si="76"/>
        <v>1</v>
      </c>
      <c r="Q1008" s="12" t="s">
        <v>8316</v>
      </c>
      <c r="R1008" t="s">
        <v>8317</v>
      </c>
      <c r="S1008" s="17">
        <f t="shared" si="77"/>
        <v>42031.928576388891</v>
      </c>
      <c r="T1008" s="17">
        <f t="shared" si="78"/>
        <v>42061.928576388891</v>
      </c>
      <c r="U1008">
        <f t="shared" si="79"/>
        <v>2015</v>
      </c>
    </row>
    <row r="1009" spans="1:21" ht="57.6" x14ac:dyDescent="0.3">
      <c r="A1009">
        <v>1001</v>
      </c>
      <c r="B1009" s="9" t="s">
        <v>1002</v>
      </c>
      <c r="C1009" s="3" t="s">
        <v>5111</v>
      </c>
      <c r="D1009" s="5">
        <v>5000</v>
      </c>
      <c r="E1009" s="7">
        <v>5200</v>
      </c>
      <c r="F1009" t="s">
        <v>8219</v>
      </c>
      <c r="G1009" t="s">
        <v>8224</v>
      </c>
      <c r="H1009" t="s">
        <v>8246</v>
      </c>
      <c r="I1009">
        <v>1485796613</v>
      </c>
      <c r="J1009">
        <v>1481908613</v>
      </c>
      <c r="K1009" t="b">
        <v>0</v>
      </c>
      <c r="L1009">
        <v>4</v>
      </c>
      <c r="M1009" t="b">
        <v>0</v>
      </c>
      <c r="N1009" t="s">
        <v>8271</v>
      </c>
      <c r="O1009" s="10">
        <f t="shared" si="75"/>
        <v>1300</v>
      </c>
      <c r="P1009">
        <f t="shared" si="76"/>
        <v>1300</v>
      </c>
      <c r="Q1009" s="12" t="s">
        <v>8316</v>
      </c>
      <c r="R1009" t="s">
        <v>8318</v>
      </c>
      <c r="S1009" s="17">
        <f t="shared" si="77"/>
        <v>42720.720057870371</v>
      </c>
      <c r="T1009" s="17">
        <f t="shared" si="78"/>
        <v>42765.720057870371</v>
      </c>
      <c r="U1009">
        <f t="shared" si="79"/>
        <v>2016</v>
      </c>
    </row>
    <row r="1010" spans="1:21" ht="57.6" x14ac:dyDescent="0.3">
      <c r="A1010">
        <v>1012</v>
      </c>
      <c r="B1010" s="9" t="s">
        <v>1013</v>
      </c>
      <c r="C1010" s="3" t="s">
        <v>5122</v>
      </c>
      <c r="D1010" s="5">
        <v>5000</v>
      </c>
      <c r="E1010" s="7">
        <v>1076751.05</v>
      </c>
      <c r="F1010" t="s">
        <v>8219</v>
      </c>
      <c r="G1010" t="s">
        <v>8223</v>
      </c>
      <c r="H1010" t="s">
        <v>8245</v>
      </c>
      <c r="I1010">
        <v>1485254052</v>
      </c>
      <c r="J1010">
        <v>1481366052</v>
      </c>
      <c r="K1010" t="b">
        <v>0</v>
      </c>
      <c r="L1010">
        <v>775</v>
      </c>
      <c r="M1010" t="b">
        <v>0</v>
      </c>
      <c r="N1010" t="s">
        <v>8271</v>
      </c>
      <c r="O1010" s="10">
        <f t="shared" si="75"/>
        <v>1389.36</v>
      </c>
      <c r="P1010">
        <f t="shared" si="76"/>
        <v>1389.36</v>
      </c>
      <c r="Q1010" s="12" t="s">
        <v>8316</v>
      </c>
      <c r="R1010" t="s">
        <v>8318</v>
      </c>
      <c r="S1010" s="17">
        <f t="shared" si="77"/>
        <v>42714.440416666665</v>
      </c>
      <c r="T1010" s="17">
        <f t="shared" si="78"/>
        <v>42759.440416666665</v>
      </c>
      <c r="U1010">
        <f t="shared" si="79"/>
        <v>2016</v>
      </c>
    </row>
    <row r="1011" spans="1:21" ht="43.2" x14ac:dyDescent="0.3">
      <c r="A1011">
        <v>1060</v>
      </c>
      <c r="B1011" s="9" t="s">
        <v>1061</v>
      </c>
      <c r="C1011" s="3" t="s">
        <v>5170</v>
      </c>
      <c r="D1011" s="5">
        <v>5000</v>
      </c>
      <c r="E1011" s="7">
        <v>50</v>
      </c>
      <c r="F1011" t="s">
        <v>8219</v>
      </c>
      <c r="G1011" t="s">
        <v>8223</v>
      </c>
      <c r="H1011" t="s">
        <v>8245</v>
      </c>
      <c r="I1011">
        <v>1429134893</v>
      </c>
      <c r="J1011">
        <v>1426542893</v>
      </c>
      <c r="K1011" t="b">
        <v>0</v>
      </c>
      <c r="L1011">
        <v>1</v>
      </c>
      <c r="M1011" t="b">
        <v>0</v>
      </c>
      <c r="N1011" t="s">
        <v>8279</v>
      </c>
      <c r="O1011" s="10">
        <f t="shared" si="75"/>
        <v>50</v>
      </c>
      <c r="P1011">
        <f t="shared" si="76"/>
        <v>50</v>
      </c>
      <c r="Q1011" s="12" t="s">
        <v>8328</v>
      </c>
      <c r="R1011" t="s">
        <v>8329</v>
      </c>
      <c r="S1011" s="17">
        <f t="shared" si="77"/>
        <v>42079.913113425922</v>
      </c>
      <c r="T1011" s="17">
        <f t="shared" si="78"/>
        <v>42109.913113425922</v>
      </c>
      <c r="U1011">
        <f t="shared" si="79"/>
        <v>2015</v>
      </c>
    </row>
    <row r="1012" spans="1:21" ht="43.2" x14ac:dyDescent="0.3">
      <c r="A1012">
        <v>1228</v>
      </c>
      <c r="B1012" s="9" t="s">
        <v>1229</v>
      </c>
      <c r="C1012" s="3" t="s">
        <v>5338</v>
      </c>
      <c r="D1012" s="5">
        <v>5000</v>
      </c>
      <c r="E1012" s="7">
        <v>1465</v>
      </c>
      <c r="F1012" t="s">
        <v>8219</v>
      </c>
      <c r="G1012" t="s">
        <v>8223</v>
      </c>
      <c r="H1012" t="s">
        <v>8245</v>
      </c>
      <c r="I1012">
        <v>1317231008</v>
      </c>
      <c r="J1012">
        <v>1312047008</v>
      </c>
      <c r="K1012" t="b">
        <v>0</v>
      </c>
      <c r="L1012">
        <v>24</v>
      </c>
      <c r="M1012" t="b">
        <v>0</v>
      </c>
      <c r="N1012" t="s">
        <v>8284</v>
      </c>
      <c r="O1012" s="10">
        <f t="shared" si="75"/>
        <v>61.04</v>
      </c>
      <c r="P1012">
        <f t="shared" si="76"/>
        <v>61.04</v>
      </c>
      <c r="Q1012" s="12" t="s">
        <v>8322</v>
      </c>
      <c r="R1012" t="s">
        <v>8337</v>
      </c>
      <c r="S1012" s="17">
        <f t="shared" si="77"/>
        <v>40754.729259259257</v>
      </c>
      <c r="T1012" s="17">
        <f t="shared" si="78"/>
        <v>40814.729259259257</v>
      </c>
      <c r="U1012">
        <f t="shared" si="79"/>
        <v>2011</v>
      </c>
    </row>
    <row r="1013" spans="1:21" ht="43.2" x14ac:dyDescent="0.3">
      <c r="A1013">
        <v>1231</v>
      </c>
      <c r="B1013" s="9" t="s">
        <v>1232</v>
      </c>
      <c r="C1013" s="3" t="s">
        <v>5341</v>
      </c>
      <c r="D1013" s="5">
        <v>5000</v>
      </c>
      <c r="E1013" s="7">
        <v>0</v>
      </c>
      <c r="F1013" t="s">
        <v>8219</v>
      </c>
      <c r="G1013" t="s">
        <v>8223</v>
      </c>
      <c r="H1013" t="s">
        <v>8245</v>
      </c>
      <c r="I1013">
        <v>1440723600</v>
      </c>
      <c r="J1013">
        <v>1436394968</v>
      </c>
      <c r="K1013" t="b">
        <v>0</v>
      </c>
      <c r="L1013">
        <v>0</v>
      </c>
      <c r="M1013" t="b">
        <v>0</v>
      </c>
      <c r="N1013" t="s">
        <v>8284</v>
      </c>
      <c r="O1013" s="10">
        <f t="shared" si="75"/>
        <v>0</v>
      </c>
      <c r="P1013">
        <f t="shared" si="76"/>
        <v>0</v>
      </c>
      <c r="Q1013" s="12" t="s">
        <v>8322</v>
      </c>
      <c r="R1013" t="s">
        <v>8337</v>
      </c>
      <c r="S1013" s="17">
        <f t="shared" si="77"/>
        <v>42193.941759259258</v>
      </c>
      <c r="T1013" s="17">
        <f t="shared" si="78"/>
        <v>42244.041666666672</v>
      </c>
      <c r="U1013">
        <f t="shared" si="79"/>
        <v>2015</v>
      </c>
    </row>
    <row r="1014" spans="1:21" ht="43.2" x14ac:dyDescent="0.3">
      <c r="A1014">
        <v>1232</v>
      </c>
      <c r="B1014" s="9" t="s">
        <v>1233</v>
      </c>
      <c r="C1014" s="3" t="s">
        <v>5342</v>
      </c>
      <c r="D1014" s="5">
        <v>5000</v>
      </c>
      <c r="E1014" s="7">
        <v>40</v>
      </c>
      <c r="F1014" t="s">
        <v>8219</v>
      </c>
      <c r="G1014" t="s">
        <v>8223</v>
      </c>
      <c r="H1014" t="s">
        <v>8245</v>
      </c>
      <c r="I1014">
        <v>1381090870</v>
      </c>
      <c r="J1014">
        <v>1377030070</v>
      </c>
      <c r="K1014" t="b">
        <v>0</v>
      </c>
      <c r="L1014">
        <v>1</v>
      </c>
      <c r="M1014" t="b">
        <v>0</v>
      </c>
      <c r="N1014" t="s">
        <v>8284</v>
      </c>
      <c r="O1014" s="10">
        <f t="shared" si="75"/>
        <v>40</v>
      </c>
      <c r="P1014">
        <f t="shared" si="76"/>
        <v>40</v>
      </c>
      <c r="Q1014" s="12" t="s">
        <v>8322</v>
      </c>
      <c r="R1014" t="s">
        <v>8337</v>
      </c>
      <c r="S1014" s="17">
        <f t="shared" si="77"/>
        <v>41506.848032407412</v>
      </c>
      <c r="T1014" s="17">
        <f t="shared" si="78"/>
        <v>41553.848032407412</v>
      </c>
      <c r="U1014">
        <f t="shared" si="79"/>
        <v>2013</v>
      </c>
    </row>
    <row r="1015" spans="1:21" ht="57.6" x14ac:dyDescent="0.3">
      <c r="A1015">
        <v>1241</v>
      </c>
      <c r="B1015" s="9" t="s">
        <v>1242</v>
      </c>
      <c r="C1015" s="3" t="s">
        <v>5351</v>
      </c>
      <c r="D1015" s="5">
        <v>5000</v>
      </c>
      <c r="E1015" s="7">
        <v>2537</v>
      </c>
      <c r="F1015" t="s">
        <v>8219</v>
      </c>
      <c r="G1015" t="s">
        <v>8223</v>
      </c>
      <c r="H1015" t="s">
        <v>8245</v>
      </c>
      <c r="I1015">
        <v>1414994340</v>
      </c>
      <c r="J1015">
        <v>1413057980</v>
      </c>
      <c r="K1015" t="b">
        <v>0</v>
      </c>
      <c r="L1015">
        <v>34</v>
      </c>
      <c r="M1015" t="b">
        <v>0</v>
      </c>
      <c r="N1015" t="s">
        <v>8284</v>
      </c>
      <c r="O1015" s="10">
        <f t="shared" si="75"/>
        <v>74.62</v>
      </c>
      <c r="P1015">
        <f t="shared" si="76"/>
        <v>74.62</v>
      </c>
      <c r="Q1015" s="12" t="s">
        <v>8322</v>
      </c>
      <c r="R1015" t="s">
        <v>8337</v>
      </c>
      <c r="S1015" s="17">
        <f t="shared" si="77"/>
        <v>41923.837731481479</v>
      </c>
      <c r="T1015" s="17">
        <f t="shared" si="78"/>
        <v>41946.249305555553</v>
      </c>
      <c r="U1015">
        <f t="shared" si="79"/>
        <v>2014</v>
      </c>
    </row>
    <row r="1016" spans="1:21" x14ac:dyDescent="0.3">
      <c r="A1016">
        <v>1456</v>
      </c>
      <c r="B1016" s="9" t="s">
        <v>1457</v>
      </c>
      <c r="C1016" s="3" t="s">
        <v>5566</v>
      </c>
      <c r="D1016" s="5">
        <v>5000</v>
      </c>
      <c r="E1016" s="7">
        <v>145</v>
      </c>
      <c r="F1016" t="s">
        <v>8219</v>
      </c>
      <c r="G1016" t="s">
        <v>8236</v>
      </c>
      <c r="H1016" t="s">
        <v>8248</v>
      </c>
      <c r="I1016">
        <v>1483459365</v>
      </c>
      <c r="J1016">
        <v>1480867365</v>
      </c>
      <c r="K1016" t="b">
        <v>0</v>
      </c>
      <c r="L1016">
        <v>3</v>
      </c>
      <c r="M1016" t="b">
        <v>0</v>
      </c>
      <c r="N1016" t="s">
        <v>8285</v>
      </c>
      <c r="O1016" s="10">
        <f t="shared" si="75"/>
        <v>48.33</v>
      </c>
      <c r="P1016">
        <f t="shared" si="76"/>
        <v>48.33</v>
      </c>
      <c r="Q1016" s="12" t="s">
        <v>8319</v>
      </c>
      <c r="R1016" t="s">
        <v>8338</v>
      </c>
      <c r="S1016" s="17">
        <f t="shared" si="77"/>
        <v>42708.668576388889</v>
      </c>
      <c r="T1016" s="17">
        <f t="shared" si="78"/>
        <v>42738.668576388889</v>
      </c>
      <c r="U1016">
        <f t="shared" si="79"/>
        <v>2016</v>
      </c>
    </row>
    <row r="1017" spans="1:21" ht="57.6" x14ac:dyDescent="0.3">
      <c r="A1017">
        <v>1458</v>
      </c>
      <c r="B1017" s="9" t="s">
        <v>1459</v>
      </c>
      <c r="C1017" s="3" t="s">
        <v>5568</v>
      </c>
      <c r="D1017" s="5">
        <v>5000</v>
      </c>
      <c r="E1017" s="7">
        <v>0</v>
      </c>
      <c r="F1017" t="s">
        <v>8219</v>
      </c>
      <c r="G1017" t="s">
        <v>8223</v>
      </c>
      <c r="H1017" t="s">
        <v>8245</v>
      </c>
      <c r="I1017">
        <v>1407729600</v>
      </c>
      <c r="J1017">
        <v>1405097760</v>
      </c>
      <c r="K1017" t="b">
        <v>0</v>
      </c>
      <c r="L1017">
        <v>0</v>
      </c>
      <c r="M1017" t="b">
        <v>0</v>
      </c>
      <c r="N1017" t="s">
        <v>8285</v>
      </c>
      <c r="O1017" s="10">
        <f t="shared" si="75"/>
        <v>0</v>
      </c>
      <c r="P1017">
        <f t="shared" si="76"/>
        <v>0</v>
      </c>
      <c r="Q1017" s="12" t="s">
        <v>8319</v>
      </c>
      <c r="R1017" t="s">
        <v>8338</v>
      </c>
      <c r="S1017" s="17">
        <f t="shared" si="77"/>
        <v>41831.705555555556</v>
      </c>
      <c r="T1017" s="17">
        <f t="shared" si="78"/>
        <v>41862.166666666664</v>
      </c>
      <c r="U1017">
        <f t="shared" si="79"/>
        <v>2014</v>
      </c>
    </row>
    <row r="1018" spans="1:21" ht="28.8" x14ac:dyDescent="0.3">
      <c r="A1018">
        <v>1576</v>
      </c>
      <c r="B1018" s="9" t="s">
        <v>1577</v>
      </c>
      <c r="C1018" s="3" t="s">
        <v>5686</v>
      </c>
      <c r="D1018" s="5">
        <v>5000</v>
      </c>
      <c r="E1018" s="7">
        <v>650</v>
      </c>
      <c r="F1018" t="s">
        <v>8219</v>
      </c>
      <c r="G1018" t="s">
        <v>8223</v>
      </c>
      <c r="H1018" t="s">
        <v>8245</v>
      </c>
      <c r="I1018">
        <v>1435698368</v>
      </c>
      <c r="J1018">
        <v>1431810368</v>
      </c>
      <c r="K1018" t="b">
        <v>0</v>
      </c>
      <c r="L1018">
        <v>10</v>
      </c>
      <c r="M1018" t="b">
        <v>0</v>
      </c>
      <c r="N1018" t="s">
        <v>8288</v>
      </c>
      <c r="O1018" s="10">
        <f t="shared" ref="O1018:O1081" si="80">IFERROR(ROUND(E1018/L1018,2),0)</f>
        <v>65</v>
      </c>
      <c r="P1018">
        <f t="shared" ref="P1018:P1081" si="81">IFERROR(ROUND(E1018/L1018,2),0)</f>
        <v>65</v>
      </c>
      <c r="Q1018" s="12" t="s">
        <v>8319</v>
      </c>
      <c r="R1018" t="s">
        <v>8341</v>
      </c>
      <c r="S1018" s="17">
        <f t="shared" ref="S1018:S1081" si="82">(((J1018/60)/60)/24)+DATE(1970,1,1)</f>
        <v>42140.879259259258</v>
      </c>
      <c r="T1018" s="17">
        <f t="shared" ref="T1018:T1081" si="83">(((I1018/60)/60)/24)+DATE(1970,1,1)</f>
        <v>42185.879259259258</v>
      </c>
      <c r="U1018">
        <f t="shared" si="79"/>
        <v>2015</v>
      </c>
    </row>
    <row r="1019" spans="1:21" ht="43.2" x14ac:dyDescent="0.3">
      <c r="A1019">
        <v>2341</v>
      </c>
      <c r="B1019" s="9" t="s">
        <v>2342</v>
      </c>
      <c r="C1019" s="3" t="s">
        <v>6451</v>
      </c>
      <c r="D1019" s="5">
        <v>5000</v>
      </c>
      <c r="E1019" s="7">
        <v>0</v>
      </c>
      <c r="F1019" t="s">
        <v>8219</v>
      </c>
      <c r="G1019" t="s">
        <v>8223</v>
      </c>
      <c r="H1019" t="s">
        <v>8245</v>
      </c>
      <c r="I1019">
        <v>1436729504</v>
      </c>
      <c r="J1019">
        <v>1434137504</v>
      </c>
      <c r="K1019" t="b">
        <v>0</v>
      </c>
      <c r="L1019">
        <v>0</v>
      </c>
      <c r="M1019" t="b">
        <v>0</v>
      </c>
      <c r="N1019" t="s">
        <v>8270</v>
      </c>
      <c r="O1019" s="10">
        <f t="shared" si="80"/>
        <v>0</v>
      </c>
      <c r="P1019">
        <f t="shared" si="81"/>
        <v>0</v>
      </c>
      <c r="Q1019" s="12" t="s">
        <v>8316</v>
      </c>
      <c r="R1019" t="s">
        <v>8317</v>
      </c>
      <c r="S1019" s="17">
        <f t="shared" si="82"/>
        <v>42167.813703703709</v>
      </c>
      <c r="T1019" s="17">
        <f t="shared" si="83"/>
        <v>42197.813703703709</v>
      </c>
      <c r="U1019">
        <f t="shared" si="79"/>
        <v>2015</v>
      </c>
    </row>
    <row r="1020" spans="1:21" ht="43.2" x14ac:dyDescent="0.3">
      <c r="A1020">
        <v>2360</v>
      </c>
      <c r="B1020" s="9" t="s">
        <v>2361</v>
      </c>
      <c r="C1020" s="3" t="s">
        <v>6470</v>
      </c>
      <c r="D1020" s="5">
        <v>5000</v>
      </c>
      <c r="E1020" s="7">
        <v>2</v>
      </c>
      <c r="F1020" t="s">
        <v>8219</v>
      </c>
      <c r="G1020" t="s">
        <v>8228</v>
      </c>
      <c r="H1020" t="s">
        <v>8250</v>
      </c>
      <c r="I1020">
        <v>1454864280</v>
      </c>
      <c r="J1020">
        <v>1452272280</v>
      </c>
      <c r="K1020" t="b">
        <v>0</v>
      </c>
      <c r="L1020">
        <v>1</v>
      </c>
      <c r="M1020" t="b">
        <v>0</v>
      </c>
      <c r="N1020" t="s">
        <v>8270</v>
      </c>
      <c r="O1020" s="10">
        <f t="shared" si="80"/>
        <v>2</v>
      </c>
      <c r="P1020">
        <f t="shared" si="81"/>
        <v>2</v>
      </c>
      <c r="Q1020" s="12" t="s">
        <v>8316</v>
      </c>
      <c r="R1020" t="s">
        <v>8317</v>
      </c>
      <c r="S1020" s="17">
        <f t="shared" si="82"/>
        <v>42377.70694444445</v>
      </c>
      <c r="T1020" s="17">
        <f t="shared" si="83"/>
        <v>42407.70694444445</v>
      </c>
      <c r="U1020">
        <f t="shared" si="79"/>
        <v>2016</v>
      </c>
    </row>
    <row r="1021" spans="1:21" ht="43.2" x14ac:dyDescent="0.3">
      <c r="A1021">
        <v>2394</v>
      </c>
      <c r="B1021" s="9" t="s">
        <v>2395</v>
      </c>
      <c r="C1021" s="3" t="s">
        <v>6504</v>
      </c>
      <c r="D1021" s="5">
        <v>5000</v>
      </c>
      <c r="E1021" s="7">
        <v>3</v>
      </c>
      <c r="F1021" t="s">
        <v>8219</v>
      </c>
      <c r="G1021" t="s">
        <v>8240</v>
      </c>
      <c r="H1021" t="s">
        <v>8248</v>
      </c>
      <c r="I1021">
        <v>1424940093</v>
      </c>
      <c r="J1021">
        <v>1422348093</v>
      </c>
      <c r="K1021" t="b">
        <v>0</v>
      </c>
      <c r="L1021">
        <v>2</v>
      </c>
      <c r="M1021" t="b">
        <v>0</v>
      </c>
      <c r="N1021" t="s">
        <v>8270</v>
      </c>
      <c r="O1021" s="10">
        <f t="shared" si="80"/>
        <v>1.5</v>
      </c>
      <c r="P1021">
        <f t="shared" si="81"/>
        <v>1.5</v>
      </c>
      <c r="Q1021" s="12" t="s">
        <v>8316</v>
      </c>
      <c r="R1021" t="s">
        <v>8317</v>
      </c>
      <c r="S1021" s="17">
        <f t="shared" si="82"/>
        <v>42031.362187499995</v>
      </c>
      <c r="T1021" s="17">
        <f t="shared" si="83"/>
        <v>42061.362187499995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80"/>
        <v>106.2</v>
      </c>
      <c r="P1022">
        <f t="shared" si="81"/>
        <v>106.2</v>
      </c>
      <c r="Q1022" s="12" t="s">
        <v>8322</v>
      </c>
      <c r="R1022" t="s">
        <v>8327</v>
      </c>
      <c r="S1022" s="17">
        <f t="shared" si="82"/>
        <v>42127.069548611107</v>
      </c>
      <c r="T1022" s="17">
        <f t="shared" si="83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80"/>
        <v>22.08</v>
      </c>
      <c r="P1023">
        <f t="shared" si="81"/>
        <v>22.08</v>
      </c>
      <c r="Q1023" s="12" t="s">
        <v>8322</v>
      </c>
      <c r="R1023" t="s">
        <v>8327</v>
      </c>
      <c r="S1023" s="17">
        <f t="shared" si="82"/>
        <v>42271.251979166671</v>
      </c>
      <c r="T1023" s="17">
        <f t="shared" si="83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80"/>
        <v>31.05</v>
      </c>
      <c r="P1024">
        <f t="shared" si="81"/>
        <v>31.05</v>
      </c>
      <c r="Q1024" s="12" t="s">
        <v>8322</v>
      </c>
      <c r="R1024" t="s">
        <v>8327</v>
      </c>
      <c r="S1024" s="17">
        <f t="shared" si="82"/>
        <v>42111.646724537044</v>
      </c>
      <c r="T1024" s="17">
        <f t="shared" si="83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80"/>
        <v>36.21</v>
      </c>
      <c r="P1025">
        <f t="shared" si="81"/>
        <v>36.21</v>
      </c>
      <c r="Q1025" s="12" t="s">
        <v>8322</v>
      </c>
      <c r="R1025" t="s">
        <v>8327</v>
      </c>
      <c r="S1025" s="17">
        <f t="shared" si="82"/>
        <v>42145.919687500005</v>
      </c>
      <c r="T1025" s="17">
        <f t="shared" si="83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80"/>
        <v>388.98</v>
      </c>
      <c r="P1026">
        <f t="shared" si="81"/>
        <v>388.98</v>
      </c>
      <c r="Q1026" s="12" t="s">
        <v>8322</v>
      </c>
      <c r="R1026" t="s">
        <v>8327</v>
      </c>
      <c r="S1026" s="17">
        <f t="shared" si="82"/>
        <v>42370.580590277779</v>
      </c>
      <c r="T1026" s="17">
        <f t="shared" si="83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71.849999999999994</v>
      </c>
      <c r="P1027">
        <f t="shared" si="81"/>
        <v>71.849999999999994</v>
      </c>
      <c r="Q1027" s="12" t="s">
        <v>8322</v>
      </c>
      <c r="R1027" t="s">
        <v>8327</v>
      </c>
      <c r="S1027" s="17">
        <f t="shared" si="82"/>
        <v>42049.833761574075</v>
      </c>
      <c r="T1027" s="17">
        <f t="shared" si="83"/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57.38</v>
      </c>
      <c r="P1028">
        <f t="shared" si="81"/>
        <v>57.38</v>
      </c>
      <c r="Q1028" s="12" t="s">
        <v>8322</v>
      </c>
      <c r="R1028" t="s">
        <v>8327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69.67</v>
      </c>
      <c r="P1029">
        <f t="shared" si="81"/>
        <v>69.67</v>
      </c>
      <c r="Q1029" s="12" t="s">
        <v>8322</v>
      </c>
      <c r="R1029" t="s">
        <v>8327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45.99</v>
      </c>
      <c r="P1030">
        <f t="shared" si="81"/>
        <v>45.99</v>
      </c>
      <c r="Q1030" s="12" t="s">
        <v>8322</v>
      </c>
      <c r="R1030" t="s">
        <v>8327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79.260000000000005</v>
      </c>
      <c r="P1031">
        <f t="shared" si="81"/>
        <v>79.260000000000005</v>
      </c>
      <c r="Q1031" s="12" t="s">
        <v>8322</v>
      </c>
      <c r="R1031" t="s">
        <v>8327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43.03</v>
      </c>
      <c r="P1032">
        <f t="shared" si="81"/>
        <v>43.03</v>
      </c>
      <c r="Q1032" s="12" t="s">
        <v>8322</v>
      </c>
      <c r="R1032" t="s">
        <v>8327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108.48</v>
      </c>
      <c r="P1033">
        <f t="shared" si="81"/>
        <v>108.48</v>
      </c>
      <c r="Q1033" s="12" t="s">
        <v>8322</v>
      </c>
      <c r="R1033" t="s">
        <v>8327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61.03</v>
      </c>
      <c r="P1034">
        <f t="shared" si="81"/>
        <v>61.03</v>
      </c>
      <c r="Q1034" s="12" t="s">
        <v>8322</v>
      </c>
      <c r="R1034" t="s">
        <v>8327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50.59</v>
      </c>
      <c r="P1035">
        <f t="shared" si="81"/>
        <v>50.59</v>
      </c>
      <c r="Q1035" s="12" t="s">
        <v>8322</v>
      </c>
      <c r="R1035" t="s">
        <v>8327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39.159999999999997</v>
      </c>
      <c r="P1036">
        <f t="shared" si="81"/>
        <v>39.159999999999997</v>
      </c>
      <c r="Q1036" s="12" t="s">
        <v>8322</v>
      </c>
      <c r="R1036" t="s">
        <v>8327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65.16</v>
      </c>
      <c r="P1037">
        <f t="shared" si="81"/>
        <v>65.16</v>
      </c>
      <c r="Q1037" s="12" t="s">
        <v>8322</v>
      </c>
      <c r="R1037" t="s">
        <v>8327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23.96</v>
      </c>
      <c r="P1038">
        <f t="shared" si="81"/>
        <v>23.96</v>
      </c>
      <c r="Q1038" s="12" t="s">
        <v>8322</v>
      </c>
      <c r="R1038" t="s">
        <v>8327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48.62</v>
      </c>
      <c r="P1039">
        <f t="shared" si="81"/>
        <v>48.62</v>
      </c>
      <c r="Q1039" s="12" t="s">
        <v>8322</v>
      </c>
      <c r="R1039" t="s">
        <v>8327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35.74</v>
      </c>
      <c r="P1040">
        <f t="shared" si="81"/>
        <v>35.74</v>
      </c>
      <c r="Q1040" s="12" t="s">
        <v>8322</v>
      </c>
      <c r="R1040" t="s">
        <v>8327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21.37</v>
      </c>
      <c r="P1041">
        <f t="shared" si="81"/>
        <v>21.37</v>
      </c>
      <c r="Q1041" s="12" t="s">
        <v>8322</v>
      </c>
      <c r="R1041" t="s">
        <v>8327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2" x14ac:dyDescent="0.3">
      <c r="A1042">
        <v>2396</v>
      </c>
      <c r="B1042" s="9" t="s">
        <v>2397</v>
      </c>
      <c r="C1042" s="3" t="s">
        <v>6506</v>
      </c>
      <c r="D1042" s="5">
        <v>5000</v>
      </c>
      <c r="E1042" s="7">
        <v>10</v>
      </c>
      <c r="F1042" t="s">
        <v>8219</v>
      </c>
      <c r="G1042" t="s">
        <v>8239</v>
      </c>
      <c r="H1042" t="s">
        <v>8256</v>
      </c>
      <c r="I1042">
        <v>1444940558</v>
      </c>
      <c r="J1042">
        <v>1442348558</v>
      </c>
      <c r="K1042" t="b">
        <v>0</v>
      </c>
      <c r="L1042">
        <v>1</v>
      </c>
      <c r="M1042" t="b">
        <v>0</v>
      </c>
      <c r="N1042" t="s">
        <v>8270</v>
      </c>
      <c r="O1042" s="10">
        <f t="shared" si="80"/>
        <v>10</v>
      </c>
      <c r="P1042">
        <f t="shared" si="81"/>
        <v>10</v>
      </c>
      <c r="Q1042" s="12" t="s">
        <v>8316</v>
      </c>
      <c r="R1042" t="s">
        <v>8317</v>
      </c>
      <c r="S1042" s="17">
        <f t="shared" si="82"/>
        <v>42262.849050925928</v>
      </c>
      <c r="T1042" s="17">
        <f t="shared" si="83"/>
        <v>42292.849050925928</v>
      </c>
      <c r="U1042">
        <f t="shared" si="84"/>
        <v>2015</v>
      </c>
    </row>
    <row r="1043" spans="1:21" x14ac:dyDescent="0.3">
      <c r="A1043">
        <v>3868</v>
      </c>
      <c r="B1043" s="9" t="s">
        <v>3865</v>
      </c>
      <c r="C1043" s="3" t="s">
        <v>7977</v>
      </c>
      <c r="D1043" s="5">
        <v>5000</v>
      </c>
      <c r="E1043" s="7">
        <v>10</v>
      </c>
      <c r="F1043" t="s">
        <v>8219</v>
      </c>
      <c r="G1043" t="s">
        <v>8224</v>
      </c>
      <c r="H1043" t="s">
        <v>8246</v>
      </c>
      <c r="I1043">
        <v>1410191405</v>
      </c>
      <c r="J1043">
        <v>1408031405</v>
      </c>
      <c r="K1043" t="b">
        <v>0</v>
      </c>
      <c r="L1043">
        <v>1</v>
      </c>
      <c r="M1043" t="b">
        <v>0</v>
      </c>
      <c r="N1043" t="s">
        <v>8303</v>
      </c>
      <c r="O1043" s="10">
        <f t="shared" si="80"/>
        <v>10</v>
      </c>
      <c r="P1043">
        <f t="shared" si="81"/>
        <v>10</v>
      </c>
      <c r="Q1043" s="12" t="s">
        <v>8314</v>
      </c>
      <c r="R1043" t="s">
        <v>8356</v>
      </c>
      <c r="S1043" s="17">
        <f t="shared" si="82"/>
        <v>41865.659780092588</v>
      </c>
      <c r="T1043" s="17">
        <f t="shared" si="83"/>
        <v>41890.659780092588</v>
      </c>
      <c r="U1043">
        <f t="shared" si="84"/>
        <v>2014</v>
      </c>
    </row>
    <row r="1044" spans="1:21" ht="43.2" x14ac:dyDescent="0.3">
      <c r="A1044">
        <v>143</v>
      </c>
      <c r="B1044" s="9" t="s">
        <v>145</v>
      </c>
      <c r="C1044" s="3" t="s">
        <v>4253</v>
      </c>
      <c r="D1044" s="5">
        <v>5500</v>
      </c>
      <c r="E1044" s="7">
        <v>0</v>
      </c>
      <c r="F1044" t="s">
        <v>8219</v>
      </c>
      <c r="G1044" t="s">
        <v>8225</v>
      </c>
      <c r="H1044" t="s">
        <v>8247</v>
      </c>
      <c r="I1044">
        <v>1472882100</v>
      </c>
      <c r="J1044">
        <v>1467941542</v>
      </c>
      <c r="K1044" t="b">
        <v>0</v>
      </c>
      <c r="L1044">
        <v>0</v>
      </c>
      <c r="M1044" t="b">
        <v>0</v>
      </c>
      <c r="N1044" t="s">
        <v>8265</v>
      </c>
      <c r="O1044" s="10">
        <f t="shared" si="80"/>
        <v>0</v>
      </c>
      <c r="P1044">
        <f t="shared" si="81"/>
        <v>0</v>
      </c>
      <c r="Q1044" s="12" t="s">
        <v>8307</v>
      </c>
      <c r="R1044" t="s">
        <v>8310</v>
      </c>
      <c r="S1044" s="17">
        <f t="shared" si="82"/>
        <v>42559.064143518524</v>
      </c>
      <c r="T1044" s="17">
        <f t="shared" si="83"/>
        <v>42616.246527777781</v>
      </c>
      <c r="U1044">
        <f t="shared" si="84"/>
        <v>2016</v>
      </c>
    </row>
    <row r="1045" spans="1:21" ht="43.2" x14ac:dyDescent="0.3">
      <c r="A1045">
        <v>2342</v>
      </c>
      <c r="B1045" s="9" t="s">
        <v>2343</v>
      </c>
      <c r="C1045" s="3" t="s">
        <v>6452</v>
      </c>
      <c r="D1045" s="5">
        <v>5500</v>
      </c>
      <c r="E1045" s="7">
        <v>0</v>
      </c>
      <c r="F1045" t="s">
        <v>8219</v>
      </c>
      <c r="G1045" t="s">
        <v>8223</v>
      </c>
      <c r="H1045" t="s">
        <v>8245</v>
      </c>
      <c r="I1045">
        <v>1412571600</v>
      </c>
      <c r="J1045">
        <v>1410799870</v>
      </c>
      <c r="K1045" t="b">
        <v>0</v>
      </c>
      <c r="L1045">
        <v>0</v>
      </c>
      <c r="M1045" t="b">
        <v>0</v>
      </c>
      <c r="N1045" t="s">
        <v>8270</v>
      </c>
      <c r="O1045" s="10">
        <f t="shared" si="80"/>
        <v>0</v>
      </c>
      <c r="P1045">
        <f t="shared" si="81"/>
        <v>0</v>
      </c>
      <c r="Q1045" s="12" t="s">
        <v>8316</v>
      </c>
      <c r="R1045" t="s">
        <v>8317</v>
      </c>
      <c r="S1045" s="17">
        <f t="shared" si="82"/>
        <v>41897.702199074076</v>
      </c>
      <c r="T1045" s="17">
        <f t="shared" si="83"/>
        <v>41918.208333333336</v>
      </c>
      <c r="U1045">
        <f t="shared" si="84"/>
        <v>2014</v>
      </c>
    </row>
    <row r="1046" spans="1:21" ht="43.2" x14ac:dyDescent="0.3">
      <c r="A1046">
        <v>2372</v>
      </c>
      <c r="B1046" s="9" t="s">
        <v>2373</v>
      </c>
      <c r="C1046" s="3" t="s">
        <v>6482</v>
      </c>
      <c r="D1046" s="5">
        <v>5500</v>
      </c>
      <c r="E1046" s="7">
        <v>180</v>
      </c>
      <c r="F1046" t="s">
        <v>8219</v>
      </c>
      <c r="G1046" t="s">
        <v>8225</v>
      </c>
      <c r="H1046" t="s">
        <v>8247</v>
      </c>
      <c r="I1046">
        <v>1429839571</v>
      </c>
      <c r="J1046">
        <v>1427247571</v>
      </c>
      <c r="K1046" t="b">
        <v>0</v>
      </c>
      <c r="L1046">
        <v>6</v>
      </c>
      <c r="M1046" t="b">
        <v>0</v>
      </c>
      <c r="N1046" t="s">
        <v>8270</v>
      </c>
      <c r="O1046" s="10">
        <f t="shared" si="80"/>
        <v>30</v>
      </c>
      <c r="P1046">
        <f t="shared" si="81"/>
        <v>30</v>
      </c>
      <c r="Q1046" s="12" t="s">
        <v>8316</v>
      </c>
      <c r="R1046" t="s">
        <v>8317</v>
      </c>
      <c r="S1046" s="17">
        <f t="shared" si="82"/>
        <v>42088.069108796291</v>
      </c>
      <c r="T1046" s="17">
        <f t="shared" si="83"/>
        <v>42118.069108796291</v>
      </c>
      <c r="U1046">
        <f t="shared" si="84"/>
        <v>2015</v>
      </c>
    </row>
    <row r="1047" spans="1:21" ht="43.2" x14ac:dyDescent="0.3">
      <c r="A1047">
        <v>3873</v>
      </c>
      <c r="B1047" s="9" t="s">
        <v>3870</v>
      </c>
      <c r="C1047" s="3" t="s">
        <v>7982</v>
      </c>
      <c r="D1047" s="5">
        <v>5500</v>
      </c>
      <c r="E1047" s="7">
        <v>0</v>
      </c>
      <c r="F1047" t="s">
        <v>8219</v>
      </c>
      <c r="G1047" t="s">
        <v>8223</v>
      </c>
      <c r="H1047" t="s">
        <v>8245</v>
      </c>
      <c r="I1047">
        <v>1444322535</v>
      </c>
      <c r="J1047">
        <v>1441730535</v>
      </c>
      <c r="K1047" t="b">
        <v>0</v>
      </c>
      <c r="L1047">
        <v>0</v>
      </c>
      <c r="M1047" t="b">
        <v>0</v>
      </c>
      <c r="N1047" t="s">
        <v>8303</v>
      </c>
      <c r="O1047" s="10">
        <f t="shared" si="80"/>
        <v>0</v>
      </c>
      <c r="P1047">
        <f t="shared" si="81"/>
        <v>0</v>
      </c>
      <c r="Q1047" s="12" t="s">
        <v>8314</v>
      </c>
      <c r="R1047" t="s">
        <v>8356</v>
      </c>
      <c r="S1047" s="17">
        <f t="shared" si="82"/>
        <v>42255.696006944447</v>
      </c>
      <c r="T1047" s="17">
        <f t="shared" si="83"/>
        <v>42285.696006944447</v>
      </c>
      <c r="U1047">
        <f t="shared" si="84"/>
        <v>2015</v>
      </c>
    </row>
    <row r="1048" spans="1:21" ht="43.2" x14ac:dyDescent="0.3">
      <c r="A1048">
        <v>1319</v>
      </c>
      <c r="B1048" s="9" t="s">
        <v>1320</v>
      </c>
      <c r="C1048" s="3" t="s">
        <v>5429</v>
      </c>
      <c r="D1048" s="5">
        <v>5800</v>
      </c>
      <c r="E1048" s="7">
        <v>876</v>
      </c>
      <c r="F1048" t="s">
        <v>8219</v>
      </c>
      <c r="G1048" t="s">
        <v>8224</v>
      </c>
      <c r="H1048" t="s">
        <v>8246</v>
      </c>
      <c r="I1048">
        <v>1405094400</v>
      </c>
      <c r="J1048">
        <v>1403810965</v>
      </c>
      <c r="K1048" t="b">
        <v>0</v>
      </c>
      <c r="L1048">
        <v>9</v>
      </c>
      <c r="M1048" t="b">
        <v>0</v>
      </c>
      <c r="N1048" t="s">
        <v>8271</v>
      </c>
      <c r="O1048" s="10">
        <f t="shared" si="80"/>
        <v>97.33</v>
      </c>
      <c r="P1048">
        <f t="shared" si="81"/>
        <v>97.33</v>
      </c>
      <c r="Q1048" s="12" t="s">
        <v>8316</v>
      </c>
      <c r="R1048" t="s">
        <v>8318</v>
      </c>
      <c r="S1048" s="17">
        <f t="shared" si="82"/>
        <v>41816.812094907407</v>
      </c>
      <c r="T1048" s="17">
        <f t="shared" si="83"/>
        <v>41831.666666666664</v>
      </c>
      <c r="U1048">
        <f t="shared" si="84"/>
        <v>2014</v>
      </c>
    </row>
    <row r="1049" spans="1:21" ht="43.2" x14ac:dyDescent="0.3">
      <c r="A1049">
        <v>622</v>
      </c>
      <c r="B1049" s="9" t="s">
        <v>623</v>
      </c>
      <c r="C1049" s="3" t="s">
        <v>4732</v>
      </c>
      <c r="D1049" s="5">
        <v>6000</v>
      </c>
      <c r="E1049" s="7">
        <v>341</v>
      </c>
      <c r="F1049" t="s">
        <v>8219</v>
      </c>
      <c r="G1049" t="s">
        <v>8223</v>
      </c>
      <c r="H1049" t="s">
        <v>8245</v>
      </c>
      <c r="I1049">
        <v>1467398138</v>
      </c>
      <c r="J1049">
        <v>1465670138</v>
      </c>
      <c r="K1049" t="b">
        <v>0</v>
      </c>
      <c r="L1049">
        <v>9</v>
      </c>
      <c r="M1049" t="b">
        <v>0</v>
      </c>
      <c r="N1049" t="s">
        <v>8270</v>
      </c>
      <c r="O1049" s="10">
        <f t="shared" si="80"/>
        <v>37.89</v>
      </c>
      <c r="P1049">
        <f t="shared" si="81"/>
        <v>37.89</v>
      </c>
      <c r="Q1049" s="12" t="s">
        <v>8316</v>
      </c>
      <c r="R1049" t="s">
        <v>8317</v>
      </c>
      <c r="S1049" s="17">
        <f t="shared" si="82"/>
        <v>42532.774745370371</v>
      </c>
      <c r="T1049" s="17">
        <f t="shared" si="83"/>
        <v>42552.774745370371</v>
      </c>
      <c r="U1049">
        <f t="shared" si="84"/>
        <v>2016</v>
      </c>
    </row>
    <row r="1050" spans="1:21" ht="28.8" x14ac:dyDescent="0.3">
      <c r="A1050">
        <v>1457</v>
      </c>
      <c r="B1050" s="9" t="s">
        <v>1458</v>
      </c>
      <c r="C1050" s="3" t="s">
        <v>5567</v>
      </c>
      <c r="D1050" s="5">
        <v>6000</v>
      </c>
      <c r="E1050" s="7">
        <v>0</v>
      </c>
      <c r="F1050" t="s">
        <v>8219</v>
      </c>
      <c r="G1050" t="s">
        <v>8223</v>
      </c>
      <c r="H1050" t="s">
        <v>8245</v>
      </c>
      <c r="I1050">
        <v>1447281044</v>
      </c>
      <c r="J1050">
        <v>1444685444</v>
      </c>
      <c r="K1050" t="b">
        <v>0</v>
      </c>
      <c r="L1050">
        <v>0</v>
      </c>
      <c r="M1050" t="b">
        <v>0</v>
      </c>
      <c r="N1050" t="s">
        <v>8285</v>
      </c>
      <c r="O1050" s="10">
        <f t="shared" si="80"/>
        <v>0</v>
      </c>
      <c r="P1050">
        <f t="shared" si="81"/>
        <v>0</v>
      </c>
      <c r="Q1050" s="12" t="s">
        <v>8319</v>
      </c>
      <c r="R1050" t="s">
        <v>8338</v>
      </c>
      <c r="S1050" s="17">
        <f t="shared" si="82"/>
        <v>42289.89634259259</v>
      </c>
      <c r="T1050" s="17">
        <f t="shared" si="83"/>
        <v>42319.938009259262</v>
      </c>
      <c r="U1050">
        <f t="shared" si="84"/>
        <v>2015</v>
      </c>
    </row>
    <row r="1051" spans="1:21" ht="43.2" x14ac:dyDescent="0.3">
      <c r="A1051">
        <v>1563</v>
      </c>
      <c r="B1051" s="9" t="s">
        <v>1564</v>
      </c>
      <c r="C1051" s="3" t="s">
        <v>5673</v>
      </c>
      <c r="D1051" s="5">
        <v>6000</v>
      </c>
      <c r="E1051" s="7">
        <v>85</v>
      </c>
      <c r="F1051" t="s">
        <v>8219</v>
      </c>
      <c r="G1051" t="s">
        <v>8224</v>
      </c>
      <c r="H1051" t="s">
        <v>8246</v>
      </c>
      <c r="I1051">
        <v>1394815751</v>
      </c>
      <c r="J1051">
        <v>1389635351</v>
      </c>
      <c r="K1051" t="b">
        <v>0</v>
      </c>
      <c r="L1051">
        <v>2</v>
      </c>
      <c r="M1051" t="b">
        <v>0</v>
      </c>
      <c r="N1051" t="s">
        <v>8288</v>
      </c>
      <c r="O1051" s="10">
        <f t="shared" si="80"/>
        <v>42.5</v>
      </c>
      <c r="P1051">
        <f t="shared" si="81"/>
        <v>42.5</v>
      </c>
      <c r="Q1051" s="12" t="s">
        <v>8319</v>
      </c>
      <c r="R1051" t="s">
        <v>8341</v>
      </c>
      <c r="S1051" s="17">
        <f t="shared" si="82"/>
        <v>41652.742488425924</v>
      </c>
      <c r="T1051" s="17">
        <f t="shared" si="83"/>
        <v>41712.700821759259</v>
      </c>
      <c r="U1051">
        <f t="shared" si="84"/>
        <v>2014</v>
      </c>
    </row>
    <row r="1052" spans="1:21" ht="28.8" x14ac:dyDescent="0.3">
      <c r="A1052">
        <v>1570</v>
      </c>
      <c r="B1052" s="9" t="s">
        <v>1571</v>
      </c>
      <c r="C1052" s="3" t="s">
        <v>5680</v>
      </c>
      <c r="D1052" s="5">
        <v>6000</v>
      </c>
      <c r="E1052" s="7">
        <v>2484</v>
      </c>
      <c r="F1052" t="s">
        <v>8219</v>
      </c>
      <c r="G1052" t="s">
        <v>8223</v>
      </c>
      <c r="H1052" t="s">
        <v>8245</v>
      </c>
      <c r="I1052">
        <v>1460140282</v>
      </c>
      <c r="J1052">
        <v>1457551882</v>
      </c>
      <c r="K1052" t="b">
        <v>0</v>
      </c>
      <c r="L1052">
        <v>52</v>
      </c>
      <c r="M1052" t="b">
        <v>0</v>
      </c>
      <c r="N1052" t="s">
        <v>8288</v>
      </c>
      <c r="O1052" s="10">
        <f t="shared" si="80"/>
        <v>47.77</v>
      </c>
      <c r="P1052">
        <f t="shared" si="81"/>
        <v>47.77</v>
      </c>
      <c r="Q1052" s="12" t="s">
        <v>8319</v>
      </c>
      <c r="R1052" t="s">
        <v>8341</v>
      </c>
      <c r="S1052" s="17">
        <f t="shared" si="82"/>
        <v>42438.813449074078</v>
      </c>
      <c r="T1052" s="17">
        <f t="shared" si="83"/>
        <v>42468.771782407406</v>
      </c>
      <c r="U1052">
        <f t="shared" si="84"/>
        <v>2016</v>
      </c>
    </row>
    <row r="1053" spans="1:21" ht="57.6" x14ac:dyDescent="0.3">
      <c r="A1053">
        <v>2578</v>
      </c>
      <c r="B1053" s="9" t="s">
        <v>2578</v>
      </c>
      <c r="C1053" s="3" t="s">
        <v>6688</v>
      </c>
      <c r="D1053" s="5">
        <v>6000</v>
      </c>
      <c r="E1053" s="7">
        <v>0</v>
      </c>
      <c r="F1053" t="s">
        <v>8219</v>
      </c>
      <c r="G1053" t="s">
        <v>8223</v>
      </c>
      <c r="H1053" t="s">
        <v>8245</v>
      </c>
      <c r="I1053">
        <v>1444410000</v>
      </c>
      <c r="J1053">
        <v>1440203579</v>
      </c>
      <c r="K1053" t="b">
        <v>0</v>
      </c>
      <c r="L1053">
        <v>0</v>
      </c>
      <c r="M1053" t="b">
        <v>0</v>
      </c>
      <c r="N1053" t="s">
        <v>8282</v>
      </c>
      <c r="O1053" s="10">
        <f t="shared" si="80"/>
        <v>0</v>
      </c>
      <c r="P1053">
        <f t="shared" si="81"/>
        <v>0</v>
      </c>
      <c r="Q1053" s="12" t="s">
        <v>8333</v>
      </c>
      <c r="R1053" t="s">
        <v>8334</v>
      </c>
      <c r="S1053" s="17">
        <f t="shared" si="82"/>
        <v>42238.022905092599</v>
      </c>
      <c r="T1053" s="17">
        <f t="shared" si="83"/>
        <v>42286.708333333328</v>
      </c>
      <c r="U1053">
        <f t="shared" si="84"/>
        <v>2015</v>
      </c>
    </row>
    <row r="1054" spans="1:21" ht="43.2" x14ac:dyDescent="0.3">
      <c r="A1054">
        <v>2569</v>
      </c>
      <c r="B1054" s="9" t="s">
        <v>2569</v>
      </c>
      <c r="C1054" s="3" t="s">
        <v>6679</v>
      </c>
      <c r="D1054" s="5">
        <v>6500</v>
      </c>
      <c r="E1054" s="7">
        <v>145</v>
      </c>
      <c r="F1054" t="s">
        <v>8219</v>
      </c>
      <c r="G1054" t="s">
        <v>8223</v>
      </c>
      <c r="H1054" t="s">
        <v>8245</v>
      </c>
      <c r="I1054">
        <v>1442457112</v>
      </c>
      <c r="J1054">
        <v>1439865112</v>
      </c>
      <c r="K1054" t="b">
        <v>0</v>
      </c>
      <c r="L1054">
        <v>2</v>
      </c>
      <c r="M1054" t="b">
        <v>0</v>
      </c>
      <c r="N1054" t="s">
        <v>8282</v>
      </c>
      <c r="O1054" s="10">
        <f t="shared" si="80"/>
        <v>72.5</v>
      </c>
      <c r="P1054">
        <f t="shared" si="81"/>
        <v>72.5</v>
      </c>
      <c r="Q1054" s="12" t="s">
        <v>8333</v>
      </c>
      <c r="R1054" t="s">
        <v>8334</v>
      </c>
      <c r="S1054" s="17">
        <f t="shared" si="82"/>
        <v>42234.105462962965</v>
      </c>
      <c r="T1054" s="17">
        <f t="shared" si="83"/>
        <v>42264.105462962965</v>
      </c>
      <c r="U1054">
        <f t="shared" si="84"/>
        <v>2015</v>
      </c>
    </row>
    <row r="1055" spans="1:21" ht="28.8" x14ac:dyDescent="0.3">
      <c r="A1055">
        <v>147</v>
      </c>
      <c r="B1055" s="9" t="s">
        <v>149</v>
      </c>
      <c r="C1055" s="3" t="s">
        <v>4257</v>
      </c>
      <c r="D1055" s="5">
        <v>7000</v>
      </c>
      <c r="E1055" s="7">
        <v>0</v>
      </c>
      <c r="F1055" t="s">
        <v>8219</v>
      </c>
      <c r="G1055" t="s">
        <v>8224</v>
      </c>
      <c r="H1055" t="s">
        <v>8246</v>
      </c>
      <c r="I1055">
        <v>1420741080</v>
      </c>
      <c r="J1055">
        <v>1417026340</v>
      </c>
      <c r="K1055" t="b">
        <v>0</v>
      </c>
      <c r="L1055">
        <v>0</v>
      </c>
      <c r="M1055" t="b">
        <v>0</v>
      </c>
      <c r="N1055" t="s">
        <v>8265</v>
      </c>
      <c r="O1055" s="10">
        <f t="shared" si="80"/>
        <v>0</v>
      </c>
      <c r="P1055">
        <f t="shared" si="81"/>
        <v>0</v>
      </c>
      <c r="Q1055" s="12" t="s">
        <v>8307</v>
      </c>
      <c r="R1055" t="s">
        <v>8310</v>
      </c>
      <c r="S1055" s="17">
        <f t="shared" si="82"/>
        <v>41969.767824074079</v>
      </c>
      <c r="T1055" s="17">
        <f t="shared" si="83"/>
        <v>42012.762499999997</v>
      </c>
      <c r="U1055">
        <f t="shared" si="84"/>
        <v>2014</v>
      </c>
    </row>
    <row r="1056" spans="1:21" ht="43.2" x14ac:dyDescent="0.3">
      <c r="A1056">
        <v>1044</v>
      </c>
      <c r="B1056" s="9" t="s">
        <v>1045</v>
      </c>
      <c r="C1056" s="3" t="s">
        <v>5154</v>
      </c>
      <c r="D1056" s="5">
        <v>7000</v>
      </c>
      <c r="E1056" s="7">
        <v>6</v>
      </c>
      <c r="F1056" t="s">
        <v>8219</v>
      </c>
      <c r="G1056" t="s">
        <v>8223</v>
      </c>
      <c r="H1056" t="s">
        <v>8245</v>
      </c>
      <c r="I1056">
        <v>1425587220</v>
      </c>
      <c r="J1056">
        <v>1420668801</v>
      </c>
      <c r="K1056" t="b">
        <v>0</v>
      </c>
      <c r="L1056">
        <v>2</v>
      </c>
      <c r="M1056" t="b">
        <v>0</v>
      </c>
      <c r="N1056" t="s">
        <v>8279</v>
      </c>
      <c r="O1056" s="10">
        <f t="shared" si="80"/>
        <v>3</v>
      </c>
      <c r="P1056">
        <f t="shared" si="81"/>
        <v>3</v>
      </c>
      <c r="Q1056" s="12" t="s">
        <v>8328</v>
      </c>
      <c r="R1056" t="s">
        <v>8329</v>
      </c>
      <c r="S1056" s="17">
        <f t="shared" si="82"/>
        <v>42011.925937499997</v>
      </c>
      <c r="T1056" s="17">
        <f t="shared" si="83"/>
        <v>42068.852083333331</v>
      </c>
      <c r="U1056">
        <f t="shared" si="84"/>
        <v>2015</v>
      </c>
    </row>
    <row r="1057" spans="1:21" ht="43.2" x14ac:dyDescent="0.3">
      <c r="A1057">
        <v>2570</v>
      </c>
      <c r="B1057" s="9" t="s">
        <v>2570</v>
      </c>
      <c r="C1057" s="3" t="s">
        <v>6680</v>
      </c>
      <c r="D1057" s="5">
        <v>7000</v>
      </c>
      <c r="E1057" s="7">
        <v>59</v>
      </c>
      <c r="F1057" t="s">
        <v>8219</v>
      </c>
      <c r="G1057" t="s">
        <v>8223</v>
      </c>
      <c r="H1057" t="s">
        <v>8245</v>
      </c>
      <c r="I1057">
        <v>1486590035</v>
      </c>
      <c r="J1057">
        <v>1483998035</v>
      </c>
      <c r="K1057" t="b">
        <v>0</v>
      </c>
      <c r="L1057">
        <v>2</v>
      </c>
      <c r="M1057" t="b">
        <v>0</v>
      </c>
      <c r="N1057" t="s">
        <v>8282</v>
      </c>
      <c r="O1057" s="10">
        <f t="shared" si="80"/>
        <v>29.5</v>
      </c>
      <c r="P1057">
        <f t="shared" si="81"/>
        <v>29.5</v>
      </c>
      <c r="Q1057" s="12" t="s">
        <v>8333</v>
      </c>
      <c r="R1057" t="s">
        <v>8334</v>
      </c>
      <c r="S1057" s="17">
        <f t="shared" si="82"/>
        <v>42744.903182870374</v>
      </c>
      <c r="T1057" s="17">
        <f t="shared" si="83"/>
        <v>42774.903182870374</v>
      </c>
      <c r="U1057">
        <f t="shared" si="84"/>
        <v>2017</v>
      </c>
    </row>
    <row r="1058" spans="1:21" ht="43.2" x14ac:dyDescent="0.3">
      <c r="A1058">
        <v>144</v>
      </c>
      <c r="B1058" s="9" t="s">
        <v>146</v>
      </c>
      <c r="C1058" s="3" t="s">
        <v>4254</v>
      </c>
      <c r="D1058" s="5">
        <v>7500</v>
      </c>
      <c r="E1058" s="7">
        <v>2070</v>
      </c>
      <c r="F1058" t="s">
        <v>8219</v>
      </c>
      <c r="G1058" t="s">
        <v>8228</v>
      </c>
      <c r="H1058" t="s">
        <v>8250</v>
      </c>
      <c r="I1058">
        <v>1428945472</v>
      </c>
      <c r="J1058">
        <v>1423765072</v>
      </c>
      <c r="K1058" t="b">
        <v>0</v>
      </c>
      <c r="L1058">
        <v>37</v>
      </c>
      <c r="M1058" t="b">
        <v>0</v>
      </c>
      <c r="N1058" t="s">
        <v>8265</v>
      </c>
      <c r="O1058" s="10">
        <f t="shared" si="80"/>
        <v>55.95</v>
      </c>
      <c r="P1058">
        <f t="shared" si="81"/>
        <v>55.95</v>
      </c>
      <c r="Q1058" s="12" t="s">
        <v>8307</v>
      </c>
      <c r="R1058" t="s">
        <v>8310</v>
      </c>
      <c r="S1058" s="17">
        <f t="shared" si="82"/>
        <v>42047.762407407412</v>
      </c>
      <c r="T1058" s="17">
        <f t="shared" si="83"/>
        <v>42107.72074074074</v>
      </c>
      <c r="U1058">
        <f t="shared" si="84"/>
        <v>2015</v>
      </c>
    </row>
    <row r="1059" spans="1:21" ht="43.2" x14ac:dyDescent="0.3">
      <c r="A1059">
        <v>2359</v>
      </c>
      <c r="B1059" s="9" t="s">
        <v>2360</v>
      </c>
      <c r="C1059" s="3" t="s">
        <v>6469</v>
      </c>
      <c r="D1059" s="5">
        <v>7500</v>
      </c>
      <c r="E1059" s="7">
        <v>1101</v>
      </c>
      <c r="F1059" t="s">
        <v>8219</v>
      </c>
      <c r="G1059" t="s">
        <v>8223</v>
      </c>
      <c r="H1059" t="s">
        <v>8245</v>
      </c>
      <c r="I1059">
        <v>1438616124</v>
      </c>
      <c r="J1059">
        <v>1433432124</v>
      </c>
      <c r="K1059" t="b">
        <v>0</v>
      </c>
      <c r="L1059">
        <v>3</v>
      </c>
      <c r="M1059" t="b">
        <v>0</v>
      </c>
      <c r="N1059" t="s">
        <v>8270</v>
      </c>
      <c r="O1059" s="10">
        <f t="shared" si="80"/>
        <v>367</v>
      </c>
      <c r="P1059">
        <f t="shared" si="81"/>
        <v>367</v>
      </c>
      <c r="Q1059" s="12" t="s">
        <v>8316</v>
      </c>
      <c r="R1059" t="s">
        <v>8317</v>
      </c>
      <c r="S1059" s="17">
        <f t="shared" si="82"/>
        <v>42159.649583333332</v>
      </c>
      <c r="T1059" s="17">
        <f t="shared" si="83"/>
        <v>42219.649583333332</v>
      </c>
      <c r="U1059">
        <f t="shared" si="84"/>
        <v>2015</v>
      </c>
    </row>
    <row r="1060" spans="1:21" ht="43.2" x14ac:dyDescent="0.3">
      <c r="A1060">
        <v>3880</v>
      </c>
      <c r="B1060" s="9" t="s">
        <v>3877</v>
      </c>
      <c r="C1060" s="3" t="s">
        <v>7989</v>
      </c>
      <c r="D1060" s="5">
        <v>7500</v>
      </c>
      <c r="E1060" s="7">
        <v>980</v>
      </c>
      <c r="F1060" t="s">
        <v>8219</v>
      </c>
      <c r="G1060" t="s">
        <v>8224</v>
      </c>
      <c r="H1060" t="s">
        <v>8246</v>
      </c>
      <c r="I1060">
        <v>1406761200</v>
      </c>
      <c r="J1060">
        <v>1403724820</v>
      </c>
      <c r="K1060" t="b">
        <v>0</v>
      </c>
      <c r="L1060">
        <v>17</v>
      </c>
      <c r="M1060" t="b">
        <v>0</v>
      </c>
      <c r="N1060" t="s">
        <v>8303</v>
      </c>
      <c r="O1060" s="10">
        <f t="shared" si="80"/>
        <v>57.65</v>
      </c>
      <c r="P1060">
        <f t="shared" si="81"/>
        <v>57.65</v>
      </c>
      <c r="Q1060" s="12" t="s">
        <v>8314</v>
      </c>
      <c r="R1060" t="s">
        <v>8356</v>
      </c>
      <c r="S1060" s="17">
        <f t="shared" si="82"/>
        <v>41815.815046296295</v>
      </c>
      <c r="T1060" s="17">
        <f t="shared" si="83"/>
        <v>41850.958333333336</v>
      </c>
      <c r="U1060">
        <f t="shared" si="84"/>
        <v>2014</v>
      </c>
    </row>
    <row r="1061" spans="1:21" ht="43.2" x14ac:dyDescent="0.3">
      <c r="A1061">
        <v>1235</v>
      </c>
      <c r="B1061" s="9" t="s">
        <v>1236</v>
      </c>
      <c r="C1061" s="3" t="s">
        <v>5345</v>
      </c>
      <c r="D1061" s="5">
        <v>7534</v>
      </c>
      <c r="E1061" s="7">
        <v>210</v>
      </c>
      <c r="F1061" t="s">
        <v>8219</v>
      </c>
      <c r="G1061" t="s">
        <v>8223</v>
      </c>
      <c r="H1061" t="s">
        <v>8245</v>
      </c>
      <c r="I1061">
        <v>1387077299</v>
      </c>
      <c r="J1061">
        <v>1383621299</v>
      </c>
      <c r="K1061" t="b">
        <v>0</v>
      </c>
      <c r="L1061">
        <v>6</v>
      </c>
      <c r="M1061" t="b">
        <v>0</v>
      </c>
      <c r="N1061" t="s">
        <v>8284</v>
      </c>
      <c r="O1061" s="10">
        <f t="shared" si="80"/>
        <v>35</v>
      </c>
      <c r="P1061">
        <f t="shared" si="81"/>
        <v>35</v>
      </c>
      <c r="Q1061" s="12" t="s">
        <v>8322</v>
      </c>
      <c r="R1061" t="s">
        <v>8337</v>
      </c>
      <c r="S1061" s="17">
        <f t="shared" si="82"/>
        <v>41583.135405092595</v>
      </c>
      <c r="T1061" s="17">
        <f t="shared" si="83"/>
        <v>41623.135405092595</v>
      </c>
      <c r="U1061">
        <f t="shared" si="84"/>
        <v>2013</v>
      </c>
    </row>
    <row r="1062" spans="1:21" ht="43.2" x14ac:dyDescent="0.3">
      <c r="A1062">
        <v>2956</v>
      </c>
      <c r="B1062" s="9" t="s">
        <v>2956</v>
      </c>
      <c r="C1062" s="3" t="s">
        <v>7066</v>
      </c>
      <c r="D1062" s="5">
        <v>7900</v>
      </c>
      <c r="E1062" s="7">
        <v>1322</v>
      </c>
      <c r="F1062" t="s">
        <v>8219</v>
      </c>
      <c r="G1062" t="s">
        <v>8223</v>
      </c>
      <c r="H1062" t="s">
        <v>8245</v>
      </c>
      <c r="I1062">
        <v>1462402850</v>
      </c>
      <c r="J1062">
        <v>1459810850</v>
      </c>
      <c r="K1062" t="b">
        <v>0</v>
      </c>
      <c r="L1062">
        <v>20</v>
      </c>
      <c r="M1062" t="b">
        <v>0</v>
      </c>
      <c r="N1062" t="s">
        <v>8301</v>
      </c>
      <c r="O1062" s="10">
        <f t="shared" si="80"/>
        <v>66.099999999999994</v>
      </c>
      <c r="P1062">
        <f t="shared" si="81"/>
        <v>66.099999999999994</v>
      </c>
      <c r="Q1062" s="12" t="s">
        <v>8314</v>
      </c>
      <c r="R1062" t="s">
        <v>8354</v>
      </c>
      <c r="S1062" s="17">
        <f t="shared" si="82"/>
        <v>42464.958912037036</v>
      </c>
      <c r="T1062" s="17">
        <f t="shared" si="83"/>
        <v>42494.958912037036</v>
      </c>
      <c r="U1062">
        <f t="shared" si="84"/>
        <v>2016</v>
      </c>
    </row>
    <row r="1063" spans="1:21" ht="43.2" x14ac:dyDescent="0.3">
      <c r="A1063">
        <v>127</v>
      </c>
      <c r="B1063" s="9" t="s">
        <v>129</v>
      </c>
      <c r="C1063" s="3" t="s">
        <v>4238</v>
      </c>
      <c r="D1063" s="5">
        <v>8000</v>
      </c>
      <c r="E1063" s="7">
        <v>190</v>
      </c>
      <c r="F1063" t="s">
        <v>8219</v>
      </c>
      <c r="G1063" t="s">
        <v>8223</v>
      </c>
      <c r="H1063" t="s">
        <v>8245</v>
      </c>
      <c r="I1063">
        <v>1428069541</v>
      </c>
      <c r="J1063">
        <v>1425481141</v>
      </c>
      <c r="K1063" t="b">
        <v>0</v>
      </c>
      <c r="L1063">
        <v>4</v>
      </c>
      <c r="M1063" t="b">
        <v>0</v>
      </c>
      <c r="N1063" t="s">
        <v>8265</v>
      </c>
      <c r="O1063" s="10">
        <f t="shared" si="80"/>
        <v>47.5</v>
      </c>
      <c r="P1063">
        <f t="shared" si="81"/>
        <v>47.5</v>
      </c>
      <c r="Q1063" s="12" t="s">
        <v>8307</v>
      </c>
      <c r="R1063" t="s">
        <v>8310</v>
      </c>
      <c r="S1063" s="17">
        <f t="shared" si="82"/>
        <v>42067.62431712963</v>
      </c>
      <c r="T1063" s="17">
        <f t="shared" si="83"/>
        <v>42097.582650462966</v>
      </c>
      <c r="U1063">
        <f t="shared" si="84"/>
        <v>2015</v>
      </c>
    </row>
    <row r="1064" spans="1:21" ht="43.2" x14ac:dyDescent="0.3">
      <c r="A1064">
        <v>1240</v>
      </c>
      <c r="B1064" s="9" t="s">
        <v>1241</v>
      </c>
      <c r="C1064" s="3" t="s">
        <v>5350</v>
      </c>
      <c r="D1064" s="5">
        <v>8000</v>
      </c>
      <c r="E1064" s="7">
        <v>241</v>
      </c>
      <c r="F1064" t="s">
        <v>8219</v>
      </c>
      <c r="G1064" t="s">
        <v>8223</v>
      </c>
      <c r="H1064" t="s">
        <v>8245</v>
      </c>
      <c r="I1064">
        <v>1373665860</v>
      </c>
      <c r="J1064">
        <v>1368579457</v>
      </c>
      <c r="K1064" t="b">
        <v>0</v>
      </c>
      <c r="L1064">
        <v>8</v>
      </c>
      <c r="M1064" t="b">
        <v>0</v>
      </c>
      <c r="N1064" t="s">
        <v>8284</v>
      </c>
      <c r="O1064" s="10">
        <f t="shared" si="80"/>
        <v>30.13</v>
      </c>
      <c r="P1064">
        <f t="shared" si="81"/>
        <v>30.13</v>
      </c>
      <c r="Q1064" s="12" t="s">
        <v>8322</v>
      </c>
      <c r="R1064" t="s">
        <v>8337</v>
      </c>
      <c r="S1064" s="17">
        <f t="shared" si="82"/>
        <v>41409.040011574078</v>
      </c>
      <c r="T1064" s="17">
        <f t="shared" si="83"/>
        <v>41467.910416666666</v>
      </c>
      <c r="U1064">
        <f t="shared" si="84"/>
        <v>2013</v>
      </c>
    </row>
    <row r="1065" spans="1:21" ht="43.2" x14ac:dyDescent="0.3">
      <c r="A1065">
        <v>2355</v>
      </c>
      <c r="B1065" s="9" t="s">
        <v>2356</v>
      </c>
      <c r="C1065" s="3" t="s">
        <v>6465</v>
      </c>
      <c r="D1065" s="5">
        <v>8000</v>
      </c>
      <c r="E1065" s="7">
        <v>55</v>
      </c>
      <c r="F1065" t="s">
        <v>8219</v>
      </c>
      <c r="G1065" t="s">
        <v>8225</v>
      </c>
      <c r="H1065" t="s">
        <v>8247</v>
      </c>
      <c r="I1065">
        <v>1430604136</v>
      </c>
      <c r="J1065">
        <v>1428012136</v>
      </c>
      <c r="K1065" t="b">
        <v>0</v>
      </c>
      <c r="L1065">
        <v>2</v>
      </c>
      <c r="M1065" t="b">
        <v>0</v>
      </c>
      <c r="N1065" t="s">
        <v>8270</v>
      </c>
      <c r="O1065" s="10">
        <f t="shared" si="80"/>
        <v>27.5</v>
      </c>
      <c r="P1065">
        <f t="shared" si="81"/>
        <v>27.5</v>
      </c>
      <c r="Q1065" s="12" t="s">
        <v>8316</v>
      </c>
      <c r="R1065" t="s">
        <v>8317</v>
      </c>
      <c r="S1065" s="17">
        <f t="shared" si="82"/>
        <v>42096.918240740735</v>
      </c>
      <c r="T1065" s="17">
        <f t="shared" si="83"/>
        <v>42126.918240740735</v>
      </c>
      <c r="U1065">
        <f t="shared" si="84"/>
        <v>2015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65.67</v>
      </c>
      <c r="P1066">
        <f t="shared" si="81"/>
        <v>65.67</v>
      </c>
      <c r="Q1066" s="12" t="s">
        <v>8330</v>
      </c>
      <c r="R1066" t="s">
        <v>8331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16.2</v>
      </c>
      <c r="P1067">
        <f t="shared" si="81"/>
        <v>16.2</v>
      </c>
      <c r="Q1067" s="12" t="s">
        <v>8330</v>
      </c>
      <c r="R1067" t="s">
        <v>8331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34.130000000000003</v>
      </c>
      <c r="P1068">
        <f t="shared" si="81"/>
        <v>34.130000000000003</v>
      </c>
      <c r="Q1068" s="12" t="s">
        <v>8330</v>
      </c>
      <c r="R1068" t="s">
        <v>8331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13</v>
      </c>
      <c r="P1069">
        <f t="shared" si="81"/>
        <v>13</v>
      </c>
      <c r="Q1069" s="12" t="s">
        <v>8330</v>
      </c>
      <c r="R1069" t="s">
        <v>8331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11.25</v>
      </c>
      <c r="P1070">
        <f t="shared" si="81"/>
        <v>11.25</v>
      </c>
      <c r="Q1070" s="12" t="s">
        <v>8330</v>
      </c>
      <c r="R1070" t="s">
        <v>8331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40.479999999999997</v>
      </c>
      <c r="P1071">
        <f t="shared" si="81"/>
        <v>40.479999999999997</v>
      </c>
      <c r="Q1071" s="12" t="s">
        <v>8330</v>
      </c>
      <c r="R1071" t="s">
        <v>8331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35</v>
      </c>
      <c r="P1072">
        <f t="shared" si="81"/>
        <v>35</v>
      </c>
      <c r="Q1072" s="12" t="s">
        <v>8330</v>
      </c>
      <c r="R1072" t="s">
        <v>8331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8330</v>
      </c>
      <c r="R1073" t="s">
        <v>8331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12.75</v>
      </c>
      <c r="P1074">
        <f t="shared" si="81"/>
        <v>12.75</v>
      </c>
      <c r="Q1074" s="12" t="s">
        <v>8330</v>
      </c>
      <c r="R1074" t="s">
        <v>8331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10</v>
      </c>
      <c r="P1075">
        <f t="shared" si="81"/>
        <v>10</v>
      </c>
      <c r="Q1075" s="12" t="s">
        <v>8330</v>
      </c>
      <c r="R1075" t="s">
        <v>8331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113.57</v>
      </c>
      <c r="P1076">
        <f t="shared" si="81"/>
        <v>113.57</v>
      </c>
      <c r="Q1076" s="12" t="s">
        <v>8330</v>
      </c>
      <c r="R1076" t="s">
        <v>8331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15</v>
      </c>
      <c r="P1077">
        <f t="shared" si="81"/>
        <v>15</v>
      </c>
      <c r="Q1077" s="12" t="s">
        <v>8330</v>
      </c>
      <c r="R1077" t="s">
        <v>8331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48.28</v>
      </c>
      <c r="P1078">
        <f t="shared" si="81"/>
        <v>48.28</v>
      </c>
      <c r="Q1078" s="12" t="s">
        <v>8330</v>
      </c>
      <c r="R1078" t="s">
        <v>8331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43.98</v>
      </c>
      <c r="P1079">
        <f t="shared" si="81"/>
        <v>43.98</v>
      </c>
      <c r="Q1079" s="12" t="s">
        <v>8330</v>
      </c>
      <c r="R1079" t="s">
        <v>8331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9</v>
      </c>
      <c r="P1080">
        <f t="shared" si="81"/>
        <v>9</v>
      </c>
      <c r="Q1080" s="12" t="s">
        <v>8330</v>
      </c>
      <c r="R1080" t="s">
        <v>8331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37.67</v>
      </c>
      <c r="P1081">
        <f t="shared" si="81"/>
        <v>37.67</v>
      </c>
      <c r="Q1081" s="12" t="s">
        <v>8330</v>
      </c>
      <c r="R1081" t="s">
        <v>8331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ref="O1082:O1145" si="85">IFERROR(ROUND(E1082/L1082,2),0)</f>
        <v>18.579999999999998</v>
      </c>
      <c r="P1082">
        <f t="shared" ref="P1082:P1145" si="86">IFERROR(ROUND(E1082/L1082,2),0)</f>
        <v>18.579999999999998</v>
      </c>
      <c r="Q1082" s="12" t="s">
        <v>8330</v>
      </c>
      <c r="R1082" t="s">
        <v>8331</v>
      </c>
      <c r="S1082" s="17">
        <f t="shared" ref="S1082:S1145" si="87">(((J1082/60)/60)/24)+DATE(1970,1,1)</f>
        <v>41740.138113425928</v>
      </c>
      <c r="T1082" s="17">
        <f t="shared" ref="T1082:T1145" si="88">(((I1082/60)/60)/24)+DATE(1970,1,1)</f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5"/>
        <v>3</v>
      </c>
      <c r="P1083">
        <f t="shared" si="86"/>
        <v>3</v>
      </c>
      <c r="Q1083" s="12" t="s">
        <v>8330</v>
      </c>
      <c r="R1083" t="s">
        <v>8331</v>
      </c>
      <c r="S1083" s="17">
        <f t="shared" si="87"/>
        <v>42002.926990740743</v>
      </c>
      <c r="T1083" s="17">
        <f t="shared" si="88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5"/>
        <v>18.670000000000002</v>
      </c>
      <c r="P1084">
        <f t="shared" si="86"/>
        <v>18.670000000000002</v>
      </c>
      <c r="Q1084" s="12" t="s">
        <v>8330</v>
      </c>
      <c r="R1084" t="s">
        <v>8331</v>
      </c>
      <c r="S1084" s="17">
        <f t="shared" si="87"/>
        <v>41101.906111111115</v>
      </c>
      <c r="T1084" s="17">
        <f t="shared" si="88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5"/>
        <v>410</v>
      </c>
      <c r="P1085">
        <f t="shared" si="86"/>
        <v>410</v>
      </c>
      <c r="Q1085" s="12" t="s">
        <v>8330</v>
      </c>
      <c r="R1085" t="s">
        <v>8331</v>
      </c>
      <c r="S1085" s="17">
        <f t="shared" si="87"/>
        <v>41793.659525462965</v>
      </c>
      <c r="T1085" s="17">
        <f t="shared" si="88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5"/>
        <v>0</v>
      </c>
      <c r="P1086">
        <f t="shared" si="86"/>
        <v>0</v>
      </c>
      <c r="Q1086" s="12" t="s">
        <v>8330</v>
      </c>
      <c r="R1086" t="s">
        <v>8331</v>
      </c>
      <c r="S1086" s="17">
        <f t="shared" si="87"/>
        <v>41829.912083333329</v>
      </c>
      <c r="T1086" s="17">
        <f t="shared" si="88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5"/>
        <v>114</v>
      </c>
      <c r="P1087">
        <f t="shared" si="86"/>
        <v>114</v>
      </c>
      <c r="Q1087" s="12" t="s">
        <v>8330</v>
      </c>
      <c r="R1087" t="s">
        <v>8331</v>
      </c>
      <c r="S1087" s="17">
        <f t="shared" si="87"/>
        <v>42413.671006944445</v>
      </c>
      <c r="T1087" s="17">
        <f t="shared" si="88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5"/>
        <v>7.5</v>
      </c>
      <c r="P1088">
        <f t="shared" si="86"/>
        <v>7.5</v>
      </c>
      <c r="Q1088" s="12" t="s">
        <v>8330</v>
      </c>
      <c r="R1088" t="s">
        <v>8331</v>
      </c>
      <c r="S1088" s="17">
        <f t="shared" si="87"/>
        <v>41845.866793981484</v>
      </c>
      <c r="T1088" s="17">
        <f t="shared" si="88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5"/>
        <v>0</v>
      </c>
      <c r="P1089">
        <f t="shared" si="86"/>
        <v>0</v>
      </c>
      <c r="Q1089" s="12" t="s">
        <v>8330</v>
      </c>
      <c r="R1089" t="s">
        <v>8331</v>
      </c>
      <c r="S1089" s="17">
        <f t="shared" si="87"/>
        <v>41775.713969907411</v>
      </c>
      <c r="T1089" s="17">
        <f t="shared" si="88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5"/>
        <v>43.42</v>
      </c>
      <c r="P1090">
        <f t="shared" si="86"/>
        <v>43.42</v>
      </c>
      <c r="Q1090" s="12" t="s">
        <v>8330</v>
      </c>
      <c r="R1090" t="s">
        <v>8331</v>
      </c>
      <c r="S1090" s="17">
        <f t="shared" si="87"/>
        <v>41723.799386574072</v>
      </c>
      <c r="T1090" s="17">
        <f t="shared" si="88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23.96</v>
      </c>
      <c r="P1091">
        <f t="shared" si="86"/>
        <v>23.96</v>
      </c>
      <c r="Q1091" s="12" t="s">
        <v>8330</v>
      </c>
      <c r="R1091" t="s">
        <v>8331</v>
      </c>
      <c r="S1091" s="17">
        <f t="shared" si="87"/>
        <v>42151.189525462964</v>
      </c>
      <c r="T1091" s="17">
        <f t="shared" si="88"/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5</v>
      </c>
      <c r="P1092">
        <f t="shared" si="86"/>
        <v>5</v>
      </c>
      <c r="Q1092" s="12" t="s">
        <v>8330</v>
      </c>
      <c r="R1092" t="s">
        <v>8331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12.5</v>
      </c>
      <c r="P1093">
        <f t="shared" si="86"/>
        <v>12.5</v>
      </c>
      <c r="Q1093" s="12" t="s">
        <v>8330</v>
      </c>
      <c r="R1093" t="s">
        <v>8331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3</v>
      </c>
      <c r="P1094">
        <f t="shared" si="86"/>
        <v>3</v>
      </c>
      <c r="Q1094" s="12" t="s">
        <v>8330</v>
      </c>
      <c r="R1094" t="s">
        <v>8331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10.56</v>
      </c>
      <c r="P1095">
        <f t="shared" si="86"/>
        <v>10.56</v>
      </c>
      <c r="Q1095" s="12" t="s">
        <v>8330</v>
      </c>
      <c r="R1095" t="s">
        <v>8331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122</v>
      </c>
      <c r="P1096">
        <f t="shared" si="86"/>
        <v>122</v>
      </c>
      <c r="Q1096" s="12" t="s">
        <v>8330</v>
      </c>
      <c r="R1096" t="s">
        <v>8331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267.81</v>
      </c>
      <c r="P1097">
        <f t="shared" si="86"/>
        <v>267.81</v>
      </c>
      <c r="Q1097" s="12" t="s">
        <v>8330</v>
      </c>
      <c r="R1097" t="s">
        <v>8331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74.209999999999994</v>
      </c>
      <c r="P1098">
        <f t="shared" si="86"/>
        <v>74.209999999999994</v>
      </c>
      <c r="Q1098" s="12" t="s">
        <v>8330</v>
      </c>
      <c r="R1098" t="s">
        <v>8331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6.71</v>
      </c>
      <c r="P1099">
        <f t="shared" si="86"/>
        <v>6.71</v>
      </c>
      <c r="Q1099" s="12" t="s">
        <v>8330</v>
      </c>
      <c r="R1099" t="s">
        <v>8331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81.95</v>
      </c>
      <c r="P1100">
        <f t="shared" si="86"/>
        <v>81.95</v>
      </c>
      <c r="Q1100" s="12" t="s">
        <v>8330</v>
      </c>
      <c r="R1100" t="s">
        <v>8331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25</v>
      </c>
      <c r="P1101">
        <f t="shared" si="86"/>
        <v>25</v>
      </c>
      <c r="Q1101" s="12" t="s">
        <v>8330</v>
      </c>
      <c r="R1101" t="s">
        <v>8331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10</v>
      </c>
      <c r="P1102">
        <f t="shared" si="86"/>
        <v>10</v>
      </c>
      <c r="Q1102" s="12" t="s">
        <v>8330</v>
      </c>
      <c r="R1102" t="s">
        <v>8331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6.83</v>
      </c>
      <c r="P1103">
        <f t="shared" si="86"/>
        <v>6.83</v>
      </c>
      <c r="Q1103" s="12" t="s">
        <v>8330</v>
      </c>
      <c r="R1103" t="s">
        <v>8331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17.71</v>
      </c>
      <c r="P1104">
        <f t="shared" si="86"/>
        <v>17.71</v>
      </c>
      <c r="Q1104" s="12" t="s">
        <v>8330</v>
      </c>
      <c r="R1104" t="s">
        <v>8331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16.2</v>
      </c>
      <c r="P1105">
        <f t="shared" si="86"/>
        <v>16.2</v>
      </c>
      <c r="Q1105" s="12" t="s">
        <v>8330</v>
      </c>
      <c r="R1105" t="s">
        <v>8331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80.3</v>
      </c>
      <c r="P1106">
        <f t="shared" si="86"/>
        <v>80.3</v>
      </c>
      <c r="Q1106" s="12" t="s">
        <v>8330</v>
      </c>
      <c r="R1106" t="s">
        <v>8331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71.55</v>
      </c>
      <c r="P1107">
        <f t="shared" si="86"/>
        <v>71.55</v>
      </c>
      <c r="Q1107" s="12" t="s">
        <v>8330</v>
      </c>
      <c r="R1107" t="s">
        <v>8331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23.57</v>
      </c>
      <c r="P1108">
        <f t="shared" si="86"/>
        <v>23.57</v>
      </c>
      <c r="Q1108" s="12" t="s">
        <v>8330</v>
      </c>
      <c r="R1108" t="s">
        <v>8331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8330</v>
      </c>
      <c r="R1109" t="s">
        <v>8331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34.880000000000003</v>
      </c>
      <c r="P1110">
        <f t="shared" si="86"/>
        <v>34.880000000000003</v>
      </c>
      <c r="Q1110" s="12" t="s">
        <v>8330</v>
      </c>
      <c r="R1110" t="s">
        <v>8331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15</v>
      </c>
      <c r="P1111">
        <f t="shared" si="86"/>
        <v>15</v>
      </c>
      <c r="Q1111" s="12" t="s">
        <v>8330</v>
      </c>
      <c r="R1111" t="s">
        <v>8331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23.18</v>
      </c>
      <c r="P1112">
        <f t="shared" si="86"/>
        <v>23.18</v>
      </c>
      <c r="Q1112" s="12" t="s">
        <v>8330</v>
      </c>
      <c r="R1112" t="s">
        <v>8331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1</v>
      </c>
      <c r="P1113">
        <f t="shared" si="86"/>
        <v>1</v>
      </c>
      <c r="Q1113" s="12" t="s">
        <v>8330</v>
      </c>
      <c r="R1113" t="s">
        <v>8331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100.23</v>
      </c>
      <c r="P1114">
        <f t="shared" si="86"/>
        <v>100.23</v>
      </c>
      <c r="Q1114" s="12" t="s">
        <v>8330</v>
      </c>
      <c r="R1114" t="s">
        <v>8331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5</v>
      </c>
      <c r="P1115">
        <f t="shared" si="86"/>
        <v>5</v>
      </c>
      <c r="Q1115" s="12" t="s">
        <v>8330</v>
      </c>
      <c r="R1115" t="s">
        <v>8331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3.33</v>
      </c>
      <c r="P1116">
        <f t="shared" si="86"/>
        <v>3.33</v>
      </c>
      <c r="Q1116" s="12" t="s">
        <v>8330</v>
      </c>
      <c r="R1116" t="s">
        <v>8331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13.25</v>
      </c>
      <c r="P1117">
        <f t="shared" si="86"/>
        <v>13.25</v>
      </c>
      <c r="Q1117" s="12" t="s">
        <v>8330</v>
      </c>
      <c r="R1117" t="s">
        <v>8331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17.850000000000001</v>
      </c>
      <c r="P1118">
        <f t="shared" si="86"/>
        <v>17.850000000000001</v>
      </c>
      <c r="Q1118" s="12" t="s">
        <v>8330</v>
      </c>
      <c r="R1118" t="s">
        <v>8331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10.38</v>
      </c>
      <c r="P1119">
        <f t="shared" si="86"/>
        <v>10.38</v>
      </c>
      <c r="Q1119" s="12" t="s">
        <v>8330</v>
      </c>
      <c r="R1119" t="s">
        <v>8331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36.33</v>
      </c>
      <c r="P1120">
        <f t="shared" si="86"/>
        <v>36.33</v>
      </c>
      <c r="Q1120" s="12" t="s">
        <v>8330</v>
      </c>
      <c r="R1120" t="s">
        <v>8331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5</v>
      </c>
      <c r="P1121">
        <f t="shared" si="86"/>
        <v>5</v>
      </c>
      <c r="Q1121" s="12" t="s">
        <v>8330</v>
      </c>
      <c r="R1121" t="s">
        <v>8331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8330</v>
      </c>
      <c r="R1122" t="s">
        <v>8331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5.8</v>
      </c>
      <c r="P1123">
        <f t="shared" si="86"/>
        <v>5.8</v>
      </c>
      <c r="Q1123" s="12" t="s">
        <v>8330</v>
      </c>
      <c r="R1123" t="s">
        <v>8331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8330</v>
      </c>
      <c r="R1124" t="s">
        <v>8331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3.67</v>
      </c>
      <c r="P1125">
        <f t="shared" si="86"/>
        <v>3.67</v>
      </c>
      <c r="Q1125" s="12" t="s">
        <v>8330</v>
      </c>
      <c r="R1125" t="s">
        <v>8331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60.71</v>
      </c>
      <c r="P1126">
        <f t="shared" si="86"/>
        <v>60.71</v>
      </c>
      <c r="Q1126" s="12" t="s">
        <v>8330</v>
      </c>
      <c r="R1126" t="s">
        <v>8332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8330</v>
      </c>
      <c r="R1127" t="s">
        <v>8332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5</v>
      </c>
      <c r="P1128">
        <f t="shared" si="86"/>
        <v>5</v>
      </c>
      <c r="Q1128" s="12" t="s">
        <v>8330</v>
      </c>
      <c r="R1128" t="s">
        <v>8332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25.43</v>
      </c>
      <c r="P1129">
        <f t="shared" si="86"/>
        <v>25.43</v>
      </c>
      <c r="Q1129" s="12" t="s">
        <v>8330</v>
      </c>
      <c r="R1129" t="s">
        <v>8332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1</v>
      </c>
      <c r="P1130">
        <f t="shared" si="86"/>
        <v>1</v>
      </c>
      <c r="Q1130" s="12" t="s">
        <v>8330</v>
      </c>
      <c r="R1130" t="s">
        <v>8332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10.5</v>
      </c>
      <c r="P1131">
        <f t="shared" si="86"/>
        <v>10.5</v>
      </c>
      <c r="Q1131" s="12" t="s">
        <v>8330</v>
      </c>
      <c r="R1131" t="s">
        <v>8332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3.67</v>
      </c>
      <c r="P1132">
        <f t="shared" si="86"/>
        <v>3.67</v>
      </c>
      <c r="Q1132" s="12" t="s">
        <v>8330</v>
      </c>
      <c r="R1132" t="s">
        <v>8332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8330</v>
      </c>
      <c r="R1133" t="s">
        <v>8332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110.62</v>
      </c>
      <c r="P1134">
        <f t="shared" si="86"/>
        <v>110.62</v>
      </c>
      <c r="Q1134" s="12" t="s">
        <v>8330</v>
      </c>
      <c r="R1134" t="s">
        <v>8332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20</v>
      </c>
      <c r="P1135">
        <f t="shared" si="86"/>
        <v>20</v>
      </c>
      <c r="Q1135" s="12" t="s">
        <v>8330</v>
      </c>
      <c r="R1135" t="s">
        <v>8332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1</v>
      </c>
      <c r="P1136">
        <f t="shared" si="86"/>
        <v>1</v>
      </c>
      <c r="Q1136" s="12" t="s">
        <v>8330</v>
      </c>
      <c r="R1136" t="s">
        <v>8332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50</v>
      </c>
      <c r="P1137">
        <f t="shared" si="86"/>
        <v>50</v>
      </c>
      <c r="Q1137" s="12" t="s">
        <v>8330</v>
      </c>
      <c r="R1137" t="s">
        <v>8332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45</v>
      </c>
      <c r="P1138">
        <f t="shared" si="86"/>
        <v>45</v>
      </c>
      <c r="Q1138" s="12" t="s">
        <v>8330</v>
      </c>
      <c r="R1138" t="s">
        <v>8332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253.21</v>
      </c>
      <c r="P1139">
        <f t="shared" si="86"/>
        <v>253.21</v>
      </c>
      <c r="Q1139" s="12" t="s">
        <v>8330</v>
      </c>
      <c r="R1139" t="s">
        <v>8332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31.25</v>
      </c>
      <c r="P1140">
        <f t="shared" si="86"/>
        <v>31.25</v>
      </c>
      <c r="Q1140" s="12" t="s">
        <v>8330</v>
      </c>
      <c r="R1140" t="s">
        <v>8332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5</v>
      </c>
      <c r="P1141">
        <f t="shared" si="86"/>
        <v>5</v>
      </c>
      <c r="Q1141" s="12" t="s">
        <v>8330</v>
      </c>
      <c r="R1141" t="s">
        <v>8332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8330</v>
      </c>
      <c r="R1142" t="s">
        <v>8332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8330</v>
      </c>
      <c r="R1143" t="s">
        <v>8332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8330</v>
      </c>
      <c r="R1144" t="s">
        <v>8332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23.25</v>
      </c>
      <c r="P1145">
        <f t="shared" si="86"/>
        <v>23.25</v>
      </c>
      <c r="Q1145" s="12" t="s">
        <v>8330</v>
      </c>
      <c r="R1145" t="s">
        <v>8332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ref="O1146:O1209" si="90">IFERROR(ROUND(E1146/L1146,2),0)</f>
        <v>0</v>
      </c>
      <c r="P1146">
        <f t="shared" ref="P1146:P1209" si="91">IFERROR(ROUND(E1146/L1146,2),0)</f>
        <v>0</v>
      </c>
      <c r="Q1146" s="12" t="s">
        <v>8333</v>
      </c>
      <c r="R1146" t="s">
        <v>8334</v>
      </c>
      <c r="S1146" s="17">
        <f t="shared" ref="S1146:S1209" si="92">(((J1146/60)/60)/24)+DATE(1970,1,1)</f>
        <v>42093.181944444441</v>
      </c>
      <c r="T1146" s="17">
        <f t="shared" ref="T1146:T1209" si="93">(((I1146/60)/60)/24)+DATE(1970,1,1)</f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90"/>
        <v>100</v>
      </c>
      <c r="P1147">
        <f t="shared" si="91"/>
        <v>100</v>
      </c>
      <c r="Q1147" s="12" t="s">
        <v>8333</v>
      </c>
      <c r="R1147" t="s">
        <v>8334</v>
      </c>
      <c r="S1147" s="17">
        <f t="shared" si="92"/>
        <v>41854.747592592597</v>
      </c>
      <c r="T1147" s="17">
        <f t="shared" si="93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90"/>
        <v>44.17</v>
      </c>
      <c r="P1148">
        <f t="shared" si="91"/>
        <v>44.17</v>
      </c>
      <c r="Q1148" s="12" t="s">
        <v>8333</v>
      </c>
      <c r="R1148" t="s">
        <v>8334</v>
      </c>
      <c r="S1148" s="17">
        <f t="shared" si="92"/>
        <v>41723.9533912037</v>
      </c>
      <c r="T1148" s="17">
        <f t="shared" si="93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90"/>
        <v>0</v>
      </c>
      <c r="P1149">
        <f t="shared" si="91"/>
        <v>0</v>
      </c>
      <c r="Q1149" s="12" t="s">
        <v>8333</v>
      </c>
      <c r="R1149" t="s">
        <v>8334</v>
      </c>
      <c r="S1149" s="17">
        <f t="shared" si="92"/>
        <v>41871.972025462965</v>
      </c>
      <c r="T1149" s="17">
        <f t="shared" si="93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90"/>
        <v>24.33</v>
      </c>
      <c r="P1150">
        <f t="shared" si="91"/>
        <v>24.33</v>
      </c>
      <c r="Q1150" s="12" t="s">
        <v>8333</v>
      </c>
      <c r="R1150" t="s">
        <v>8334</v>
      </c>
      <c r="S1150" s="17">
        <f t="shared" si="92"/>
        <v>42675.171076388884</v>
      </c>
      <c r="T1150" s="17">
        <f t="shared" si="93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90"/>
        <v>37.5</v>
      </c>
      <c r="P1151">
        <f t="shared" si="91"/>
        <v>37.5</v>
      </c>
      <c r="Q1151" s="12" t="s">
        <v>8333</v>
      </c>
      <c r="R1151" t="s">
        <v>8334</v>
      </c>
      <c r="S1151" s="17">
        <f t="shared" si="92"/>
        <v>42507.71025462963</v>
      </c>
      <c r="T1151" s="17">
        <f t="shared" si="93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90"/>
        <v>42</v>
      </c>
      <c r="P1152">
        <f t="shared" si="91"/>
        <v>42</v>
      </c>
      <c r="Q1152" s="12" t="s">
        <v>8333</v>
      </c>
      <c r="R1152" t="s">
        <v>8334</v>
      </c>
      <c r="S1152" s="17">
        <f t="shared" si="92"/>
        <v>42317.954571759255</v>
      </c>
      <c r="T1152" s="17">
        <f t="shared" si="93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90"/>
        <v>0</v>
      </c>
      <c r="P1153">
        <f t="shared" si="91"/>
        <v>0</v>
      </c>
      <c r="Q1153" s="12" t="s">
        <v>8333</v>
      </c>
      <c r="R1153" t="s">
        <v>8334</v>
      </c>
      <c r="S1153" s="17">
        <f t="shared" si="92"/>
        <v>42224.102581018517</v>
      </c>
      <c r="T1153" s="17">
        <f t="shared" si="93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90"/>
        <v>60.73</v>
      </c>
      <c r="P1154">
        <f t="shared" si="91"/>
        <v>60.73</v>
      </c>
      <c r="Q1154" s="12" t="s">
        <v>8333</v>
      </c>
      <c r="R1154" t="s">
        <v>8334</v>
      </c>
      <c r="S1154" s="17">
        <f t="shared" si="92"/>
        <v>42109.709629629629</v>
      </c>
      <c r="T1154" s="17">
        <f t="shared" si="93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50</v>
      </c>
      <c r="P1155">
        <f t="shared" si="91"/>
        <v>50</v>
      </c>
      <c r="Q1155" s="12" t="s">
        <v>8333</v>
      </c>
      <c r="R1155" t="s">
        <v>8334</v>
      </c>
      <c r="S1155" s="17">
        <f t="shared" si="92"/>
        <v>42143.714178240742</v>
      </c>
      <c r="T1155" s="17">
        <f t="shared" si="93"/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108.33</v>
      </c>
      <c r="P1156">
        <f t="shared" si="91"/>
        <v>108.33</v>
      </c>
      <c r="Q1156" s="12" t="s">
        <v>8333</v>
      </c>
      <c r="R1156" t="s">
        <v>8334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23.5</v>
      </c>
      <c r="P1157">
        <f t="shared" si="91"/>
        <v>23.5</v>
      </c>
      <c r="Q1157" s="12" t="s">
        <v>8333</v>
      </c>
      <c r="R1157" t="s">
        <v>8334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8333</v>
      </c>
      <c r="R1158" t="s">
        <v>8334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50.33</v>
      </c>
      <c r="P1159">
        <f t="shared" si="91"/>
        <v>50.33</v>
      </c>
      <c r="Q1159" s="12" t="s">
        <v>8333</v>
      </c>
      <c r="R1159" t="s">
        <v>8334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11.67</v>
      </c>
      <c r="P1160">
        <f t="shared" si="91"/>
        <v>11.67</v>
      </c>
      <c r="Q1160" s="12" t="s">
        <v>8333</v>
      </c>
      <c r="R1160" t="s">
        <v>8334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8333</v>
      </c>
      <c r="R1161" t="s">
        <v>8334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60.79</v>
      </c>
      <c r="P1162">
        <f t="shared" si="91"/>
        <v>60.79</v>
      </c>
      <c r="Q1162" s="12" t="s">
        <v>8333</v>
      </c>
      <c r="R1162" t="s">
        <v>8334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8333</v>
      </c>
      <c r="R1163" t="s">
        <v>8334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17.5</v>
      </c>
      <c r="P1164">
        <f t="shared" si="91"/>
        <v>17.5</v>
      </c>
      <c r="Q1164" s="12" t="s">
        <v>8333</v>
      </c>
      <c r="R1164" t="s">
        <v>8334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8333</v>
      </c>
      <c r="R1165" t="s">
        <v>8334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8333</v>
      </c>
      <c r="R1166" t="s">
        <v>8334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82.82</v>
      </c>
      <c r="P1167">
        <f t="shared" si="91"/>
        <v>82.82</v>
      </c>
      <c r="Q1167" s="12" t="s">
        <v>8333</v>
      </c>
      <c r="R1167" t="s">
        <v>8334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358.88</v>
      </c>
      <c r="P1168">
        <f t="shared" si="91"/>
        <v>358.88</v>
      </c>
      <c r="Q1168" s="12" t="s">
        <v>8333</v>
      </c>
      <c r="R1168" t="s">
        <v>8334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61.19</v>
      </c>
      <c r="P1169">
        <f t="shared" si="91"/>
        <v>61.19</v>
      </c>
      <c r="Q1169" s="12" t="s">
        <v>8333</v>
      </c>
      <c r="R1169" t="s">
        <v>8334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340</v>
      </c>
      <c r="P1170">
        <f t="shared" si="91"/>
        <v>340</v>
      </c>
      <c r="Q1170" s="12" t="s">
        <v>8333</v>
      </c>
      <c r="R1170" t="s">
        <v>8334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5.67</v>
      </c>
      <c r="P1171">
        <f t="shared" si="91"/>
        <v>5.67</v>
      </c>
      <c r="Q1171" s="12" t="s">
        <v>8333</v>
      </c>
      <c r="R1171" t="s">
        <v>8334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50</v>
      </c>
      <c r="P1172">
        <f t="shared" si="91"/>
        <v>50</v>
      </c>
      <c r="Q1172" s="12" t="s">
        <v>8333</v>
      </c>
      <c r="R1172" t="s">
        <v>8334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25</v>
      </c>
      <c r="P1173">
        <f t="shared" si="91"/>
        <v>25</v>
      </c>
      <c r="Q1173" s="12" t="s">
        <v>8333</v>
      </c>
      <c r="R1173" t="s">
        <v>8334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8333</v>
      </c>
      <c r="R1174" t="s">
        <v>8334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30</v>
      </c>
      <c r="P1175">
        <f t="shared" si="91"/>
        <v>30</v>
      </c>
      <c r="Q1175" s="12" t="s">
        <v>8333</v>
      </c>
      <c r="R1175" t="s">
        <v>8334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46.63</v>
      </c>
      <c r="P1176">
        <f t="shared" si="91"/>
        <v>46.63</v>
      </c>
      <c r="Q1176" s="12" t="s">
        <v>8333</v>
      </c>
      <c r="R1176" t="s">
        <v>8334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65</v>
      </c>
      <c r="P1177">
        <f t="shared" si="91"/>
        <v>65</v>
      </c>
      <c r="Q1177" s="12" t="s">
        <v>8333</v>
      </c>
      <c r="R1177" t="s">
        <v>8334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10</v>
      </c>
      <c r="P1178">
        <f t="shared" si="91"/>
        <v>10</v>
      </c>
      <c r="Q1178" s="12" t="s">
        <v>8333</v>
      </c>
      <c r="R1178" t="s">
        <v>8334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8333</v>
      </c>
      <c r="R1179" t="s">
        <v>8334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5</v>
      </c>
      <c r="P1180">
        <f t="shared" si="91"/>
        <v>5</v>
      </c>
      <c r="Q1180" s="12" t="s">
        <v>8333</v>
      </c>
      <c r="R1180" t="s">
        <v>8334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640</v>
      </c>
      <c r="P1181">
        <f t="shared" si="91"/>
        <v>640</v>
      </c>
      <c r="Q1181" s="12" t="s">
        <v>8333</v>
      </c>
      <c r="R1181" t="s">
        <v>8334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69.12</v>
      </c>
      <c r="P1182">
        <f t="shared" si="91"/>
        <v>69.12</v>
      </c>
      <c r="Q1182" s="12" t="s">
        <v>8333</v>
      </c>
      <c r="R1182" t="s">
        <v>8334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1.33</v>
      </c>
      <c r="P1183">
        <f t="shared" si="91"/>
        <v>1.33</v>
      </c>
      <c r="Q1183" s="12" t="s">
        <v>8333</v>
      </c>
      <c r="R1183" t="s">
        <v>8334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10.5</v>
      </c>
      <c r="P1184">
        <f t="shared" si="91"/>
        <v>10.5</v>
      </c>
      <c r="Q1184" s="12" t="s">
        <v>8333</v>
      </c>
      <c r="R1184" t="s">
        <v>8334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33.33</v>
      </c>
      <c r="P1185">
        <f t="shared" si="91"/>
        <v>33.33</v>
      </c>
      <c r="Q1185" s="12" t="s">
        <v>8333</v>
      </c>
      <c r="R1185" t="s">
        <v>8334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61.56</v>
      </c>
      <c r="P1186">
        <f t="shared" si="91"/>
        <v>61.56</v>
      </c>
      <c r="Q1186" s="12" t="s">
        <v>8335</v>
      </c>
      <c r="R1186" t="s">
        <v>8336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118.74</v>
      </c>
      <c r="P1187">
        <f t="shared" si="91"/>
        <v>118.74</v>
      </c>
      <c r="Q1187" s="12" t="s">
        <v>8335</v>
      </c>
      <c r="R1187" t="s">
        <v>8336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65.08</v>
      </c>
      <c r="P1188">
        <f t="shared" si="91"/>
        <v>65.08</v>
      </c>
      <c r="Q1188" s="12" t="s">
        <v>8335</v>
      </c>
      <c r="R1188" t="s">
        <v>8336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130.16</v>
      </c>
      <c r="P1189">
        <f t="shared" si="91"/>
        <v>130.16</v>
      </c>
      <c r="Q1189" s="12" t="s">
        <v>8335</v>
      </c>
      <c r="R1189" t="s">
        <v>8336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37.78</v>
      </c>
      <c r="P1190">
        <f t="shared" si="91"/>
        <v>37.78</v>
      </c>
      <c r="Q1190" s="12" t="s">
        <v>8335</v>
      </c>
      <c r="R1190" t="s">
        <v>8336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112.79</v>
      </c>
      <c r="P1191">
        <f t="shared" si="91"/>
        <v>112.79</v>
      </c>
      <c r="Q1191" s="12" t="s">
        <v>8335</v>
      </c>
      <c r="R1191" t="s">
        <v>8336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51.92</v>
      </c>
      <c r="P1192">
        <f t="shared" si="91"/>
        <v>51.92</v>
      </c>
      <c r="Q1192" s="12" t="s">
        <v>8335</v>
      </c>
      <c r="R1192" t="s">
        <v>8336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89.24</v>
      </c>
      <c r="P1193">
        <f t="shared" si="91"/>
        <v>89.24</v>
      </c>
      <c r="Q1193" s="12" t="s">
        <v>8335</v>
      </c>
      <c r="R1193" t="s">
        <v>8336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19.329999999999998</v>
      </c>
      <c r="P1194">
        <f t="shared" si="91"/>
        <v>19.329999999999998</v>
      </c>
      <c r="Q1194" s="12" t="s">
        <v>8335</v>
      </c>
      <c r="R1194" t="s">
        <v>8336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79.97</v>
      </c>
      <c r="P1195">
        <f t="shared" si="91"/>
        <v>79.97</v>
      </c>
      <c r="Q1195" s="12" t="s">
        <v>8335</v>
      </c>
      <c r="R1195" t="s">
        <v>8336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56.41</v>
      </c>
      <c r="P1196">
        <f t="shared" si="91"/>
        <v>56.41</v>
      </c>
      <c r="Q1196" s="12" t="s">
        <v>8335</v>
      </c>
      <c r="R1196" t="s">
        <v>8336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79.41</v>
      </c>
      <c r="P1197">
        <f t="shared" si="91"/>
        <v>79.41</v>
      </c>
      <c r="Q1197" s="12" t="s">
        <v>8335</v>
      </c>
      <c r="R1197" t="s">
        <v>8336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76.44</v>
      </c>
      <c r="P1198">
        <f t="shared" si="91"/>
        <v>76.44</v>
      </c>
      <c r="Q1198" s="12" t="s">
        <v>8335</v>
      </c>
      <c r="R1198" t="s">
        <v>8336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121</v>
      </c>
      <c r="P1199">
        <f t="shared" si="91"/>
        <v>121</v>
      </c>
      <c r="Q1199" s="12" t="s">
        <v>8335</v>
      </c>
      <c r="R1199" t="s">
        <v>8336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54.62</v>
      </c>
      <c r="P1200">
        <f t="shared" si="91"/>
        <v>54.62</v>
      </c>
      <c r="Q1200" s="12" t="s">
        <v>8335</v>
      </c>
      <c r="R1200" t="s">
        <v>8336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299.22000000000003</v>
      </c>
      <c r="P1201">
        <f t="shared" si="91"/>
        <v>299.22000000000003</v>
      </c>
      <c r="Q1201" s="12" t="s">
        <v>8335</v>
      </c>
      <c r="R1201" t="s">
        <v>8336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58.53</v>
      </c>
      <c r="P1202">
        <f t="shared" si="91"/>
        <v>58.53</v>
      </c>
      <c r="Q1202" s="12" t="s">
        <v>8335</v>
      </c>
      <c r="R1202" t="s">
        <v>8336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55.37</v>
      </c>
      <c r="P1203">
        <f t="shared" si="91"/>
        <v>55.37</v>
      </c>
      <c r="Q1203" s="12" t="s">
        <v>8335</v>
      </c>
      <c r="R1203" t="s">
        <v>8336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183.8</v>
      </c>
      <c r="P1204">
        <f t="shared" si="91"/>
        <v>183.8</v>
      </c>
      <c r="Q1204" s="12" t="s">
        <v>8335</v>
      </c>
      <c r="R1204" t="s">
        <v>8336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165.35</v>
      </c>
      <c r="P1205">
        <f t="shared" si="91"/>
        <v>165.35</v>
      </c>
      <c r="Q1205" s="12" t="s">
        <v>8335</v>
      </c>
      <c r="R1205" t="s">
        <v>8336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234.79</v>
      </c>
      <c r="P1206">
        <f t="shared" si="91"/>
        <v>234.79</v>
      </c>
      <c r="Q1206" s="12" t="s">
        <v>8335</v>
      </c>
      <c r="R1206" t="s">
        <v>8336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211.48</v>
      </c>
      <c r="P1207">
        <f t="shared" si="91"/>
        <v>211.48</v>
      </c>
      <c r="Q1207" s="12" t="s">
        <v>8335</v>
      </c>
      <c r="R1207" t="s">
        <v>8336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32.340000000000003</v>
      </c>
      <c r="P1208">
        <f t="shared" si="91"/>
        <v>32.340000000000003</v>
      </c>
      <c r="Q1208" s="12" t="s">
        <v>8335</v>
      </c>
      <c r="R1208" t="s">
        <v>8336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123.38</v>
      </c>
      <c r="P1209">
        <f t="shared" si="91"/>
        <v>123.38</v>
      </c>
      <c r="Q1209" s="12" t="s">
        <v>8335</v>
      </c>
      <c r="R1209" t="s">
        <v>8336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ref="O1210:O1273" si="95">IFERROR(ROUND(E1210/L1210,2),0)</f>
        <v>207.07</v>
      </c>
      <c r="P1210">
        <f t="shared" ref="P1210:P1273" si="96">IFERROR(ROUND(E1210/L1210,2),0)</f>
        <v>207.07</v>
      </c>
      <c r="Q1210" s="12" t="s">
        <v>8335</v>
      </c>
      <c r="R1210" t="s">
        <v>8336</v>
      </c>
      <c r="S1210" s="17">
        <f t="shared" ref="S1210:S1273" si="97">(((J1210/60)/60)/24)+DATE(1970,1,1)</f>
        <v>42423.709074074075</v>
      </c>
      <c r="T1210" s="17">
        <f t="shared" ref="T1210:T1273" si="98">(((I1210/60)/60)/24)+DATE(1970,1,1)</f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5"/>
        <v>138.26</v>
      </c>
      <c r="P1211">
        <f t="shared" si="96"/>
        <v>138.26</v>
      </c>
      <c r="Q1211" s="12" t="s">
        <v>8335</v>
      </c>
      <c r="R1211" t="s">
        <v>8336</v>
      </c>
      <c r="S1211" s="17">
        <f t="shared" si="97"/>
        <v>42761.846122685187</v>
      </c>
      <c r="T1211" s="17">
        <f t="shared" si="98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5"/>
        <v>493.82</v>
      </c>
      <c r="P1212">
        <f t="shared" si="96"/>
        <v>493.82</v>
      </c>
      <c r="Q1212" s="12" t="s">
        <v>8335</v>
      </c>
      <c r="R1212" t="s">
        <v>8336</v>
      </c>
      <c r="S1212" s="17">
        <f t="shared" si="97"/>
        <v>42132.941805555558</v>
      </c>
      <c r="T1212" s="17">
        <f t="shared" si="98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5"/>
        <v>168.5</v>
      </c>
      <c r="P1213">
        <f t="shared" si="96"/>
        <v>168.5</v>
      </c>
      <c r="Q1213" s="12" t="s">
        <v>8335</v>
      </c>
      <c r="R1213" t="s">
        <v>8336</v>
      </c>
      <c r="S1213" s="17">
        <f t="shared" si="97"/>
        <v>42515.866446759261</v>
      </c>
      <c r="T1213" s="17">
        <f t="shared" si="98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5"/>
        <v>38.869999999999997</v>
      </c>
      <c r="P1214">
        <f t="shared" si="96"/>
        <v>38.869999999999997</v>
      </c>
      <c r="Q1214" s="12" t="s">
        <v>8335</v>
      </c>
      <c r="R1214" t="s">
        <v>8336</v>
      </c>
      <c r="S1214" s="17">
        <f t="shared" si="97"/>
        <v>42318.950173611112</v>
      </c>
      <c r="T1214" s="17">
        <f t="shared" si="98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5"/>
        <v>61.53</v>
      </c>
      <c r="P1215">
        <f t="shared" si="96"/>
        <v>61.53</v>
      </c>
      <c r="Q1215" s="12" t="s">
        <v>8335</v>
      </c>
      <c r="R1215" t="s">
        <v>8336</v>
      </c>
      <c r="S1215" s="17">
        <f t="shared" si="97"/>
        <v>42731.755787037036</v>
      </c>
      <c r="T1215" s="17">
        <f t="shared" si="98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5"/>
        <v>105.44</v>
      </c>
      <c r="P1216">
        <f t="shared" si="96"/>
        <v>105.44</v>
      </c>
      <c r="Q1216" s="12" t="s">
        <v>8335</v>
      </c>
      <c r="R1216" t="s">
        <v>8336</v>
      </c>
      <c r="S1216" s="17">
        <f t="shared" si="97"/>
        <v>42104.840335648143</v>
      </c>
      <c r="T1216" s="17">
        <f t="shared" si="98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5"/>
        <v>71.59</v>
      </c>
      <c r="P1217">
        <f t="shared" si="96"/>
        <v>71.59</v>
      </c>
      <c r="Q1217" s="12" t="s">
        <v>8335</v>
      </c>
      <c r="R1217" t="s">
        <v>8336</v>
      </c>
      <c r="S1217" s="17">
        <f t="shared" si="97"/>
        <v>41759.923101851848</v>
      </c>
      <c r="T1217" s="17">
        <f t="shared" si="98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5"/>
        <v>91.88</v>
      </c>
      <c r="P1218">
        <f t="shared" si="96"/>
        <v>91.88</v>
      </c>
      <c r="Q1218" s="12" t="s">
        <v>8335</v>
      </c>
      <c r="R1218" t="s">
        <v>8336</v>
      </c>
      <c r="S1218" s="17">
        <f t="shared" si="97"/>
        <v>42247.616400462968</v>
      </c>
      <c r="T1218" s="17">
        <f t="shared" si="98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148.57</v>
      </c>
      <c r="P1219">
        <f t="shared" si="96"/>
        <v>148.57</v>
      </c>
      <c r="Q1219" s="12" t="s">
        <v>8335</v>
      </c>
      <c r="R1219" t="s">
        <v>8336</v>
      </c>
      <c r="S1219" s="17">
        <f t="shared" si="97"/>
        <v>42535.809490740736</v>
      </c>
      <c r="T1219" s="17">
        <f t="shared" si="98"/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174.21</v>
      </c>
      <c r="P1220">
        <f t="shared" si="96"/>
        <v>174.21</v>
      </c>
      <c r="Q1220" s="12" t="s">
        <v>8335</v>
      </c>
      <c r="R1220" t="s">
        <v>8336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102.86</v>
      </c>
      <c r="P1221">
        <f t="shared" si="96"/>
        <v>102.86</v>
      </c>
      <c r="Q1221" s="12" t="s">
        <v>8335</v>
      </c>
      <c r="R1221" t="s">
        <v>8336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111.18</v>
      </c>
      <c r="P1222">
        <f t="shared" si="96"/>
        <v>111.18</v>
      </c>
      <c r="Q1222" s="12" t="s">
        <v>8335</v>
      </c>
      <c r="R1222" t="s">
        <v>8336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23.8</v>
      </c>
      <c r="P1223">
        <f t="shared" si="96"/>
        <v>23.8</v>
      </c>
      <c r="Q1223" s="12" t="s">
        <v>8335</v>
      </c>
      <c r="R1223" t="s">
        <v>8336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81.27</v>
      </c>
      <c r="P1224">
        <f t="shared" si="96"/>
        <v>81.27</v>
      </c>
      <c r="Q1224" s="12" t="s">
        <v>8335</v>
      </c>
      <c r="R1224" t="s">
        <v>8336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116.21</v>
      </c>
      <c r="P1225">
        <f t="shared" si="96"/>
        <v>116.21</v>
      </c>
      <c r="Q1225" s="12" t="s">
        <v>8335</v>
      </c>
      <c r="R1225" t="s">
        <v>8336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43.2" x14ac:dyDescent="0.3">
      <c r="A1226">
        <v>2573</v>
      </c>
      <c r="B1226" s="9" t="s">
        <v>2573</v>
      </c>
      <c r="C1226" s="3" t="s">
        <v>6683</v>
      </c>
      <c r="D1226" s="5">
        <v>8000</v>
      </c>
      <c r="E1226" s="7">
        <v>0</v>
      </c>
      <c r="F1226" t="s">
        <v>8219</v>
      </c>
      <c r="G1226" t="s">
        <v>8223</v>
      </c>
      <c r="H1226" t="s">
        <v>8245</v>
      </c>
      <c r="I1226">
        <v>1408803149</v>
      </c>
      <c r="J1226">
        <v>1404915149</v>
      </c>
      <c r="K1226" t="b">
        <v>0</v>
      </c>
      <c r="L1226">
        <v>0</v>
      </c>
      <c r="M1226" t="b">
        <v>0</v>
      </c>
      <c r="N1226" t="s">
        <v>8282</v>
      </c>
      <c r="O1226" s="10">
        <f t="shared" si="95"/>
        <v>0</v>
      </c>
      <c r="P1226">
        <f t="shared" si="96"/>
        <v>0</v>
      </c>
      <c r="Q1226" s="12" t="s">
        <v>8333</v>
      </c>
      <c r="R1226" t="s">
        <v>8334</v>
      </c>
      <c r="S1226" s="17">
        <f t="shared" si="97"/>
        <v>41829.592002314814</v>
      </c>
      <c r="T1226" s="17">
        <f t="shared" si="98"/>
        <v>41874.592002314814</v>
      </c>
      <c r="U1226">
        <f t="shared" si="99"/>
        <v>2014</v>
      </c>
    </row>
    <row r="1227" spans="1:21" ht="43.2" x14ac:dyDescent="0.3">
      <c r="A1227">
        <v>1567</v>
      </c>
      <c r="B1227" s="9" t="s">
        <v>1568</v>
      </c>
      <c r="C1227" s="3" t="s">
        <v>5677</v>
      </c>
      <c r="D1227" s="5">
        <v>8500</v>
      </c>
      <c r="E1227" s="7">
        <v>350</v>
      </c>
      <c r="F1227" t="s">
        <v>8219</v>
      </c>
      <c r="G1227" t="s">
        <v>8223</v>
      </c>
      <c r="H1227" t="s">
        <v>8245</v>
      </c>
      <c r="I1227">
        <v>1392595200</v>
      </c>
      <c r="J1227">
        <v>1391293745</v>
      </c>
      <c r="K1227" t="b">
        <v>0</v>
      </c>
      <c r="L1227">
        <v>13</v>
      </c>
      <c r="M1227" t="b">
        <v>0</v>
      </c>
      <c r="N1227" t="s">
        <v>8288</v>
      </c>
      <c r="O1227" s="10">
        <f t="shared" si="95"/>
        <v>26.92</v>
      </c>
      <c r="P1227">
        <f t="shared" si="96"/>
        <v>26.92</v>
      </c>
      <c r="Q1227" s="12" t="s">
        <v>8319</v>
      </c>
      <c r="R1227" t="s">
        <v>8341</v>
      </c>
      <c r="S1227" s="17">
        <f t="shared" si="97"/>
        <v>41671.936863425923</v>
      </c>
      <c r="T1227" s="17">
        <f t="shared" si="98"/>
        <v>41687</v>
      </c>
      <c r="U1227">
        <f t="shared" si="99"/>
        <v>2014</v>
      </c>
    </row>
    <row r="1228" spans="1:21" ht="43.2" x14ac:dyDescent="0.3">
      <c r="A1228">
        <v>2580</v>
      </c>
      <c r="B1228" s="9" t="s">
        <v>2580</v>
      </c>
      <c r="C1228" s="3" t="s">
        <v>6690</v>
      </c>
      <c r="D1228" s="5">
        <v>8500</v>
      </c>
      <c r="E1228" s="7">
        <v>51</v>
      </c>
      <c r="F1228" t="s">
        <v>8219</v>
      </c>
      <c r="G1228" t="s">
        <v>8223</v>
      </c>
      <c r="H1228" t="s">
        <v>8245</v>
      </c>
      <c r="I1228">
        <v>1431745200</v>
      </c>
      <c r="J1228">
        <v>1429170603</v>
      </c>
      <c r="K1228" t="b">
        <v>0</v>
      </c>
      <c r="L1228">
        <v>2</v>
      </c>
      <c r="M1228" t="b">
        <v>0</v>
      </c>
      <c r="N1228" t="s">
        <v>8282</v>
      </c>
      <c r="O1228" s="10">
        <f t="shared" si="95"/>
        <v>25.5</v>
      </c>
      <c r="P1228">
        <f t="shared" si="96"/>
        <v>25.5</v>
      </c>
      <c r="Q1228" s="12" t="s">
        <v>8333</v>
      </c>
      <c r="R1228" t="s">
        <v>8334</v>
      </c>
      <c r="S1228" s="17">
        <f t="shared" si="97"/>
        <v>42110.326423611114</v>
      </c>
      <c r="T1228" s="17">
        <f t="shared" si="98"/>
        <v>42140.125</v>
      </c>
      <c r="U1228">
        <f t="shared" si="99"/>
        <v>2015</v>
      </c>
    </row>
    <row r="1229" spans="1:21" ht="28.8" x14ac:dyDescent="0.3">
      <c r="A1229">
        <v>1015</v>
      </c>
      <c r="B1229" s="9" t="s">
        <v>1016</v>
      </c>
      <c r="C1229" s="3" t="s">
        <v>5125</v>
      </c>
      <c r="D1229" s="5">
        <v>9000</v>
      </c>
      <c r="E1229" s="7">
        <v>240</v>
      </c>
      <c r="F1229" t="s">
        <v>8219</v>
      </c>
      <c r="G1229" t="s">
        <v>8239</v>
      </c>
      <c r="H1229" t="s">
        <v>8256</v>
      </c>
      <c r="I1229">
        <v>1448489095</v>
      </c>
      <c r="J1229">
        <v>1445893495</v>
      </c>
      <c r="K1229" t="b">
        <v>0</v>
      </c>
      <c r="L1229">
        <v>6</v>
      </c>
      <c r="M1229" t="b">
        <v>0</v>
      </c>
      <c r="N1229" t="s">
        <v>8271</v>
      </c>
      <c r="O1229" s="10">
        <f t="shared" si="95"/>
        <v>40</v>
      </c>
      <c r="P1229">
        <f t="shared" si="96"/>
        <v>40</v>
      </c>
      <c r="Q1229" s="12" t="s">
        <v>8316</v>
      </c>
      <c r="R1229" t="s">
        <v>8318</v>
      </c>
      <c r="S1229" s="17">
        <f t="shared" si="97"/>
        <v>42303.878414351857</v>
      </c>
      <c r="T1229" s="17">
        <f t="shared" si="98"/>
        <v>42333.920081018514</v>
      </c>
      <c r="U1229">
        <f t="shared" si="99"/>
        <v>2015</v>
      </c>
    </row>
    <row r="1230" spans="1:21" ht="43.2" x14ac:dyDescent="0.3">
      <c r="A1230">
        <v>1573</v>
      </c>
      <c r="B1230" s="9" t="s">
        <v>1574</v>
      </c>
      <c r="C1230" s="3" t="s">
        <v>5683</v>
      </c>
      <c r="D1230" s="5">
        <v>9000</v>
      </c>
      <c r="E1230" s="7">
        <v>223</v>
      </c>
      <c r="F1230" t="s">
        <v>8219</v>
      </c>
      <c r="G1230" t="s">
        <v>8228</v>
      </c>
      <c r="H1230" t="s">
        <v>8250</v>
      </c>
      <c r="I1230">
        <v>1491019140</v>
      </c>
      <c r="J1230">
        <v>1487548802</v>
      </c>
      <c r="K1230" t="b">
        <v>0</v>
      </c>
      <c r="L1230">
        <v>3</v>
      </c>
      <c r="M1230" t="b">
        <v>0</v>
      </c>
      <c r="N1230" t="s">
        <v>8288</v>
      </c>
      <c r="O1230" s="10">
        <f t="shared" si="95"/>
        <v>74.33</v>
      </c>
      <c r="P1230">
        <f t="shared" si="96"/>
        <v>74.33</v>
      </c>
      <c r="Q1230" s="12" t="s">
        <v>8319</v>
      </c>
      <c r="R1230" t="s">
        <v>8341</v>
      </c>
      <c r="S1230" s="17">
        <f t="shared" si="97"/>
        <v>42786.000023148154</v>
      </c>
      <c r="T1230" s="17">
        <f t="shared" si="98"/>
        <v>42826.165972222225</v>
      </c>
      <c r="U1230">
        <f t="shared" si="99"/>
        <v>2017</v>
      </c>
    </row>
    <row r="1231" spans="1:21" ht="43.2" x14ac:dyDescent="0.3">
      <c r="A1231">
        <v>1002</v>
      </c>
      <c r="B1231" s="9" t="s">
        <v>1003</v>
      </c>
      <c r="C1231" s="3" t="s">
        <v>5112</v>
      </c>
      <c r="D1231" s="5">
        <v>9999</v>
      </c>
      <c r="E1231" s="7">
        <v>2960</v>
      </c>
      <c r="F1231" t="s">
        <v>8219</v>
      </c>
      <c r="G1231" t="s">
        <v>8223</v>
      </c>
      <c r="H1231" t="s">
        <v>8245</v>
      </c>
      <c r="I1231">
        <v>1450331940</v>
      </c>
      <c r="J1231">
        <v>1447777514</v>
      </c>
      <c r="K1231" t="b">
        <v>0</v>
      </c>
      <c r="L1231">
        <v>22</v>
      </c>
      <c r="M1231" t="b">
        <v>0</v>
      </c>
      <c r="N1231" t="s">
        <v>8271</v>
      </c>
      <c r="O1231" s="10">
        <f t="shared" si="95"/>
        <v>134.55000000000001</v>
      </c>
      <c r="P1231">
        <f t="shared" si="96"/>
        <v>134.55000000000001</v>
      </c>
      <c r="Q1231" s="12" t="s">
        <v>8316</v>
      </c>
      <c r="R1231" t="s">
        <v>8318</v>
      </c>
      <c r="S1231" s="17">
        <f t="shared" si="97"/>
        <v>42325.684189814812</v>
      </c>
      <c r="T1231" s="17">
        <f t="shared" si="98"/>
        <v>42355.249305555553</v>
      </c>
      <c r="U1231">
        <f t="shared" si="99"/>
        <v>2015</v>
      </c>
    </row>
    <row r="1232" spans="1:21" ht="43.2" x14ac:dyDescent="0.3">
      <c r="A1232">
        <v>149</v>
      </c>
      <c r="B1232" s="9" t="s">
        <v>151</v>
      </c>
      <c r="C1232" s="3" t="s">
        <v>4259</v>
      </c>
      <c r="D1232" s="5">
        <v>10000</v>
      </c>
      <c r="E1232" s="7">
        <v>92</v>
      </c>
      <c r="F1232" t="s">
        <v>8219</v>
      </c>
      <c r="G1232" t="s">
        <v>8223</v>
      </c>
      <c r="H1232" t="s">
        <v>8245</v>
      </c>
      <c r="I1232">
        <v>1419494400</v>
      </c>
      <c r="J1232">
        <v>1416888470</v>
      </c>
      <c r="K1232" t="b">
        <v>0</v>
      </c>
      <c r="L1232">
        <v>6</v>
      </c>
      <c r="M1232" t="b">
        <v>0</v>
      </c>
      <c r="N1232" t="s">
        <v>8265</v>
      </c>
      <c r="O1232" s="10">
        <f t="shared" si="95"/>
        <v>15.33</v>
      </c>
      <c r="P1232">
        <f t="shared" si="96"/>
        <v>15.33</v>
      </c>
      <c r="Q1232" s="12" t="s">
        <v>8307</v>
      </c>
      <c r="R1232" t="s">
        <v>8310</v>
      </c>
      <c r="S1232" s="17">
        <f t="shared" si="97"/>
        <v>41968.172106481477</v>
      </c>
      <c r="T1232" s="17">
        <f t="shared" si="98"/>
        <v>41998.333333333328</v>
      </c>
      <c r="U1232">
        <f t="shared" si="99"/>
        <v>2014</v>
      </c>
    </row>
    <row r="1233" spans="1:21" ht="43.2" x14ac:dyDescent="0.3">
      <c r="A1233">
        <v>601</v>
      </c>
      <c r="B1233" s="9" t="s">
        <v>602</v>
      </c>
      <c r="C1233" s="3" t="s">
        <v>4711</v>
      </c>
      <c r="D1233" s="5">
        <v>10000</v>
      </c>
      <c r="E1233" s="7">
        <v>140</v>
      </c>
      <c r="F1233" t="s">
        <v>8219</v>
      </c>
      <c r="G1233" t="s">
        <v>8228</v>
      </c>
      <c r="H1233" t="s">
        <v>8250</v>
      </c>
      <c r="I1233">
        <v>1419626139</v>
      </c>
      <c r="J1233">
        <v>1417034139</v>
      </c>
      <c r="K1233" t="b">
        <v>0</v>
      </c>
      <c r="L1233">
        <v>6</v>
      </c>
      <c r="M1233" t="b">
        <v>0</v>
      </c>
      <c r="N1233" t="s">
        <v>8270</v>
      </c>
      <c r="O1233" s="10">
        <f t="shared" si="95"/>
        <v>23.33</v>
      </c>
      <c r="P1233">
        <f t="shared" si="96"/>
        <v>23.33</v>
      </c>
      <c r="Q1233" s="12" t="s">
        <v>8316</v>
      </c>
      <c r="R1233" t="s">
        <v>8317</v>
      </c>
      <c r="S1233" s="17">
        <f t="shared" si="97"/>
        <v>41969.858090277776</v>
      </c>
      <c r="T1233" s="17">
        <f t="shared" si="98"/>
        <v>41999.858090277776</v>
      </c>
      <c r="U1233">
        <f t="shared" si="99"/>
        <v>2014</v>
      </c>
    </row>
    <row r="1234" spans="1:21" ht="28.8" x14ac:dyDescent="0.3">
      <c r="A1234">
        <v>612</v>
      </c>
      <c r="B1234" s="9" t="s">
        <v>613</v>
      </c>
      <c r="C1234" s="3" t="s">
        <v>4722</v>
      </c>
      <c r="D1234" s="5">
        <v>10000</v>
      </c>
      <c r="E1234" s="7">
        <v>0</v>
      </c>
      <c r="F1234" t="s">
        <v>8219</v>
      </c>
      <c r="G1234" t="s">
        <v>8236</v>
      </c>
      <c r="H1234" t="s">
        <v>8248</v>
      </c>
      <c r="I1234">
        <v>1472777146</v>
      </c>
      <c r="J1234">
        <v>1470185146</v>
      </c>
      <c r="K1234" t="b">
        <v>0</v>
      </c>
      <c r="L1234">
        <v>0</v>
      </c>
      <c r="M1234" t="b">
        <v>0</v>
      </c>
      <c r="N1234" t="s">
        <v>8270</v>
      </c>
      <c r="O1234" s="10">
        <f t="shared" si="95"/>
        <v>0</v>
      </c>
      <c r="P1234">
        <f t="shared" si="96"/>
        <v>0</v>
      </c>
      <c r="Q1234" s="12" t="s">
        <v>8316</v>
      </c>
      <c r="R1234" t="s">
        <v>8317</v>
      </c>
      <c r="S1234" s="17">
        <f t="shared" si="97"/>
        <v>42585.031782407401</v>
      </c>
      <c r="T1234" s="17">
        <f t="shared" si="98"/>
        <v>42615.031782407401</v>
      </c>
      <c r="U1234">
        <f t="shared" si="99"/>
        <v>2016</v>
      </c>
    </row>
    <row r="1235" spans="1:21" ht="43.2" x14ac:dyDescent="0.3">
      <c r="A1235">
        <v>614</v>
      </c>
      <c r="B1235" s="9" t="s">
        <v>615</v>
      </c>
      <c r="C1235" s="3" t="s">
        <v>4724</v>
      </c>
      <c r="D1235" s="5">
        <v>10000</v>
      </c>
      <c r="E1235" s="7">
        <v>0</v>
      </c>
      <c r="F1235" t="s">
        <v>8219</v>
      </c>
      <c r="G1235" t="s">
        <v>8223</v>
      </c>
      <c r="H1235" t="s">
        <v>8245</v>
      </c>
      <c r="I1235">
        <v>1466731740</v>
      </c>
      <c r="J1235">
        <v>1464139740</v>
      </c>
      <c r="K1235" t="b">
        <v>0</v>
      </c>
      <c r="L1235">
        <v>0</v>
      </c>
      <c r="M1235" t="b">
        <v>0</v>
      </c>
      <c r="N1235" t="s">
        <v>8270</v>
      </c>
      <c r="O1235" s="10">
        <f t="shared" si="95"/>
        <v>0</v>
      </c>
      <c r="P1235">
        <f t="shared" si="96"/>
        <v>0</v>
      </c>
      <c r="Q1235" s="12" t="s">
        <v>8316</v>
      </c>
      <c r="R1235" t="s">
        <v>8317</v>
      </c>
      <c r="S1235" s="17">
        <f t="shared" si="97"/>
        <v>42515.061805555553</v>
      </c>
      <c r="T1235" s="17">
        <f t="shared" si="98"/>
        <v>42545.061805555553</v>
      </c>
      <c r="U1235">
        <f t="shared" si="99"/>
        <v>2016</v>
      </c>
    </row>
    <row r="1236" spans="1:21" ht="43.2" x14ac:dyDescent="0.3">
      <c r="A1236">
        <v>633</v>
      </c>
      <c r="B1236" s="9" t="s">
        <v>634</v>
      </c>
      <c r="C1236" s="3" t="s">
        <v>4743</v>
      </c>
      <c r="D1236" s="5">
        <v>10000</v>
      </c>
      <c r="E1236" s="7">
        <v>1245</v>
      </c>
      <c r="F1236" t="s">
        <v>8219</v>
      </c>
      <c r="G1236" t="s">
        <v>8223</v>
      </c>
      <c r="H1236" t="s">
        <v>8245</v>
      </c>
      <c r="I1236">
        <v>1466204400</v>
      </c>
      <c r="J1236">
        <v>1463469062</v>
      </c>
      <c r="K1236" t="b">
        <v>0</v>
      </c>
      <c r="L1236">
        <v>25</v>
      </c>
      <c r="M1236" t="b">
        <v>0</v>
      </c>
      <c r="N1236" t="s">
        <v>8270</v>
      </c>
      <c r="O1236" s="10">
        <f t="shared" si="95"/>
        <v>49.8</v>
      </c>
      <c r="P1236">
        <f t="shared" si="96"/>
        <v>49.8</v>
      </c>
      <c r="Q1236" s="12" t="s">
        <v>8316</v>
      </c>
      <c r="R1236" t="s">
        <v>8317</v>
      </c>
      <c r="S1236" s="17">
        <f t="shared" si="97"/>
        <v>42507.29932870371</v>
      </c>
      <c r="T1236" s="17">
        <f t="shared" si="98"/>
        <v>42538.958333333328</v>
      </c>
      <c r="U1236">
        <f t="shared" si="99"/>
        <v>2016</v>
      </c>
    </row>
    <row r="1237" spans="1:21" ht="28.8" x14ac:dyDescent="0.3">
      <c r="A1237">
        <v>1014</v>
      </c>
      <c r="B1237" s="9" t="s">
        <v>1015</v>
      </c>
      <c r="C1237" s="3" t="s">
        <v>5124</v>
      </c>
      <c r="D1237" s="5">
        <v>10000</v>
      </c>
      <c r="E1237" s="7">
        <v>3060</v>
      </c>
      <c r="F1237" t="s">
        <v>8219</v>
      </c>
      <c r="G1237" t="s">
        <v>8223</v>
      </c>
      <c r="H1237" t="s">
        <v>8245</v>
      </c>
      <c r="I1237">
        <v>1420070615</v>
      </c>
      <c r="J1237">
        <v>1415750615</v>
      </c>
      <c r="K1237" t="b">
        <v>0</v>
      </c>
      <c r="L1237">
        <v>16</v>
      </c>
      <c r="M1237" t="b">
        <v>0</v>
      </c>
      <c r="N1237" t="s">
        <v>8271</v>
      </c>
      <c r="O1237" s="10">
        <f t="shared" si="95"/>
        <v>191.25</v>
      </c>
      <c r="P1237">
        <f t="shared" si="96"/>
        <v>191.25</v>
      </c>
      <c r="Q1237" s="12" t="s">
        <v>8316</v>
      </c>
      <c r="R1237" t="s">
        <v>8318</v>
      </c>
      <c r="S1237" s="17">
        <f t="shared" si="97"/>
        <v>41955.002488425926</v>
      </c>
      <c r="T1237" s="17">
        <f t="shared" si="98"/>
        <v>42005.002488425926</v>
      </c>
      <c r="U1237">
        <f t="shared" si="99"/>
        <v>2014</v>
      </c>
    </row>
    <row r="1238" spans="1:21" ht="43.2" x14ac:dyDescent="0.3">
      <c r="A1238">
        <v>1045</v>
      </c>
      <c r="B1238" s="9" t="s">
        <v>1046</v>
      </c>
      <c r="C1238" s="3" t="s">
        <v>5155</v>
      </c>
      <c r="D1238" s="5">
        <v>10000</v>
      </c>
      <c r="E1238" s="7">
        <v>266</v>
      </c>
      <c r="F1238" t="s">
        <v>8219</v>
      </c>
      <c r="G1238" t="s">
        <v>8223</v>
      </c>
      <c r="H1238" t="s">
        <v>8245</v>
      </c>
      <c r="I1238">
        <v>1408827550</v>
      </c>
      <c r="J1238">
        <v>1406235550</v>
      </c>
      <c r="K1238" t="b">
        <v>0</v>
      </c>
      <c r="L1238">
        <v>8</v>
      </c>
      <c r="M1238" t="b">
        <v>0</v>
      </c>
      <c r="N1238" t="s">
        <v>8279</v>
      </c>
      <c r="O1238" s="10">
        <f t="shared" si="95"/>
        <v>33.25</v>
      </c>
      <c r="P1238">
        <f t="shared" si="96"/>
        <v>33.25</v>
      </c>
      <c r="Q1238" s="12" t="s">
        <v>8328</v>
      </c>
      <c r="R1238" t="s">
        <v>8329</v>
      </c>
      <c r="S1238" s="17">
        <f t="shared" si="97"/>
        <v>41844.874421296299</v>
      </c>
      <c r="T1238" s="17">
        <f t="shared" si="98"/>
        <v>41874.874421296299</v>
      </c>
      <c r="U1238">
        <f t="shared" si="99"/>
        <v>2014</v>
      </c>
    </row>
    <row r="1239" spans="1:21" ht="43.2" x14ac:dyDescent="0.3">
      <c r="A1239">
        <v>1056</v>
      </c>
      <c r="B1239" s="9" t="s">
        <v>1057</v>
      </c>
      <c r="C1239" s="3" t="s">
        <v>5166</v>
      </c>
      <c r="D1239" s="5">
        <v>10000</v>
      </c>
      <c r="E1239" s="7">
        <v>0</v>
      </c>
      <c r="F1239" t="s">
        <v>8219</v>
      </c>
      <c r="G1239" t="s">
        <v>8223</v>
      </c>
      <c r="H1239" t="s">
        <v>8245</v>
      </c>
      <c r="I1239">
        <v>1429892177</v>
      </c>
      <c r="J1239">
        <v>1424711777</v>
      </c>
      <c r="K1239" t="b">
        <v>0</v>
      </c>
      <c r="L1239">
        <v>0</v>
      </c>
      <c r="M1239" t="b">
        <v>0</v>
      </c>
      <c r="N1239" t="s">
        <v>8279</v>
      </c>
      <c r="O1239" s="10">
        <f t="shared" si="95"/>
        <v>0</v>
      </c>
      <c r="P1239">
        <f t="shared" si="96"/>
        <v>0</v>
      </c>
      <c r="Q1239" s="12" t="s">
        <v>8328</v>
      </c>
      <c r="R1239" t="s">
        <v>8329</v>
      </c>
      <c r="S1239" s="17">
        <f t="shared" si="97"/>
        <v>42058.719641203701</v>
      </c>
      <c r="T1239" s="17">
        <f t="shared" si="98"/>
        <v>42118.677974537044</v>
      </c>
      <c r="U1239">
        <f t="shared" si="99"/>
        <v>2015</v>
      </c>
    </row>
    <row r="1240" spans="1:21" ht="43.2" x14ac:dyDescent="0.3">
      <c r="A1240">
        <v>1057</v>
      </c>
      <c r="B1240" s="9" t="s">
        <v>1058</v>
      </c>
      <c r="C1240" s="3" t="s">
        <v>5167</v>
      </c>
      <c r="D1240" s="5">
        <v>10000</v>
      </c>
      <c r="E1240" s="7">
        <v>0</v>
      </c>
      <c r="F1240" t="s">
        <v>8219</v>
      </c>
      <c r="G1240" t="s">
        <v>8223</v>
      </c>
      <c r="H1240" t="s">
        <v>8245</v>
      </c>
      <c r="I1240">
        <v>1480888483</v>
      </c>
      <c r="J1240">
        <v>1478292883</v>
      </c>
      <c r="K1240" t="b">
        <v>0</v>
      </c>
      <c r="L1240">
        <v>0</v>
      </c>
      <c r="M1240" t="b">
        <v>0</v>
      </c>
      <c r="N1240" t="s">
        <v>8279</v>
      </c>
      <c r="O1240" s="10">
        <f t="shared" si="95"/>
        <v>0</v>
      </c>
      <c r="P1240">
        <f t="shared" si="96"/>
        <v>0</v>
      </c>
      <c r="Q1240" s="12" t="s">
        <v>8328</v>
      </c>
      <c r="R1240" t="s">
        <v>8329</v>
      </c>
      <c r="S1240" s="17">
        <f t="shared" si="97"/>
        <v>42678.871331018512</v>
      </c>
      <c r="T1240" s="17">
        <f t="shared" si="98"/>
        <v>42708.912997685184</v>
      </c>
      <c r="U1240">
        <f t="shared" si="99"/>
        <v>2016</v>
      </c>
    </row>
    <row r="1241" spans="1:21" ht="28.8" x14ac:dyDescent="0.3">
      <c r="A1241">
        <v>1308</v>
      </c>
      <c r="B1241" s="9" t="s">
        <v>1309</v>
      </c>
      <c r="C1241" s="3" t="s">
        <v>5418</v>
      </c>
      <c r="D1241" s="5">
        <v>10000</v>
      </c>
      <c r="E1241" s="7">
        <v>1136</v>
      </c>
      <c r="F1241" t="s">
        <v>8219</v>
      </c>
      <c r="G1241" t="s">
        <v>8223</v>
      </c>
      <c r="H1241" t="s">
        <v>8245</v>
      </c>
      <c r="I1241">
        <v>1475937812</v>
      </c>
      <c r="J1241">
        <v>1472481812</v>
      </c>
      <c r="K1241" t="b">
        <v>0</v>
      </c>
      <c r="L1241">
        <v>38</v>
      </c>
      <c r="M1241" t="b">
        <v>0</v>
      </c>
      <c r="N1241" t="s">
        <v>8271</v>
      </c>
      <c r="O1241" s="10">
        <f t="shared" si="95"/>
        <v>29.89</v>
      </c>
      <c r="P1241">
        <f t="shared" si="96"/>
        <v>29.89</v>
      </c>
      <c r="Q1241" s="12" t="s">
        <v>8316</v>
      </c>
      <c r="R1241" t="s">
        <v>8318</v>
      </c>
      <c r="S1241" s="17">
        <f t="shared" si="97"/>
        <v>42611.613564814819</v>
      </c>
      <c r="T1241" s="17">
        <f t="shared" si="98"/>
        <v>42651.613564814819</v>
      </c>
      <c r="U1241">
        <f t="shared" si="99"/>
        <v>2016</v>
      </c>
    </row>
    <row r="1242" spans="1:21" ht="43.2" x14ac:dyDescent="0.3">
      <c r="A1242">
        <v>1561</v>
      </c>
      <c r="B1242" s="9" t="s">
        <v>1562</v>
      </c>
      <c r="C1242" s="3" t="s">
        <v>5671</v>
      </c>
      <c r="D1242" s="5">
        <v>10000</v>
      </c>
      <c r="E1242" s="7">
        <v>67</v>
      </c>
      <c r="F1242" t="s">
        <v>8219</v>
      </c>
      <c r="G1242" t="s">
        <v>8223</v>
      </c>
      <c r="H1242" t="s">
        <v>8245</v>
      </c>
      <c r="I1242">
        <v>1383789603</v>
      </c>
      <c r="J1242">
        <v>1381194003</v>
      </c>
      <c r="K1242" t="b">
        <v>0</v>
      </c>
      <c r="L1242">
        <v>1</v>
      </c>
      <c r="M1242" t="b">
        <v>0</v>
      </c>
      <c r="N1242" t="s">
        <v>8288</v>
      </c>
      <c r="O1242" s="10">
        <f t="shared" si="95"/>
        <v>67</v>
      </c>
      <c r="P1242">
        <f t="shared" si="96"/>
        <v>67</v>
      </c>
      <c r="Q1242" s="12" t="s">
        <v>8319</v>
      </c>
      <c r="R1242" t="s">
        <v>8341</v>
      </c>
      <c r="S1242" s="17">
        <f t="shared" si="97"/>
        <v>41555.041701388887</v>
      </c>
      <c r="T1242" s="17">
        <f t="shared" si="98"/>
        <v>41585.083368055559</v>
      </c>
      <c r="U1242">
        <f t="shared" si="99"/>
        <v>2013</v>
      </c>
    </row>
    <row r="1243" spans="1:21" ht="43.2" x14ac:dyDescent="0.3">
      <c r="A1243">
        <v>1564</v>
      </c>
      <c r="B1243" s="9" t="s">
        <v>1565</v>
      </c>
      <c r="C1243" s="3" t="s">
        <v>5674</v>
      </c>
      <c r="D1243" s="5">
        <v>10000</v>
      </c>
      <c r="E1243" s="7">
        <v>10</v>
      </c>
      <c r="F1243" t="s">
        <v>8219</v>
      </c>
      <c r="G1243" t="s">
        <v>8223</v>
      </c>
      <c r="H1243" t="s">
        <v>8245</v>
      </c>
      <c r="I1243">
        <v>1432843500</v>
      </c>
      <c r="J1243">
        <v>1430124509</v>
      </c>
      <c r="K1243" t="b">
        <v>0</v>
      </c>
      <c r="L1243">
        <v>1</v>
      </c>
      <c r="M1243" t="b">
        <v>0</v>
      </c>
      <c r="N1243" t="s">
        <v>8288</v>
      </c>
      <c r="O1243" s="10">
        <f t="shared" si="95"/>
        <v>10</v>
      </c>
      <c r="P1243">
        <f t="shared" si="96"/>
        <v>10</v>
      </c>
      <c r="Q1243" s="12" t="s">
        <v>8319</v>
      </c>
      <c r="R1243" t="s">
        <v>8341</v>
      </c>
      <c r="S1243" s="17">
        <f t="shared" si="97"/>
        <v>42121.367002314815</v>
      </c>
      <c r="T1243" s="17">
        <f t="shared" si="98"/>
        <v>42152.836805555555</v>
      </c>
      <c r="U1243">
        <f t="shared" si="99"/>
        <v>2015</v>
      </c>
    </row>
    <row r="1244" spans="1:21" ht="43.2" x14ac:dyDescent="0.3">
      <c r="A1244">
        <v>1574</v>
      </c>
      <c r="B1244" s="9" t="s">
        <v>1575</v>
      </c>
      <c r="C1244" s="3" t="s">
        <v>5684</v>
      </c>
      <c r="D1244" s="5">
        <v>10000</v>
      </c>
      <c r="E1244" s="7">
        <v>506</v>
      </c>
      <c r="F1244" t="s">
        <v>8219</v>
      </c>
      <c r="G1244" t="s">
        <v>8223</v>
      </c>
      <c r="H1244" t="s">
        <v>8245</v>
      </c>
      <c r="I1244">
        <v>1424211329</v>
      </c>
      <c r="J1244">
        <v>1421187329</v>
      </c>
      <c r="K1244" t="b">
        <v>0</v>
      </c>
      <c r="L1244">
        <v>6</v>
      </c>
      <c r="M1244" t="b">
        <v>0</v>
      </c>
      <c r="N1244" t="s">
        <v>8288</v>
      </c>
      <c r="O1244" s="10">
        <f t="shared" si="95"/>
        <v>84.33</v>
      </c>
      <c r="P1244">
        <f t="shared" si="96"/>
        <v>84.33</v>
      </c>
      <c r="Q1244" s="12" t="s">
        <v>8319</v>
      </c>
      <c r="R1244" t="s">
        <v>8341</v>
      </c>
      <c r="S1244" s="17">
        <f t="shared" si="97"/>
        <v>42017.927418981482</v>
      </c>
      <c r="T1244" s="17">
        <f t="shared" si="98"/>
        <v>42052.927418981482</v>
      </c>
      <c r="U1244">
        <f t="shared" si="99"/>
        <v>2015</v>
      </c>
    </row>
    <row r="1245" spans="1:21" ht="43.2" x14ac:dyDescent="0.3">
      <c r="A1245">
        <v>1575</v>
      </c>
      <c r="B1245" s="9" t="s">
        <v>1576</v>
      </c>
      <c r="C1245" s="3" t="s">
        <v>5685</v>
      </c>
      <c r="D1245" s="5">
        <v>10000</v>
      </c>
      <c r="E1245" s="7">
        <v>2291</v>
      </c>
      <c r="F1245" t="s">
        <v>8219</v>
      </c>
      <c r="G1245" t="s">
        <v>8223</v>
      </c>
      <c r="H1245" t="s">
        <v>8245</v>
      </c>
      <c r="I1245">
        <v>1404909296</v>
      </c>
      <c r="J1245">
        <v>1402317296</v>
      </c>
      <c r="K1245" t="b">
        <v>0</v>
      </c>
      <c r="L1245">
        <v>35</v>
      </c>
      <c r="M1245" t="b">
        <v>0</v>
      </c>
      <c r="N1245" t="s">
        <v>8288</v>
      </c>
      <c r="O1245" s="10">
        <f t="shared" si="95"/>
        <v>65.459999999999994</v>
      </c>
      <c r="P1245">
        <f t="shared" si="96"/>
        <v>65.459999999999994</v>
      </c>
      <c r="Q1245" s="12" t="s">
        <v>8319</v>
      </c>
      <c r="R1245" t="s">
        <v>8341</v>
      </c>
      <c r="S1245" s="17">
        <f t="shared" si="97"/>
        <v>41799.524259259262</v>
      </c>
      <c r="T1245" s="17">
        <f t="shared" si="98"/>
        <v>41829.524259259262</v>
      </c>
      <c r="U1245">
        <f t="shared" si="99"/>
        <v>2014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46.13</v>
      </c>
      <c r="P1246">
        <f t="shared" si="96"/>
        <v>46.13</v>
      </c>
      <c r="Q1246" s="12" t="s">
        <v>8322</v>
      </c>
      <c r="R1246" t="s">
        <v>8323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141.47</v>
      </c>
      <c r="P1247">
        <f t="shared" si="96"/>
        <v>141.47</v>
      </c>
      <c r="Q1247" s="12" t="s">
        <v>8322</v>
      </c>
      <c r="R1247" t="s">
        <v>8323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75.48</v>
      </c>
      <c r="P1248">
        <f t="shared" si="96"/>
        <v>75.48</v>
      </c>
      <c r="Q1248" s="12" t="s">
        <v>8322</v>
      </c>
      <c r="R1248" t="s">
        <v>8323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85.5</v>
      </c>
      <c r="P1249">
        <f t="shared" si="96"/>
        <v>85.5</v>
      </c>
      <c r="Q1249" s="12" t="s">
        <v>8322</v>
      </c>
      <c r="R1249" t="s">
        <v>8323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64.25</v>
      </c>
      <c r="P1250">
        <f t="shared" si="96"/>
        <v>64.25</v>
      </c>
      <c r="Q1250" s="12" t="s">
        <v>8322</v>
      </c>
      <c r="R1250" t="s">
        <v>8323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64.47</v>
      </c>
      <c r="P1251">
        <f t="shared" si="96"/>
        <v>64.47</v>
      </c>
      <c r="Q1251" s="12" t="s">
        <v>8322</v>
      </c>
      <c r="R1251" t="s">
        <v>8323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118.2</v>
      </c>
      <c r="P1252">
        <f t="shared" si="96"/>
        <v>118.2</v>
      </c>
      <c r="Q1252" s="12" t="s">
        <v>8322</v>
      </c>
      <c r="R1252" t="s">
        <v>8323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82.54</v>
      </c>
      <c r="P1253">
        <f t="shared" si="96"/>
        <v>82.54</v>
      </c>
      <c r="Q1253" s="12" t="s">
        <v>8322</v>
      </c>
      <c r="R1253" t="s">
        <v>8323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34.17</v>
      </c>
      <c r="P1254">
        <f t="shared" si="96"/>
        <v>34.17</v>
      </c>
      <c r="Q1254" s="12" t="s">
        <v>8322</v>
      </c>
      <c r="R1254" t="s">
        <v>8323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42.73</v>
      </c>
      <c r="P1255">
        <f t="shared" si="96"/>
        <v>42.73</v>
      </c>
      <c r="Q1255" s="12" t="s">
        <v>8322</v>
      </c>
      <c r="R1255" t="s">
        <v>8323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94.49</v>
      </c>
      <c r="P1256">
        <f t="shared" si="96"/>
        <v>94.49</v>
      </c>
      <c r="Q1256" s="12" t="s">
        <v>8322</v>
      </c>
      <c r="R1256" t="s">
        <v>8323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55.7</v>
      </c>
      <c r="P1257">
        <f t="shared" si="96"/>
        <v>55.7</v>
      </c>
      <c r="Q1257" s="12" t="s">
        <v>8322</v>
      </c>
      <c r="R1257" t="s">
        <v>8323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98.03</v>
      </c>
      <c r="P1258">
        <f t="shared" si="96"/>
        <v>98.03</v>
      </c>
      <c r="Q1258" s="12" t="s">
        <v>8322</v>
      </c>
      <c r="R1258" t="s">
        <v>8323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92.1</v>
      </c>
      <c r="P1259">
        <f t="shared" si="96"/>
        <v>92.1</v>
      </c>
      <c r="Q1259" s="12" t="s">
        <v>8322</v>
      </c>
      <c r="R1259" t="s">
        <v>8323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38.18</v>
      </c>
      <c r="P1260">
        <f t="shared" si="96"/>
        <v>38.18</v>
      </c>
      <c r="Q1260" s="12" t="s">
        <v>8322</v>
      </c>
      <c r="R1260" t="s">
        <v>8323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27.15</v>
      </c>
      <c r="P1261">
        <f t="shared" si="96"/>
        <v>27.15</v>
      </c>
      <c r="Q1261" s="12" t="s">
        <v>8322</v>
      </c>
      <c r="R1261" t="s">
        <v>8323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50.69</v>
      </c>
      <c r="P1262">
        <f t="shared" si="96"/>
        <v>50.69</v>
      </c>
      <c r="Q1262" s="12" t="s">
        <v>8322</v>
      </c>
      <c r="R1262" t="s">
        <v>8323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38.94</v>
      </c>
      <c r="P1263">
        <f t="shared" si="96"/>
        <v>38.94</v>
      </c>
      <c r="Q1263" s="12" t="s">
        <v>8322</v>
      </c>
      <c r="R1263" t="s">
        <v>8323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77.64</v>
      </c>
      <c r="P1264">
        <f t="shared" si="96"/>
        <v>77.64</v>
      </c>
      <c r="Q1264" s="12" t="s">
        <v>8322</v>
      </c>
      <c r="R1264" t="s">
        <v>8323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43.54</v>
      </c>
      <c r="P1265">
        <f t="shared" si="96"/>
        <v>43.54</v>
      </c>
      <c r="Q1265" s="12" t="s">
        <v>8322</v>
      </c>
      <c r="R1265" t="s">
        <v>8323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31.82</v>
      </c>
      <c r="P1266">
        <f t="shared" si="96"/>
        <v>31.82</v>
      </c>
      <c r="Q1266" s="12" t="s">
        <v>8322</v>
      </c>
      <c r="R1266" t="s">
        <v>8323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63.18</v>
      </c>
      <c r="P1267">
        <f t="shared" si="96"/>
        <v>63.18</v>
      </c>
      <c r="Q1267" s="12" t="s">
        <v>8322</v>
      </c>
      <c r="R1267" t="s">
        <v>8323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190.9</v>
      </c>
      <c r="P1268">
        <f t="shared" si="96"/>
        <v>190.9</v>
      </c>
      <c r="Q1268" s="12" t="s">
        <v>8322</v>
      </c>
      <c r="R1268" t="s">
        <v>8323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140.86000000000001</v>
      </c>
      <c r="P1269">
        <f t="shared" si="96"/>
        <v>140.86000000000001</v>
      </c>
      <c r="Q1269" s="12" t="s">
        <v>8322</v>
      </c>
      <c r="R1269" t="s">
        <v>8323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76.92</v>
      </c>
      <c r="P1270">
        <f t="shared" si="96"/>
        <v>76.92</v>
      </c>
      <c r="Q1270" s="12" t="s">
        <v>8322</v>
      </c>
      <c r="R1270" t="s">
        <v>8323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99.16</v>
      </c>
      <c r="P1271">
        <f t="shared" si="96"/>
        <v>99.16</v>
      </c>
      <c r="Q1271" s="12" t="s">
        <v>8322</v>
      </c>
      <c r="R1271" t="s">
        <v>8323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67.88</v>
      </c>
      <c r="P1272">
        <f t="shared" si="96"/>
        <v>67.88</v>
      </c>
      <c r="Q1272" s="12" t="s">
        <v>8322</v>
      </c>
      <c r="R1272" t="s">
        <v>8323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246.29</v>
      </c>
      <c r="P1273">
        <f t="shared" si="96"/>
        <v>246.29</v>
      </c>
      <c r="Q1273" s="12" t="s">
        <v>8322</v>
      </c>
      <c r="R1273" t="s">
        <v>8323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ref="O1274:O1337" si="100">IFERROR(ROUND(E1274/L1274,2),0)</f>
        <v>189.29</v>
      </c>
      <c r="P1274">
        <f t="shared" ref="P1274:P1337" si="101">IFERROR(ROUND(E1274/L1274,2),0)</f>
        <v>189.29</v>
      </c>
      <c r="Q1274" s="12" t="s">
        <v>8322</v>
      </c>
      <c r="R1274" t="s">
        <v>8323</v>
      </c>
      <c r="S1274" s="17">
        <f t="shared" ref="S1274:S1337" si="102">(((J1274/60)/60)/24)+DATE(1970,1,1)</f>
        <v>40274.745127314818</v>
      </c>
      <c r="T1274" s="17">
        <f t="shared" ref="T1274:T1337" si="103">(((I1274/60)/60)/24)+DATE(1970,1,1)</f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00"/>
        <v>76.67</v>
      </c>
      <c r="P1275">
        <f t="shared" si="101"/>
        <v>76.67</v>
      </c>
      <c r="Q1275" s="12" t="s">
        <v>8322</v>
      </c>
      <c r="R1275" t="s">
        <v>8323</v>
      </c>
      <c r="S1275" s="17">
        <f t="shared" si="102"/>
        <v>41852.730219907404</v>
      </c>
      <c r="T1275" s="17">
        <f t="shared" si="103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00"/>
        <v>82.96</v>
      </c>
      <c r="P1276">
        <f t="shared" si="101"/>
        <v>82.96</v>
      </c>
      <c r="Q1276" s="12" t="s">
        <v>8322</v>
      </c>
      <c r="R1276" t="s">
        <v>8323</v>
      </c>
      <c r="S1276" s="17">
        <f t="shared" si="102"/>
        <v>41116.690104166664</v>
      </c>
      <c r="T1276" s="17">
        <f t="shared" si="103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00"/>
        <v>62.52</v>
      </c>
      <c r="P1277">
        <f t="shared" si="101"/>
        <v>62.52</v>
      </c>
      <c r="Q1277" s="12" t="s">
        <v>8322</v>
      </c>
      <c r="R1277" t="s">
        <v>8323</v>
      </c>
      <c r="S1277" s="17">
        <f t="shared" si="102"/>
        <v>41458.867905092593</v>
      </c>
      <c r="T1277" s="17">
        <f t="shared" si="103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00"/>
        <v>46.07</v>
      </c>
      <c r="P1278">
        <f t="shared" si="101"/>
        <v>46.07</v>
      </c>
      <c r="Q1278" s="12" t="s">
        <v>8322</v>
      </c>
      <c r="R1278" t="s">
        <v>8323</v>
      </c>
      <c r="S1278" s="17">
        <f t="shared" si="102"/>
        <v>40007.704247685186</v>
      </c>
      <c r="T1278" s="17">
        <f t="shared" si="103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00"/>
        <v>38.54</v>
      </c>
      <c r="P1279">
        <f t="shared" si="101"/>
        <v>38.54</v>
      </c>
      <c r="Q1279" s="12" t="s">
        <v>8322</v>
      </c>
      <c r="R1279" t="s">
        <v>8323</v>
      </c>
      <c r="S1279" s="17">
        <f t="shared" si="102"/>
        <v>41121.561886574076</v>
      </c>
      <c r="T1279" s="17">
        <f t="shared" si="103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00"/>
        <v>53.01</v>
      </c>
      <c r="P1280">
        <f t="shared" si="101"/>
        <v>53.01</v>
      </c>
      <c r="Q1280" s="12" t="s">
        <v>8322</v>
      </c>
      <c r="R1280" t="s">
        <v>8323</v>
      </c>
      <c r="S1280" s="17">
        <f t="shared" si="102"/>
        <v>41786.555162037039</v>
      </c>
      <c r="T1280" s="17">
        <f t="shared" si="103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00"/>
        <v>73.36</v>
      </c>
      <c r="P1281">
        <f t="shared" si="101"/>
        <v>73.36</v>
      </c>
      <c r="Q1281" s="12" t="s">
        <v>8322</v>
      </c>
      <c r="R1281" t="s">
        <v>8323</v>
      </c>
      <c r="S1281" s="17">
        <f t="shared" si="102"/>
        <v>41682.099189814813</v>
      </c>
      <c r="T1281" s="17">
        <f t="shared" si="103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100"/>
        <v>127.98</v>
      </c>
      <c r="P1282">
        <f t="shared" si="101"/>
        <v>127.98</v>
      </c>
      <c r="Q1282" s="12" t="s">
        <v>8322</v>
      </c>
      <c r="R1282" t="s">
        <v>8323</v>
      </c>
      <c r="S1282" s="17">
        <f t="shared" si="102"/>
        <v>40513.757569444446</v>
      </c>
      <c r="T1282" s="17">
        <f t="shared" si="103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104.73</v>
      </c>
      <c r="P1283">
        <f t="shared" si="101"/>
        <v>104.73</v>
      </c>
      <c r="Q1283" s="12" t="s">
        <v>8322</v>
      </c>
      <c r="R1283" t="s">
        <v>8323</v>
      </c>
      <c r="S1283" s="17">
        <f t="shared" si="102"/>
        <v>41463.743472222224</v>
      </c>
      <c r="T1283" s="17">
        <f t="shared" si="103"/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67.67</v>
      </c>
      <c r="P1284">
        <f t="shared" si="101"/>
        <v>67.67</v>
      </c>
      <c r="Q1284" s="12" t="s">
        <v>8322</v>
      </c>
      <c r="R1284" t="s">
        <v>8323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95.93</v>
      </c>
      <c r="P1285">
        <f t="shared" si="101"/>
        <v>95.93</v>
      </c>
      <c r="Q1285" s="12" t="s">
        <v>8322</v>
      </c>
      <c r="R1285" t="s">
        <v>8323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65.16</v>
      </c>
      <c r="P1286">
        <f t="shared" si="101"/>
        <v>65.16</v>
      </c>
      <c r="Q1286" s="12" t="s">
        <v>8314</v>
      </c>
      <c r="R1286" t="s">
        <v>8315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32.270000000000003</v>
      </c>
      <c r="P1287">
        <f t="shared" si="101"/>
        <v>32.270000000000003</v>
      </c>
      <c r="Q1287" s="12" t="s">
        <v>8314</v>
      </c>
      <c r="R1287" t="s">
        <v>8315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81.25</v>
      </c>
      <c r="P1288">
        <f t="shared" si="101"/>
        <v>81.25</v>
      </c>
      <c r="Q1288" s="12" t="s">
        <v>8314</v>
      </c>
      <c r="R1288" t="s">
        <v>8315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24.2</v>
      </c>
      <c r="P1289">
        <f t="shared" si="101"/>
        <v>24.2</v>
      </c>
      <c r="Q1289" s="12" t="s">
        <v>8314</v>
      </c>
      <c r="R1289" t="s">
        <v>8315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65.87</v>
      </c>
      <c r="P1290">
        <f t="shared" si="101"/>
        <v>65.87</v>
      </c>
      <c r="Q1290" s="12" t="s">
        <v>8314</v>
      </c>
      <c r="R1290" t="s">
        <v>8315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36.08</v>
      </c>
      <c r="P1291">
        <f t="shared" si="101"/>
        <v>36.08</v>
      </c>
      <c r="Q1291" s="12" t="s">
        <v>8314</v>
      </c>
      <c r="R1291" t="s">
        <v>8315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44.19</v>
      </c>
      <c r="P1292">
        <f t="shared" si="101"/>
        <v>44.19</v>
      </c>
      <c r="Q1292" s="12" t="s">
        <v>8314</v>
      </c>
      <c r="R1292" t="s">
        <v>8315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104.07</v>
      </c>
      <c r="P1293">
        <f t="shared" si="101"/>
        <v>104.07</v>
      </c>
      <c r="Q1293" s="12" t="s">
        <v>8314</v>
      </c>
      <c r="R1293" t="s">
        <v>8315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35.96</v>
      </c>
      <c r="P1294">
        <f t="shared" si="101"/>
        <v>35.96</v>
      </c>
      <c r="Q1294" s="12" t="s">
        <v>8314</v>
      </c>
      <c r="R1294" t="s">
        <v>8315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127.79</v>
      </c>
      <c r="P1295">
        <f t="shared" si="101"/>
        <v>127.79</v>
      </c>
      <c r="Q1295" s="12" t="s">
        <v>8314</v>
      </c>
      <c r="R1295" t="s">
        <v>8315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27.73</v>
      </c>
      <c r="P1296">
        <f t="shared" si="101"/>
        <v>27.73</v>
      </c>
      <c r="Q1296" s="12" t="s">
        <v>8314</v>
      </c>
      <c r="R1296" t="s">
        <v>8315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39.83</v>
      </c>
      <c r="P1297">
        <f t="shared" si="101"/>
        <v>39.83</v>
      </c>
      <c r="Q1297" s="12" t="s">
        <v>8314</v>
      </c>
      <c r="R1297" t="s">
        <v>8315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52.17</v>
      </c>
      <c r="P1298">
        <f t="shared" si="101"/>
        <v>52.17</v>
      </c>
      <c r="Q1298" s="12" t="s">
        <v>8314</v>
      </c>
      <c r="R1298" t="s">
        <v>8315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92.04</v>
      </c>
      <c r="P1299">
        <f t="shared" si="101"/>
        <v>92.04</v>
      </c>
      <c r="Q1299" s="12" t="s">
        <v>8314</v>
      </c>
      <c r="R1299" t="s">
        <v>8315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63.42</v>
      </c>
      <c r="P1300">
        <f t="shared" si="101"/>
        <v>63.42</v>
      </c>
      <c r="Q1300" s="12" t="s">
        <v>8314</v>
      </c>
      <c r="R1300" t="s">
        <v>8315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135.63</v>
      </c>
      <c r="P1301">
        <f t="shared" si="101"/>
        <v>135.63</v>
      </c>
      <c r="Q1301" s="12" t="s">
        <v>8314</v>
      </c>
      <c r="R1301" t="s">
        <v>8315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168.75</v>
      </c>
      <c r="P1302">
        <f t="shared" si="101"/>
        <v>168.75</v>
      </c>
      <c r="Q1302" s="12" t="s">
        <v>8314</v>
      </c>
      <c r="R1302" t="s">
        <v>8315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70.86</v>
      </c>
      <c r="P1303">
        <f t="shared" si="101"/>
        <v>70.86</v>
      </c>
      <c r="Q1303" s="12" t="s">
        <v>8314</v>
      </c>
      <c r="R1303" t="s">
        <v>8315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50</v>
      </c>
      <c r="P1304">
        <f t="shared" si="101"/>
        <v>50</v>
      </c>
      <c r="Q1304" s="12" t="s">
        <v>8314</v>
      </c>
      <c r="R1304" t="s">
        <v>8315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42.21</v>
      </c>
      <c r="P1305">
        <f t="shared" si="101"/>
        <v>42.21</v>
      </c>
      <c r="Q1305" s="12" t="s">
        <v>8314</v>
      </c>
      <c r="R1305" t="s">
        <v>8315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2" x14ac:dyDescent="0.3">
      <c r="A1306">
        <v>1577</v>
      </c>
      <c r="B1306" s="9" t="s">
        <v>1578</v>
      </c>
      <c r="C1306" s="3" t="s">
        <v>5687</v>
      </c>
      <c r="D1306" s="5">
        <v>10000</v>
      </c>
      <c r="E1306" s="7">
        <v>55</v>
      </c>
      <c r="F1306" t="s">
        <v>8219</v>
      </c>
      <c r="G1306" t="s">
        <v>8223</v>
      </c>
      <c r="H1306" t="s">
        <v>8245</v>
      </c>
      <c r="I1306">
        <v>1343161248</v>
      </c>
      <c r="J1306">
        <v>1337977248</v>
      </c>
      <c r="K1306" t="b">
        <v>0</v>
      </c>
      <c r="L1306">
        <v>2</v>
      </c>
      <c r="M1306" t="b">
        <v>0</v>
      </c>
      <c r="N1306" t="s">
        <v>8288</v>
      </c>
      <c r="O1306" s="10">
        <f t="shared" si="100"/>
        <v>27.5</v>
      </c>
      <c r="P1306">
        <f t="shared" si="101"/>
        <v>27.5</v>
      </c>
      <c r="Q1306" s="12" t="s">
        <v>8319</v>
      </c>
      <c r="R1306" t="s">
        <v>8341</v>
      </c>
      <c r="S1306" s="17">
        <f t="shared" si="102"/>
        <v>41054.847777777781</v>
      </c>
      <c r="T1306" s="17">
        <f t="shared" si="103"/>
        <v>41114.847777777781</v>
      </c>
      <c r="U1306">
        <f t="shared" si="104"/>
        <v>2012</v>
      </c>
    </row>
    <row r="1307" spans="1:21" ht="43.2" x14ac:dyDescent="0.3">
      <c r="A1307">
        <v>2343</v>
      </c>
      <c r="B1307" s="9" t="s">
        <v>2344</v>
      </c>
      <c r="C1307" s="3" t="s">
        <v>6453</v>
      </c>
      <c r="D1307" s="5">
        <v>10000</v>
      </c>
      <c r="E1307" s="7">
        <v>300</v>
      </c>
      <c r="F1307" t="s">
        <v>8219</v>
      </c>
      <c r="G1307" t="s">
        <v>8223</v>
      </c>
      <c r="H1307" t="s">
        <v>8245</v>
      </c>
      <c r="I1307">
        <v>1452282420</v>
      </c>
      <c r="J1307">
        <v>1447962505</v>
      </c>
      <c r="K1307" t="b">
        <v>0</v>
      </c>
      <c r="L1307">
        <v>1</v>
      </c>
      <c r="M1307" t="b">
        <v>0</v>
      </c>
      <c r="N1307" t="s">
        <v>8270</v>
      </c>
      <c r="O1307" s="10">
        <f t="shared" si="100"/>
        <v>300</v>
      </c>
      <c r="P1307">
        <f t="shared" si="101"/>
        <v>300</v>
      </c>
      <c r="Q1307" s="12" t="s">
        <v>8316</v>
      </c>
      <c r="R1307" t="s">
        <v>8317</v>
      </c>
      <c r="S1307" s="17">
        <f t="shared" si="102"/>
        <v>42327.825289351851</v>
      </c>
      <c r="T1307" s="17">
        <f t="shared" si="103"/>
        <v>42377.82430555555</v>
      </c>
      <c r="U1307">
        <f t="shared" si="104"/>
        <v>2015</v>
      </c>
    </row>
    <row r="1308" spans="1:21" ht="28.8" x14ac:dyDescent="0.3">
      <c r="A1308">
        <v>2356</v>
      </c>
      <c r="B1308" s="9" t="s">
        <v>2357</v>
      </c>
      <c r="C1308" s="3" t="s">
        <v>6466</v>
      </c>
      <c r="D1308" s="5">
        <v>10000</v>
      </c>
      <c r="E1308" s="7">
        <v>0</v>
      </c>
      <c r="F1308" t="s">
        <v>8219</v>
      </c>
      <c r="G1308" t="s">
        <v>8232</v>
      </c>
      <c r="H1308" t="s">
        <v>8248</v>
      </c>
      <c r="I1308">
        <v>1433530104</v>
      </c>
      <c r="J1308">
        <v>1430938104</v>
      </c>
      <c r="K1308" t="b">
        <v>0</v>
      </c>
      <c r="L1308">
        <v>0</v>
      </c>
      <c r="M1308" t="b">
        <v>0</v>
      </c>
      <c r="N1308" t="s">
        <v>8270</v>
      </c>
      <c r="O1308" s="10">
        <f t="shared" si="100"/>
        <v>0</v>
      </c>
      <c r="P1308">
        <f t="shared" si="101"/>
        <v>0</v>
      </c>
      <c r="Q1308" s="12" t="s">
        <v>8316</v>
      </c>
      <c r="R1308" t="s">
        <v>8317</v>
      </c>
      <c r="S1308" s="17">
        <f t="shared" si="102"/>
        <v>42130.78361111111</v>
      </c>
      <c r="T1308" s="17">
        <f t="shared" si="103"/>
        <v>42160.78361111111</v>
      </c>
      <c r="U1308">
        <f t="shared" si="104"/>
        <v>2015</v>
      </c>
    </row>
    <row r="1309" spans="1:21" ht="43.2" x14ac:dyDescent="0.3">
      <c r="A1309">
        <v>2375</v>
      </c>
      <c r="B1309" s="9" t="s">
        <v>2376</v>
      </c>
      <c r="C1309" s="3" t="s">
        <v>6485</v>
      </c>
      <c r="D1309" s="5">
        <v>10000</v>
      </c>
      <c r="E1309" s="7">
        <v>0</v>
      </c>
      <c r="F1309" t="s">
        <v>8219</v>
      </c>
      <c r="G1309" t="s">
        <v>8223</v>
      </c>
      <c r="H1309" t="s">
        <v>8245</v>
      </c>
      <c r="I1309">
        <v>1473451437</v>
      </c>
      <c r="J1309">
        <v>1470859437</v>
      </c>
      <c r="K1309" t="b">
        <v>0</v>
      </c>
      <c r="L1309">
        <v>0</v>
      </c>
      <c r="M1309" t="b">
        <v>0</v>
      </c>
      <c r="N1309" t="s">
        <v>8270</v>
      </c>
      <c r="O1309" s="10">
        <f t="shared" si="100"/>
        <v>0</v>
      </c>
      <c r="P1309">
        <f t="shared" si="101"/>
        <v>0</v>
      </c>
      <c r="Q1309" s="12" t="s">
        <v>8316</v>
      </c>
      <c r="R1309" t="s">
        <v>8317</v>
      </c>
      <c r="S1309" s="17">
        <f t="shared" si="102"/>
        <v>42592.836076388892</v>
      </c>
      <c r="T1309" s="17">
        <f t="shared" si="103"/>
        <v>42622.836076388892</v>
      </c>
      <c r="U1309">
        <f t="shared" si="104"/>
        <v>2016</v>
      </c>
    </row>
    <row r="1310" spans="1:21" ht="43.2" x14ac:dyDescent="0.3">
      <c r="A1310">
        <v>2383</v>
      </c>
      <c r="B1310" s="9" t="s">
        <v>2384</v>
      </c>
      <c r="C1310" s="3" t="s">
        <v>6493</v>
      </c>
      <c r="D1310" s="5">
        <v>10000</v>
      </c>
      <c r="E1310" s="7">
        <v>435</v>
      </c>
      <c r="F1310" t="s">
        <v>8219</v>
      </c>
      <c r="G1310" t="s">
        <v>8227</v>
      </c>
      <c r="H1310" t="s">
        <v>8249</v>
      </c>
      <c r="I1310">
        <v>1424568107</v>
      </c>
      <c r="J1310">
        <v>1421976107</v>
      </c>
      <c r="K1310" t="b">
        <v>0</v>
      </c>
      <c r="L1310">
        <v>3</v>
      </c>
      <c r="M1310" t="b">
        <v>0</v>
      </c>
      <c r="N1310" t="s">
        <v>8270</v>
      </c>
      <c r="O1310" s="10">
        <f t="shared" si="100"/>
        <v>145</v>
      </c>
      <c r="P1310">
        <f t="shared" si="101"/>
        <v>145</v>
      </c>
      <c r="Q1310" s="12" t="s">
        <v>8316</v>
      </c>
      <c r="R1310" t="s">
        <v>8317</v>
      </c>
      <c r="S1310" s="17">
        <f t="shared" si="102"/>
        <v>42027.056793981479</v>
      </c>
      <c r="T1310" s="17">
        <f t="shared" si="103"/>
        <v>42057.056793981479</v>
      </c>
      <c r="U1310">
        <f t="shared" si="104"/>
        <v>2015</v>
      </c>
    </row>
    <row r="1311" spans="1:21" ht="57.6" x14ac:dyDescent="0.3">
      <c r="A1311">
        <v>2562</v>
      </c>
      <c r="B1311" s="9" t="s">
        <v>2562</v>
      </c>
      <c r="C1311" s="3" t="s">
        <v>6672</v>
      </c>
      <c r="D1311" s="5">
        <v>10000</v>
      </c>
      <c r="E1311" s="7">
        <v>75</v>
      </c>
      <c r="F1311" t="s">
        <v>8219</v>
      </c>
      <c r="G1311" t="s">
        <v>8235</v>
      </c>
      <c r="H1311" t="s">
        <v>8248</v>
      </c>
      <c r="I1311">
        <v>1476189339</v>
      </c>
      <c r="J1311">
        <v>1471005339</v>
      </c>
      <c r="K1311" t="b">
        <v>0</v>
      </c>
      <c r="L1311">
        <v>3</v>
      </c>
      <c r="M1311" t="b">
        <v>0</v>
      </c>
      <c r="N1311" t="s">
        <v>8282</v>
      </c>
      <c r="O1311" s="10">
        <f t="shared" si="100"/>
        <v>25</v>
      </c>
      <c r="P1311">
        <f t="shared" si="101"/>
        <v>25</v>
      </c>
      <c r="Q1311" s="12" t="s">
        <v>8333</v>
      </c>
      <c r="R1311" t="s">
        <v>8334</v>
      </c>
      <c r="S1311" s="17">
        <f t="shared" si="102"/>
        <v>42594.524756944447</v>
      </c>
      <c r="T1311" s="17">
        <f t="shared" si="103"/>
        <v>42654.524756944447</v>
      </c>
      <c r="U1311">
        <f t="shared" si="104"/>
        <v>2016</v>
      </c>
    </row>
    <row r="1312" spans="1:21" ht="43.2" x14ac:dyDescent="0.3">
      <c r="A1312">
        <v>2565</v>
      </c>
      <c r="B1312" s="9" t="s">
        <v>2565</v>
      </c>
      <c r="C1312" s="3" t="s">
        <v>6675</v>
      </c>
      <c r="D1312" s="5">
        <v>10000</v>
      </c>
      <c r="E1312" s="7">
        <v>100</v>
      </c>
      <c r="F1312" t="s">
        <v>8219</v>
      </c>
      <c r="G1312" t="s">
        <v>8223</v>
      </c>
      <c r="H1312" t="s">
        <v>8245</v>
      </c>
      <c r="I1312">
        <v>1462827000</v>
      </c>
      <c r="J1312">
        <v>1457710589</v>
      </c>
      <c r="K1312" t="b">
        <v>0</v>
      </c>
      <c r="L1312">
        <v>1</v>
      </c>
      <c r="M1312" t="b">
        <v>0</v>
      </c>
      <c r="N1312" t="s">
        <v>8282</v>
      </c>
      <c r="O1312" s="10">
        <f t="shared" si="100"/>
        <v>100</v>
      </c>
      <c r="P1312">
        <f t="shared" si="101"/>
        <v>100</v>
      </c>
      <c r="Q1312" s="12" t="s">
        <v>8333</v>
      </c>
      <c r="R1312" t="s">
        <v>8334</v>
      </c>
      <c r="S1312" s="17">
        <f t="shared" si="102"/>
        <v>42440.650335648148</v>
      </c>
      <c r="T1312" s="17">
        <f t="shared" si="103"/>
        <v>42499.868055555555</v>
      </c>
      <c r="U1312">
        <f t="shared" si="104"/>
        <v>2016</v>
      </c>
    </row>
    <row r="1313" spans="1:21" ht="43.2" x14ac:dyDescent="0.3">
      <c r="A1313">
        <v>2568</v>
      </c>
      <c r="B1313" s="9" t="s">
        <v>2568</v>
      </c>
      <c r="C1313" s="3" t="s">
        <v>6678</v>
      </c>
      <c r="D1313" s="5">
        <v>10000</v>
      </c>
      <c r="E1313" s="7">
        <v>50</v>
      </c>
      <c r="F1313" t="s">
        <v>8219</v>
      </c>
      <c r="G1313" t="s">
        <v>8224</v>
      </c>
      <c r="H1313" t="s">
        <v>8246</v>
      </c>
      <c r="I1313">
        <v>1472745594</v>
      </c>
      <c r="J1313">
        <v>1470153594</v>
      </c>
      <c r="K1313" t="b">
        <v>0</v>
      </c>
      <c r="L1313">
        <v>1</v>
      </c>
      <c r="M1313" t="b">
        <v>0</v>
      </c>
      <c r="N1313" t="s">
        <v>8282</v>
      </c>
      <c r="O1313" s="10">
        <f t="shared" si="100"/>
        <v>50</v>
      </c>
      <c r="P1313">
        <f t="shared" si="101"/>
        <v>50</v>
      </c>
      <c r="Q1313" s="12" t="s">
        <v>8333</v>
      </c>
      <c r="R1313" t="s">
        <v>8334</v>
      </c>
      <c r="S1313" s="17">
        <f t="shared" si="102"/>
        <v>42584.666597222225</v>
      </c>
      <c r="T1313" s="17">
        <f t="shared" si="103"/>
        <v>42614.666597222225</v>
      </c>
      <c r="U1313">
        <f t="shared" si="104"/>
        <v>2016</v>
      </c>
    </row>
    <row r="1314" spans="1:21" ht="43.2" x14ac:dyDescent="0.3">
      <c r="A1314">
        <v>2574</v>
      </c>
      <c r="B1314" s="9" t="s">
        <v>2574</v>
      </c>
      <c r="C1314" s="3" t="s">
        <v>6684</v>
      </c>
      <c r="D1314" s="5">
        <v>10000</v>
      </c>
      <c r="E1314" s="7">
        <v>0</v>
      </c>
      <c r="F1314" t="s">
        <v>8219</v>
      </c>
      <c r="G1314" t="s">
        <v>8223</v>
      </c>
      <c r="H1314" t="s">
        <v>8245</v>
      </c>
      <c r="I1314">
        <v>1463600945</v>
      </c>
      <c r="J1314">
        <v>1461786545</v>
      </c>
      <c r="K1314" t="b">
        <v>0</v>
      </c>
      <c r="L1314">
        <v>0</v>
      </c>
      <c r="M1314" t="b">
        <v>0</v>
      </c>
      <c r="N1314" t="s">
        <v>8282</v>
      </c>
      <c r="O1314" s="10">
        <f t="shared" si="100"/>
        <v>0</v>
      </c>
      <c r="P1314">
        <f t="shared" si="101"/>
        <v>0</v>
      </c>
      <c r="Q1314" s="12" t="s">
        <v>8333</v>
      </c>
      <c r="R1314" t="s">
        <v>8334</v>
      </c>
      <c r="S1314" s="17">
        <f t="shared" si="102"/>
        <v>42487.825752314813</v>
      </c>
      <c r="T1314" s="17">
        <f t="shared" si="103"/>
        <v>42508.825752314813</v>
      </c>
      <c r="U1314">
        <f t="shared" si="104"/>
        <v>2016</v>
      </c>
    </row>
    <row r="1315" spans="1:21" ht="28.8" x14ac:dyDescent="0.3">
      <c r="A1315">
        <v>2576</v>
      </c>
      <c r="B1315" s="9" t="s">
        <v>2576</v>
      </c>
      <c r="C1315" s="3" t="s">
        <v>6686</v>
      </c>
      <c r="D1315" s="5">
        <v>10000</v>
      </c>
      <c r="E1315" s="7">
        <v>0</v>
      </c>
      <c r="F1315" t="s">
        <v>8219</v>
      </c>
      <c r="G1315" t="s">
        <v>8223</v>
      </c>
      <c r="H1315" t="s">
        <v>8245</v>
      </c>
      <c r="I1315">
        <v>1428707647</v>
      </c>
      <c r="J1315">
        <v>1424823247</v>
      </c>
      <c r="K1315" t="b">
        <v>0</v>
      </c>
      <c r="L1315">
        <v>0</v>
      </c>
      <c r="M1315" t="b">
        <v>0</v>
      </c>
      <c r="N1315" t="s">
        <v>8282</v>
      </c>
      <c r="O1315" s="10">
        <f t="shared" si="100"/>
        <v>0</v>
      </c>
      <c r="P1315">
        <f t="shared" si="101"/>
        <v>0</v>
      </c>
      <c r="Q1315" s="12" t="s">
        <v>8333</v>
      </c>
      <c r="R1315" t="s">
        <v>8334</v>
      </c>
      <c r="S1315" s="17">
        <f t="shared" si="102"/>
        <v>42060.00980324074</v>
      </c>
      <c r="T1315" s="17">
        <f t="shared" si="103"/>
        <v>42104.968136574069</v>
      </c>
      <c r="U1315">
        <f t="shared" si="104"/>
        <v>2015</v>
      </c>
    </row>
    <row r="1316" spans="1:21" ht="43.2" x14ac:dyDescent="0.3">
      <c r="A1316">
        <v>2959</v>
      </c>
      <c r="B1316" s="9" t="s">
        <v>2959</v>
      </c>
      <c r="C1316" s="3" t="s">
        <v>7069</v>
      </c>
      <c r="D1316" s="5">
        <v>10000</v>
      </c>
      <c r="E1316" s="7">
        <v>0</v>
      </c>
      <c r="F1316" t="s">
        <v>8219</v>
      </c>
      <c r="G1316" t="s">
        <v>8224</v>
      </c>
      <c r="H1316" t="s">
        <v>8246</v>
      </c>
      <c r="I1316">
        <v>1465258325</v>
      </c>
      <c r="J1316">
        <v>1462666325</v>
      </c>
      <c r="K1316" t="b">
        <v>0</v>
      </c>
      <c r="L1316">
        <v>0</v>
      </c>
      <c r="M1316" t="b">
        <v>0</v>
      </c>
      <c r="N1316" t="s">
        <v>8301</v>
      </c>
      <c r="O1316" s="10">
        <f t="shared" si="100"/>
        <v>0</v>
      </c>
      <c r="P1316">
        <f t="shared" si="101"/>
        <v>0</v>
      </c>
      <c r="Q1316" s="12" t="s">
        <v>8314</v>
      </c>
      <c r="R1316" t="s">
        <v>8354</v>
      </c>
      <c r="S1316" s="17">
        <f t="shared" si="102"/>
        <v>42498.008391203708</v>
      </c>
      <c r="T1316" s="17">
        <f t="shared" si="103"/>
        <v>42528.008391203708</v>
      </c>
      <c r="U1316">
        <f t="shared" si="104"/>
        <v>2016</v>
      </c>
    </row>
    <row r="1317" spans="1:21" ht="57.6" x14ac:dyDescent="0.3">
      <c r="A1317">
        <v>3870</v>
      </c>
      <c r="B1317" s="9" t="s">
        <v>3867</v>
      </c>
      <c r="C1317" s="3" t="s">
        <v>7979</v>
      </c>
      <c r="D1317" s="5">
        <v>10000</v>
      </c>
      <c r="E1317" s="7">
        <v>1500</v>
      </c>
      <c r="F1317" t="s">
        <v>8219</v>
      </c>
      <c r="G1317" t="s">
        <v>8223</v>
      </c>
      <c r="H1317" t="s">
        <v>8245</v>
      </c>
      <c r="I1317">
        <v>1404360478</v>
      </c>
      <c r="J1317">
        <v>1401768478</v>
      </c>
      <c r="K1317" t="b">
        <v>0</v>
      </c>
      <c r="L1317">
        <v>10</v>
      </c>
      <c r="M1317" t="b">
        <v>0</v>
      </c>
      <c r="N1317" t="s">
        <v>8303</v>
      </c>
      <c r="O1317" s="10">
        <f t="shared" si="100"/>
        <v>150</v>
      </c>
      <c r="P1317">
        <f t="shared" si="101"/>
        <v>150</v>
      </c>
      <c r="Q1317" s="12" t="s">
        <v>8314</v>
      </c>
      <c r="R1317" t="s">
        <v>8356</v>
      </c>
      <c r="S1317" s="17">
        <f t="shared" si="102"/>
        <v>41793.17219907407</v>
      </c>
      <c r="T1317" s="17">
        <f t="shared" si="103"/>
        <v>41823.17219907407</v>
      </c>
      <c r="U1317">
        <f t="shared" si="104"/>
        <v>2014</v>
      </c>
    </row>
    <row r="1318" spans="1:21" ht="43.2" x14ac:dyDescent="0.3">
      <c r="A1318">
        <v>3884</v>
      </c>
      <c r="B1318" s="9" t="s">
        <v>3881</v>
      </c>
      <c r="C1318" s="3" t="s">
        <v>7993</v>
      </c>
      <c r="D1318" s="5">
        <v>10000</v>
      </c>
      <c r="E1318" s="7">
        <v>0</v>
      </c>
      <c r="F1318" t="s">
        <v>8219</v>
      </c>
      <c r="G1318" t="s">
        <v>8223</v>
      </c>
      <c r="H1318" t="s">
        <v>8245</v>
      </c>
      <c r="I1318">
        <v>1427479192</v>
      </c>
      <c r="J1318">
        <v>1425322792</v>
      </c>
      <c r="K1318" t="b">
        <v>0</v>
      </c>
      <c r="L1318">
        <v>0</v>
      </c>
      <c r="M1318" t="b">
        <v>0</v>
      </c>
      <c r="N1318" t="s">
        <v>8303</v>
      </c>
      <c r="O1318" s="10">
        <f t="shared" si="100"/>
        <v>0</v>
      </c>
      <c r="P1318">
        <f t="shared" si="101"/>
        <v>0</v>
      </c>
      <c r="Q1318" s="12" t="s">
        <v>8314</v>
      </c>
      <c r="R1318" t="s">
        <v>8356</v>
      </c>
      <c r="S1318" s="17">
        <f t="shared" si="102"/>
        <v>42065.791574074072</v>
      </c>
      <c r="T1318" s="17">
        <f t="shared" si="103"/>
        <v>42090.749907407408</v>
      </c>
      <c r="U1318">
        <f t="shared" si="104"/>
        <v>2015</v>
      </c>
    </row>
    <row r="1319" spans="1:21" x14ac:dyDescent="0.3">
      <c r="A1319">
        <v>3886</v>
      </c>
      <c r="B1319" s="9" t="s">
        <v>3883</v>
      </c>
      <c r="C1319" s="3">
        <v>1</v>
      </c>
      <c r="D1319" s="5">
        <v>10000</v>
      </c>
      <c r="E1319" s="7">
        <v>0</v>
      </c>
      <c r="F1319" t="s">
        <v>8219</v>
      </c>
      <c r="G1319" t="s">
        <v>8225</v>
      </c>
      <c r="H1319" t="s">
        <v>8247</v>
      </c>
      <c r="I1319">
        <v>1418275702</v>
      </c>
      <c r="J1319">
        <v>1415683702</v>
      </c>
      <c r="K1319" t="b">
        <v>0</v>
      </c>
      <c r="L1319">
        <v>0</v>
      </c>
      <c r="M1319" t="b">
        <v>0</v>
      </c>
      <c r="N1319" t="s">
        <v>8303</v>
      </c>
      <c r="O1319" s="10">
        <f t="shared" si="100"/>
        <v>0</v>
      </c>
      <c r="P1319">
        <f t="shared" si="101"/>
        <v>0</v>
      </c>
      <c r="Q1319" s="12" t="s">
        <v>8314</v>
      </c>
      <c r="R1319" t="s">
        <v>8356</v>
      </c>
      <c r="S1319" s="17">
        <f t="shared" si="102"/>
        <v>41954.228032407409</v>
      </c>
      <c r="T1319" s="17">
        <f t="shared" si="103"/>
        <v>41984.228032407409</v>
      </c>
      <c r="U1319">
        <f t="shared" si="104"/>
        <v>2014</v>
      </c>
    </row>
    <row r="1320" spans="1:21" ht="43.2" x14ac:dyDescent="0.3">
      <c r="A1320">
        <v>1332</v>
      </c>
      <c r="B1320" s="9" t="s">
        <v>1333</v>
      </c>
      <c r="C1320" s="3" t="s">
        <v>5442</v>
      </c>
      <c r="D1320" s="5">
        <v>10115</v>
      </c>
      <c r="E1320" s="7">
        <v>0</v>
      </c>
      <c r="F1320" t="s">
        <v>8219</v>
      </c>
      <c r="G1320" t="s">
        <v>8239</v>
      </c>
      <c r="H1320" t="s">
        <v>8256</v>
      </c>
      <c r="I1320">
        <v>1485480408</v>
      </c>
      <c r="J1320">
        <v>1482888408</v>
      </c>
      <c r="K1320" t="b">
        <v>0</v>
      </c>
      <c r="L1320">
        <v>0</v>
      </c>
      <c r="M1320" t="b">
        <v>0</v>
      </c>
      <c r="N1320" t="s">
        <v>8271</v>
      </c>
      <c r="O1320" s="10">
        <f t="shared" si="100"/>
        <v>0</v>
      </c>
      <c r="P1320">
        <f t="shared" si="101"/>
        <v>0</v>
      </c>
      <c r="Q1320" s="12" t="s">
        <v>8316</v>
      </c>
      <c r="R1320" t="s">
        <v>8318</v>
      </c>
      <c r="S1320" s="17">
        <f t="shared" si="102"/>
        <v>42732.060277777782</v>
      </c>
      <c r="T1320" s="17">
        <f t="shared" si="103"/>
        <v>42762.060277777782</v>
      </c>
      <c r="U1320">
        <f t="shared" si="104"/>
        <v>2016</v>
      </c>
    </row>
    <row r="1321" spans="1:21" ht="43.2" x14ac:dyDescent="0.3">
      <c r="A1321">
        <v>1309</v>
      </c>
      <c r="B1321" s="9" t="s">
        <v>1310</v>
      </c>
      <c r="C1321" s="3" t="s">
        <v>5419</v>
      </c>
      <c r="D1321" s="5">
        <v>11500</v>
      </c>
      <c r="E1321" s="7">
        <v>12879</v>
      </c>
      <c r="F1321" t="s">
        <v>8219</v>
      </c>
      <c r="G1321" t="s">
        <v>8223</v>
      </c>
      <c r="H1321" t="s">
        <v>8245</v>
      </c>
      <c r="I1321">
        <v>1444943468</v>
      </c>
      <c r="J1321">
        <v>1441919468</v>
      </c>
      <c r="K1321" t="b">
        <v>0</v>
      </c>
      <c r="L1321">
        <v>35</v>
      </c>
      <c r="M1321" t="b">
        <v>0</v>
      </c>
      <c r="N1321" t="s">
        <v>8271</v>
      </c>
      <c r="O1321" s="10">
        <f t="shared" si="100"/>
        <v>367.97</v>
      </c>
      <c r="P1321">
        <f t="shared" si="101"/>
        <v>367.97</v>
      </c>
      <c r="Q1321" s="12" t="s">
        <v>8316</v>
      </c>
      <c r="R1321" t="s">
        <v>8318</v>
      </c>
      <c r="S1321" s="17">
        <f t="shared" si="102"/>
        <v>42257.882731481484</v>
      </c>
      <c r="T1321" s="17">
        <f t="shared" si="103"/>
        <v>42292.882731481484</v>
      </c>
      <c r="U1321">
        <f t="shared" si="104"/>
        <v>2015</v>
      </c>
    </row>
    <row r="1322" spans="1:21" ht="57.6" x14ac:dyDescent="0.3">
      <c r="A1322">
        <v>630</v>
      </c>
      <c r="B1322" s="9" t="s">
        <v>631</v>
      </c>
      <c r="C1322" s="3" t="s">
        <v>4740</v>
      </c>
      <c r="D1322" s="5">
        <v>11999</v>
      </c>
      <c r="E1322" s="7">
        <v>10</v>
      </c>
      <c r="F1322" t="s">
        <v>8219</v>
      </c>
      <c r="G1322" t="s">
        <v>8223</v>
      </c>
      <c r="H1322" t="s">
        <v>8245</v>
      </c>
      <c r="I1322">
        <v>1441516200</v>
      </c>
      <c r="J1322">
        <v>1438959121</v>
      </c>
      <c r="K1322" t="b">
        <v>0</v>
      </c>
      <c r="L1322">
        <v>1</v>
      </c>
      <c r="M1322" t="b">
        <v>0</v>
      </c>
      <c r="N1322" t="s">
        <v>8270</v>
      </c>
      <c r="O1322" s="10">
        <f t="shared" si="100"/>
        <v>10</v>
      </c>
      <c r="P1322">
        <f t="shared" si="101"/>
        <v>10</v>
      </c>
      <c r="Q1322" s="12" t="s">
        <v>8316</v>
      </c>
      <c r="R1322" t="s">
        <v>8317</v>
      </c>
      <c r="S1322" s="17">
        <f t="shared" si="102"/>
        <v>42223.619456018518</v>
      </c>
      <c r="T1322" s="17">
        <f t="shared" si="103"/>
        <v>42253.215277777781</v>
      </c>
      <c r="U1322">
        <f t="shared" si="104"/>
        <v>2015</v>
      </c>
    </row>
    <row r="1323" spans="1:21" ht="43.2" x14ac:dyDescent="0.3">
      <c r="A1323">
        <v>141</v>
      </c>
      <c r="B1323" s="9" t="s">
        <v>143</v>
      </c>
      <c r="C1323" s="3" t="s">
        <v>4251</v>
      </c>
      <c r="D1323" s="5">
        <v>12000</v>
      </c>
      <c r="E1323" s="7">
        <v>1293</v>
      </c>
      <c r="F1323" t="s">
        <v>8219</v>
      </c>
      <c r="G1323" t="s">
        <v>8223</v>
      </c>
      <c r="H1323" t="s">
        <v>8245</v>
      </c>
      <c r="I1323">
        <v>1433043623</v>
      </c>
      <c r="J1323">
        <v>1429155623</v>
      </c>
      <c r="K1323" t="b">
        <v>0</v>
      </c>
      <c r="L1323">
        <v>28</v>
      </c>
      <c r="M1323" t="b">
        <v>0</v>
      </c>
      <c r="N1323" t="s">
        <v>8265</v>
      </c>
      <c r="O1323" s="10">
        <f t="shared" si="100"/>
        <v>46.18</v>
      </c>
      <c r="P1323">
        <f t="shared" si="101"/>
        <v>46.18</v>
      </c>
      <c r="Q1323" s="12" t="s">
        <v>8307</v>
      </c>
      <c r="R1323" t="s">
        <v>8310</v>
      </c>
      <c r="S1323" s="17">
        <f t="shared" si="102"/>
        <v>42110.153043981481</v>
      </c>
      <c r="T1323" s="17">
        <f t="shared" si="103"/>
        <v>42155.153043981481</v>
      </c>
      <c r="U1323">
        <f t="shared" si="104"/>
        <v>2015</v>
      </c>
    </row>
    <row r="1324" spans="1:21" x14ac:dyDescent="0.3">
      <c r="A1324">
        <v>1049</v>
      </c>
      <c r="B1324" s="9" t="s">
        <v>1050</v>
      </c>
      <c r="C1324" s="3" t="s">
        <v>5159</v>
      </c>
      <c r="D1324" s="5">
        <v>12000</v>
      </c>
      <c r="E1324" s="7">
        <v>0</v>
      </c>
      <c r="F1324" t="s">
        <v>8219</v>
      </c>
      <c r="G1324" t="s">
        <v>8223</v>
      </c>
      <c r="H1324" t="s">
        <v>8245</v>
      </c>
      <c r="I1324">
        <v>1455272445</v>
      </c>
      <c r="J1324">
        <v>1452680445</v>
      </c>
      <c r="K1324" t="b">
        <v>0</v>
      </c>
      <c r="L1324">
        <v>0</v>
      </c>
      <c r="M1324" t="b">
        <v>0</v>
      </c>
      <c r="N1324" t="s">
        <v>8279</v>
      </c>
      <c r="O1324" s="10">
        <f t="shared" si="100"/>
        <v>0</v>
      </c>
      <c r="P1324">
        <f t="shared" si="101"/>
        <v>0</v>
      </c>
      <c r="Q1324" s="12" t="s">
        <v>8328</v>
      </c>
      <c r="R1324" t="s">
        <v>8329</v>
      </c>
      <c r="S1324" s="17">
        <f t="shared" si="102"/>
        <v>42382.431076388893</v>
      </c>
      <c r="T1324" s="17">
        <f t="shared" si="103"/>
        <v>42412.431076388893</v>
      </c>
      <c r="U1324">
        <f t="shared" si="104"/>
        <v>2016</v>
      </c>
    </row>
    <row r="1325" spans="1:21" ht="43.2" x14ac:dyDescent="0.3">
      <c r="A1325">
        <v>1243</v>
      </c>
      <c r="B1325" s="9" t="s">
        <v>1244</v>
      </c>
      <c r="C1325" s="3" t="s">
        <v>5353</v>
      </c>
      <c r="D1325" s="5">
        <v>12000</v>
      </c>
      <c r="E1325" s="7">
        <v>1691</v>
      </c>
      <c r="F1325" t="s">
        <v>8219</v>
      </c>
      <c r="G1325" t="s">
        <v>8223</v>
      </c>
      <c r="H1325" t="s">
        <v>8245</v>
      </c>
      <c r="I1325">
        <v>1310158800</v>
      </c>
      <c r="J1325">
        <v>1304888771</v>
      </c>
      <c r="K1325" t="b">
        <v>0</v>
      </c>
      <c r="L1325">
        <v>38</v>
      </c>
      <c r="M1325" t="b">
        <v>0</v>
      </c>
      <c r="N1325" t="s">
        <v>8284</v>
      </c>
      <c r="O1325" s="10">
        <f t="shared" si="100"/>
        <v>44.5</v>
      </c>
      <c r="P1325">
        <f t="shared" si="101"/>
        <v>44.5</v>
      </c>
      <c r="Q1325" s="12" t="s">
        <v>8322</v>
      </c>
      <c r="R1325" t="s">
        <v>8337</v>
      </c>
      <c r="S1325" s="17">
        <f t="shared" si="102"/>
        <v>40671.879293981481</v>
      </c>
      <c r="T1325" s="17">
        <f t="shared" si="103"/>
        <v>40732.875</v>
      </c>
      <c r="U1325">
        <f t="shared" si="104"/>
        <v>2011</v>
      </c>
    </row>
    <row r="1326" spans="1:21" ht="57.6" x14ac:dyDescent="0.3">
      <c r="A1326">
        <v>2648</v>
      </c>
      <c r="B1326" s="9" t="s">
        <v>2648</v>
      </c>
      <c r="C1326" s="3" t="s">
        <v>6758</v>
      </c>
      <c r="D1326" s="5">
        <v>12000</v>
      </c>
      <c r="E1326" s="7">
        <v>106</v>
      </c>
      <c r="F1326" t="s">
        <v>8219</v>
      </c>
      <c r="G1326" t="s">
        <v>8223</v>
      </c>
      <c r="H1326" t="s">
        <v>8245</v>
      </c>
      <c r="I1326">
        <v>1457543360</v>
      </c>
      <c r="J1326">
        <v>1454951360</v>
      </c>
      <c r="K1326" t="b">
        <v>0</v>
      </c>
      <c r="L1326">
        <v>6</v>
      </c>
      <c r="M1326" t="b">
        <v>0</v>
      </c>
      <c r="N1326" t="s">
        <v>8299</v>
      </c>
      <c r="O1326" s="10">
        <f t="shared" si="100"/>
        <v>17.670000000000002</v>
      </c>
      <c r="P1326">
        <f t="shared" si="101"/>
        <v>17.670000000000002</v>
      </c>
      <c r="Q1326" s="12" t="s">
        <v>8316</v>
      </c>
      <c r="R1326" t="s">
        <v>8352</v>
      </c>
      <c r="S1326" s="17">
        <f t="shared" si="102"/>
        <v>42408.714814814812</v>
      </c>
      <c r="T1326" s="17">
        <f t="shared" si="103"/>
        <v>42438.714814814812</v>
      </c>
      <c r="U1326">
        <f t="shared" si="104"/>
        <v>2016</v>
      </c>
    </row>
    <row r="1327" spans="1:21" ht="57.6" x14ac:dyDescent="0.3">
      <c r="A1327">
        <v>1571</v>
      </c>
      <c r="B1327" s="9" t="s">
        <v>1572</v>
      </c>
      <c r="C1327" s="3" t="s">
        <v>5681</v>
      </c>
      <c r="D1327" s="5">
        <v>12100</v>
      </c>
      <c r="E1327" s="7">
        <v>80</v>
      </c>
      <c r="F1327" t="s">
        <v>8219</v>
      </c>
      <c r="G1327" t="s">
        <v>8224</v>
      </c>
      <c r="H1327" t="s">
        <v>8246</v>
      </c>
      <c r="I1327">
        <v>1434738483</v>
      </c>
      <c r="J1327">
        <v>1432146483</v>
      </c>
      <c r="K1327" t="b">
        <v>0</v>
      </c>
      <c r="L1327">
        <v>4</v>
      </c>
      <c r="M1327" t="b">
        <v>0</v>
      </c>
      <c r="N1327" t="s">
        <v>8288</v>
      </c>
      <c r="O1327" s="10">
        <f t="shared" si="100"/>
        <v>20</v>
      </c>
      <c r="P1327">
        <f t="shared" si="101"/>
        <v>20</v>
      </c>
      <c r="Q1327" s="12" t="s">
        <v>8319</v>
      </c>
      <c r="R1327" t="s">
        <v>8341</v>
      </c>
      <c r="S1327" s="17">
        <f t="shared" si="102"/>
        <v>42144.769479166673</v>
      </c>
      <c r="T1327" s="17">
        <f t="shared" si="103"/>
        <v>42174.769479166673</v>
      </c>
      <c r="U1327">
        <f t="shared" si="104"/>
        <v>2015</v>
      </c>
    </row>
    <row r="1328" spans="1:21" ht="43.2" x14ac:dyDescent="0.3">
      <c r="A1328">
        <v>2399</v>
      </c>
      <c r="B1328" s="9" t="s">
        <v>2400</v>
      </c>
      <c r="C1328" s="3" t="s">
        <v>6509</v>
      </c>
      <c r="D1328" s="5">
        <v>13000</v>
      </c>
      <c r="E1328" s="7">
        <v>0</v>
      </c>
      <c r="F1328" t="s">
        <v>8219</v>
      </c>
      <c r="G1328" t="s">
        <v>8234</v>
      </c>
      <c r="H1328" t="s">
        <v>8254</v>
      </c>
      <c r="I1328">
        <v>1418934506</v>
      </c>
      <c r="J1328">
        <v>1415910506</v>
      </c>
      <c r="K1328" t="b">
        <v>0</v>
      </c>
      <c r="L1328">
        <v>0</v>
      </c>
      <c r="M1328" t="b">
        <v>0</v>
      </c>
      <c r="N1328" t="s">
        <v>8270</v>
      </c>
      <c r="O1328" s="10">
        <f t="shared" si="100"/>
        <v>0</v>
      </c>
      <c r="P1328">
        <f t="shared" si="101"/>
        <v>0</v>
      </c>
      <c r="Q1328" s="12" t="s">
        <v>8316</v>
      </c>
      <c r="R1328" t="s">
        <v>8317</v>
      </c>
      <c r="S1328" s="17">
        <f t="shared" si="102"/>
        <v>41956.853078703702</v>
      </c>
      <c r="T1328" s="17">
        <f t="shared" si="103"/>
        <v>41991.853078703702</v>
      </c>
      <c r="U1328">
        <f t="shared" si="104"/>
        <v>2014</v>
      </c>
    </row>
    <row r="1329" spans="1:21" ht="28.8" x14ac:dyDescent="0.3">
      <c r="A1329">
        <v>3869</v>
      </c>
      <c r="B1329" s="9" t="s">
        <v>3866</v>
      </c>
      <c r="C1329" s="3" t="s">
        <v>7978</v>
      </c>
      <c r="D1329" s="5">
        <v>13111</v>
      </c>
      <c r="E1329" s="7">
        <v>452</v>
      </c>
      <c r="F1329" t="s">
        <v>8219</v>
      </c>
      <c r="G1329" t="s">
        <v>8223</v>
      </c>
      <c r="H1329" t="s">
        <v>8245</v>
      </c>
      <c r="I1329">
        <v>1426302660</v>
      </c>
      <c r="J1329">
        <v>1423761792</v>
      </c>
      <c r="K1329" t="b">
        <v>0</v>
      </c>
      <c r="L1329">
        <v>15</v>
      </c>
      <c r="M1329" t="b">
        <v>0</v>
      </c>
      <c r="N1329" t="s">
        <v>8303</v>
      </c>
      <c r="O1329" s="10">
        <f t="shared" si="100"/>
        <v>30.13</v>
      </c>
      <c r="P1329">
        <f t="shared" si="101"/>
        <v>30.13</v>
      </c>
      <c r="Q1329" s="12" t="s">
        <v>8314</v>
      </c>
      <c r="R1329" t="s">
        <v>8356</v>
      </c>
      <c r="S1329" s="17">
        <f t="shared" si="102"/>
        <v>42047.724444444444</v>
      </c>
      <c r="T1329" s="17">
        <f t="shared" si="103"/>
        <v>42077.132638888885</v>
      </c>
      <c r="U1329">
        <f t="shared" si="104"/>
        <v>2015</v>
      </c>
    </row>
    <row r="1330" spans="1:21" ht="43.2" x14ac:dyDescent="0.3">
      <c r="A1330">
        <v>610</v>
      </c>
      <c r="B1330" s="9" t="s">
        <v>611</v>
      </c>
      <c r="C1330" s="3" t="s">
        <v>4720</v>
      </c>
      <c r="D1330" s="5">
        <v>13803</v>
      </c>
      <c r="E1330" s="7">
        <v>0</v>
      </c>
      <c r="F1330" t="s">
        <v>8219</v>
      </c>
      <c r="G1330" t="s">
        <v>8223</v>
      </c>
      <c r="H1330" t="s">
        <v>8245</v>
      </c>
      <c r="I1330">
        <v>1429732586</v>
      </c>
      <c r="J1330">
        <v>1427140586</v>
      </c>
      <c r="K1330" t="b">
        <v>0</v>
      </c>
      <c r="L1330">
        <v>0</v>
      </c>
      <c r="M1330" t="b">
        <v>0</v>
      </c>
      <c r="N1330" t="s">
        <v>8270</v>
      </c>
      <c r="O1330" s="10">
        <f t="shared" si="100"/>
        <v>0</v>
      </c>
      <c r="P1330">
        <f t="shared" si="101"/>
        <v>0</v>
      </c>
      <c r="Q1330" s="12" t="s">
        <v>8316</v>
      </c>
      <c r="R1330" t="s">
        <v>8317</v>
      </c>
      <c r="S1330" s="17">
        <f t="shared" si="102"/>
        <v>42086.83085648148</v>
      </c>
      <c r="T1330" s="17">
        <f t="shared" si="103"/>
        <v>42116.83085648148</v>
      </c>
      <c r="U1330">
        <f t="shared" si="104"/>
        <v>2015</v>
      </c>
    </row>
    <row r="1331" spans="1:21" ht="28.8" x14ac:dyDescent="0.3">
      <c r="A1331">
        <v>1452</v>
      </c>
      <c r="B1331" s="9" t="s">
        <v>1453</v>
      </c>
      <c r="C1331" s="3" t="s">
        <v>5562</v>
      </c>
      <c r="D1331" s="5">
        <v>14000</v>
      </c>
      <c r="E1331" s="7">
        <v>0</v>
      </c>
      <c r="F1331" t="s">
        <v>8219</v>
      </c>
      <c r="G1331" t="s">
        <v>8223</v>
      </c>
      <c r="H1331" t="s">
        <v>8245</v>
      </c>
      <c r="I1331">
        <v>1406566363</v>
      </c>
      <c r="J1331">
        <v>1403974363</v>
      </c>
      <c r="K1331" t="b">
        <v>0</v>
      </c>
      <c r="L1331">
        <v>0</v>
      </c>
      <c r="M1331" t="b">
        <v>0</v>
      </c>
      <c r="N1331" t="s">
        <v>8285</v>
      </c>
      <c r="O1331" s="10">
        <f t="shared" si="100"/>
        <v>0</v>
      </c>
      <c r="P1331">
        <f t="shared" si="101"/>
        <v>0</v>
      </c>
      <c r="Q1331" s="12" t="s">
        <v>8319</v>
      </c>
      <c r="R1331" t="s">
        <v>8338</v>
      </c>
      <c r="S1331" s="17">
        <f t="shared" si="102"/>
        <v>41818.703275462962</v>
      </c>
      <c r="T1331" s="17">
        <f t="shared" si="103"/>
        <v>41848.703275462962</v>
      </c>
      <c r="U1331">
        <f t="shared" si="104"/>
        <v>2014</v>
      </c>
    </row>
    <row r="1332" spans="1:21" ht="43.2" x14ac:dyDescent="0.3">
      <c r="A1332">
        <v>603</v>
      </c>
      <c r="B1332" s="9" t="s">
        <v>604</v>
      </c>
      <c r="C1332" s="3" t="s">
        <v>4713</v>
      </c>
      <c r="D1332" s="5">
        <v>15000</v>
      </c>
      <c r="E1332" s="7">
        <v>590.02</v>
      </c>
      <c r="F1332" t="s">
        <v>8219</v>
      </c>
      <c r="G1332" t="s">
        <v>8223</v>
      </c>
      <c r="H1332" t="s">
        <v>8245</v>
      </c>
      <c r="I1332">
        <v>1408029623</v>
      </c>
      <c r="J1332">
        <v>1405437623</v>
      </c>
      <c r="K1332" t="b">
        <v>0</v>
      </c>
      <c r="L1332">
        <v>13</v>
      </c>
      <c r="M1332" t="b">
        <v>0</v>
      </c>
      <c r="N1332" t="s">
        <v>8270</v>
      </c>
      <c r="O1332" s="10">
        <f t="shared" si="100"/>
        <v>45.39</v>
      </c>
      <c r="P1332">
        <f t="shared" si="101"/>
        <v>45.39</v>
      </c>
      <c r="Q1332" s="12" t="s">
        <v>8316</v>
      </c>
      <c r="R1332" t="s">
        <v>8317</v>
      </c>
      <c r="S1332" s="17">
        <f t="shared" si="102"/>
        <v>41835.639155092591</v>
      </c>
      <c r="T1332" s="17">
        <f t="shared" si="103"/>
        <v>41865.639155092591</v>
      </c>
      <c r="U1332">
        <f t="shared" si="104"/>
        <v>2014</v>
      </c>
    </row>
    <row r="1333" spans="1:21" ht="43.2" x14ac:dyDescent="0.3">
      <c r="A1333">
        <v>1048</v>
      </c>
      <c r="B1333" s="9" t="s">
        <v>1049</v>
      </c>
      <c r="C1333" s="3" t="s">
        <v>5158</v>
      </c>
      <c r="D1333" s="5">
        <v>15000</v>
      </c>
      <c r="E1333" s="7">
        <v>212</v>
      </c>
      <c r="F1333" t="s">
        <v>8219</v>
      </c>
      <c r="G1333" t="s">
        <v>8223</v>
      </c>
      <c r="H1333" t="s">
        <v>8245</v>
      </c>
      <c r="I1333">
        <v>1474766189</v>
      </c>
      <c r="J1333">
        <v>1471310189</v>
      </c>
      <c r="K1333" t="b">
        <v>0</v>
      </c>
      <c r="L1333">
        <v>4</v>
      </c>
      <c r="M1333" t="b">
        <v>0</v>
      </c>
      <c r="N1333" t="s">
        <v>8279</v>
      </c>
      <c r="O1333" s="10">
        <f t="shared" si="100"/>
        <v>53</v>
      </c>
      <c r="P1333">
        <f t="shared" si="101"/>
        <v>53</v>
      </c>
      <c r="Q1333" s="12" t="s">
        <v>8328</v>
      </c>
      <c r="R1333" t="s">
        <v>8329</v>
      </c>
      <c r="S1333" s="17">
        <f t="shared" si="102"/>
        <v>42598.053113425922</v>
      </c>
      <c r="T1333" s="17">
        <f t="shared" si="103"/>
        <v>42638.053113425922</v>
      </c>
      <c r="U1333">
        <f t="shared" si="104"/>
        <v>2016</v>
      </c>
    </row>
    <row r="1334" spans="1:21" ht="28.8" x14ac:dyDescent="0.3">
      <c r="A1334">
        <v>1224</v>
      </c>
      <c r="B1334" s="9" t="s">
        <v>1225</v>
      </c>
      <c r="C1334" s="3" t="s">
        <v>5334</v>
      </c>
      <c r="D1334" s="5">
        <v>15000</v>
      </c>
      <c r="E1334" s="7">
        <v>1060</v>
      </c>
      <c r="F1334" t="s">
        <v>8219</v>
      </c>
      <c r="G1334" t="s">
        <v>8223</v>
      </c>
      <c r="H1334" t="s">
        <v>8245</v>
      </c>
      <c r="I1334">
        <v>1402060302</v>
      </c>
      <c r="J1334">
        <v>1396876302</v>
      </c>
      <c r="K1334" t="b">
        <v>0</v>
      </c>
      <c r="L1334">
        <v>18</v>
      </c>
      <c r="M1334" t="b">
        <v>0</v>
      </c>
      <c r="N1334" t="s">
        <v>8284</v>
      </c>
      <c r="O1334" s="10">
        <f t="shared" si="100"/>
        <v>58.89</v>
      </c>
      <c r="P1334">
        <f t="shared" si="101"/>
        <v>58.89</v>
      </c>
      <c r="Q1334" s="12" t="s">
        <v>8322</v>
      </c>
      <c r="R1334" t="s">
        <v>8337</v>
      </c>
      <c r="S1334" s="17">
        <f t="shared" si="102"/>
        <v>41736.549791666665</v>
      </c>
      <c r="T1334" s="17">
        <f t="shared" si="103"/>
        <v>41796.549791666665</v>
      </c>
      <c r="U1334">
        <f t="shared" si="104"/>
        <v>2014</v>
      </c>
    </row>
    <row r="1335" spans="1:21" ht="43.2" x14ac:dyDescent="0.3">
      <c r="A1335">
        <v>1323</v>
      </c>
      <c r="B1335" s="9" t="s">
        <v>1324</v>
      </c>
      <c r="C1335" s="3" t="s">
        <v>5433</v>
      </c>
      <c r="D1335" s="5">
        <v>15000</v>
      </c>
      <c r="E1335" s="7">
        <v>1332</v>
      </c>
      <c r="F1335" t="s">
        <v>8219</v>
      </c>
      <c r="G1335" t="s">
        <v>8223</v>
      </c>
      <c r="H1335" t="s">
        <v>8245</v>
      </c>
      <c r="I1335">
        <v>1461653700</v>
      </c>
      <c r="J1335">
        <v>1458665146</v>
      </c>
      <c r="K1335" t="b">
        <v>0</v>
      </c>
      <c r="L1335">
        <v>44</v>
      </c>
      <c r="M1335" t="b">
        <v>0</v>
      </c>
      <c r="N1335" t="s">
        <v>8271</v>
      </c>
      <c r="O1335" s="10">
        <f t="shared" si="100"/>
        <v>30.27</v>
      </c>
      <c r="P1335">
        <f t="shared" si="101"/>
        <v>30.27</v>
      </c>
      <c r="Q1335" s="12" t="s">
        <v>8316</v>
      </c>
      <c r="R1335" t="s">
        <v>8318</v>
      </c>
      <c r="S1335" s="17">
        <f t="shared" si="102"/>
        <v>42451.698449074072</v>
      </c>
      <c r="T1335" s="17">
        <f t="shared" si="103"/>
        <v>42486.288194444445</v>
      </c>
      <c r="U1335">
        <f t="shared" si="104"/>
        <v>2016</v>
      </c>
    </row>
    <row r="1336" spans="1:21" ht="43.2" x14ac:dyDescent="0.3">
      <c r="A1336">
        <v>1455</v>
      </c>
      <c r="B1336" s="9" t="s">
        <v>1456</v>
      </c>
      <c r="C1336" s="3" t="s">
        <v>5565</v>
      </c>
      <c r="D1336" s="5">
        <v>15000</v>
      </c>
      <c r="E1336" s="7">
        <v>1575</v>
      </c>
      <c r="F1336" t="s">
        <v>8219</v>
      </c>
      <c r="G1336" t="s">
        <v>8223</v>
      </c>
      <c r="H1336" t="s">
        <v>8245</v>
      </c>
      <c r="I1336">
        <v>1409924340</v>
      </c>
      <c r="J1336">
        <v>1405181320</v>
      </c>
      <c r="K1336" t="b">
        <v>0</v>
      </c>
      <c r="L1336">
        <v>7</v>
      </c>
      <c r="M1336" t="b">
        <v>0</v>
      </c>
      <c r="N1336" t="s">
        <v>8285</v>
      </c>
      <c r="O1336" s="10">
        <f t="shared" si="100"/>
        <v>225</v>
      </c>
      <c r="P1336">
        <f t="shared" si="101"/>
        <v>225</v>
      </c>
      <c r="Q1336" s="12" t="s">
        <v>8319</v>
      </c>
      <c r="R1336" t="s">
        <v>8338</v>
      </c>
      <c r="S1336" s="17">
        <f t="shared" si="102"/>
        <v>41832.672685185185</v>
      </c>
      <c r="T1336" s="17">
        <f t="shared" si="103"/>
        <v>41887.568749999999</v>
      </c>
      <c r="U1336">
        <f t="shared" si="104"/>
        <v>2014</v>
      </c>
    </row>
    <row r="1337" spans="1:21" ht="43.2" x14ac:dyDescent="0.3">
      <c r="A1337">
        <v>2380</v>
      </c>
      <c r="B1337" s="9" t="s">
        <v>2381</v>
      </c>
      <c r="C1337" s="3" t="s">
        <v>6490</v>
      </c>
      <c r="D1337" s="5">
        <v>15000</v>
      </c>
      <c r="E1337" s="7">
        <v>55</v>
      </c>
      <c r="F1337" t="s">
        <v>8219</v>
      </c>
      <c r="G1337" t="s">
        <v>8223</v>
      </c>
      <c r="H1337" t="s">
        <v>8245</v>
      </c>
      <c r="I1337">
        <v>1443726142</v>
      </c>
      <c r="J1337">
        <v>1441134142</v>
      </c>
      <c r="K1337" t="b">
        <v>0</v>
      </c>
      <c r="L1337">
        <v>3</v>
      </c>
      <c r="M1337" t="b">
        <v>0</v>
      </c>
      <c r="N1337" t="s">
        <v>8270</v>
      </c>
      <c r="O1337" s="10">
        <f t="shared" si="100"/>
        <v>18.329999999999998</v>
      </c>
      <c r="P1337">
        <f t="shared" si="101"/>
        <v>18.329999999999998</v>
      </c>
      <c r="Q1337" s="12" t="s">
        <v>8316</v>
      </c>
      <c r="R1337" t="s">
        <v>8317</v>
      </c>
      <c r="S1337" s="17">
        <f t="shared" si="102"/>
        <v>42248.793310185181</v>
      </c>
      <c r="T1337" s="17">
        <f t="shared" si="103"/>
        <v>42278.793310185181</v>
      </c>
      <c r="U1337">
        <f t="shared" si="104"/>
        <v>2015</v>
      </c>
    </row>
    <row r="1338" spans="1:21" ht="43.2" x14ac:dyDescent="0.3">
      <c r="A1338">
        <v>2577</v>
      </c>
      <c r="B1338" s="9" t="s">
        <v>2577</v>
      </c>
      <c r="C1338" s="3" t="s">
        <v>6687</v>
      </c>
      <c r="D1338" s="5">
        <v>15000</v>
      </c>
      <c r="E1338" s="7">
        <v>0</v>
      </c>
      <c r="F1338" t="s">
        <v>8219</v>
      </c>
      <c r="G1338" t="s">
        <v>8223</v>
      </c>
      <c r="H1338" t="s">
        <v>8245</v>
      </c>
      <c r="I1338">
        <v>1407181297</v>
      </c>
      <c r="J1338">
        <v>1405021297</v>
      </c>
      <c r="K1338" t="b">
        <v>0</v>
      </c>
      <c r="L1338">
        <v>0</v>
      </c>
      <c r="M1338" t="b">
        <v>0</v>
      </c>
      <c r="N1338" t="s">
        <v>8282</v>
      </c>
      <c r="O1338" s="10">
        <f t="shared" ref="O1338:O1401" si="105">IFERROR(ROUND(E1338/L1338,2),0)</f>
        <v>0</v>
      </c>
      <c r="P1338">
        <f t="shared" ref="P1338:P1401" si="106">IFERROR(ROUND(E1338/L1338,2),0)</f>
        <v>0</v>
      </c>
      <c r="Q1338" s="12" t="s">
        <v>8333</v>
      </c>
      <c r="R1338" t="s">
        <v>8334</v>
      </c>
      <c r="S1338" s="17">
        <f t="shared" ref="S1338:S1401" si="107">(((J1338/60)/60)/24)+DATE(1970,1,1)</f>
        <v>41830.820567129631</v>
      </c>
      <c r="T1338" s="17">
        <f t="shared" ref="T1338:T1401" si="108">(((I1338/60)/60)/24)+DATE(1970,1,1)</f>
        <v>41855.820567129631</v>
      </c>
      <c r="U1338">
        <f t="shared" si="104"/>
        <v>2014</v>
      </c>
    </row>
    <row r="1339" spans="1:21" x14ac:dyDescent="0.3">
      <c r="A1339">
        <v>2655</v>
      </c>
      <c r="B1339" s="9" t="s">
        <v>2655</v>
      </c>
      <c r="C1339" s="3" t="s">
        <v>6765</v>
      </c>
      <c r="D1339" s="5">
        <v>15000</v>
      </c>
      <c r="E1339" s="7">
        <v>3155</v>
      </c>
      <c r="F1339" t="s">
        <v>8219</v>
      </c>
      <c r="G1339" t="s">
        <v>8223</v>
      </c>
      <c r="H1339" t="s">
        <v>8245</v>
      </c>
      <c r="I1339">
        <v>1455048000</v>
      </c>
      <c r="J1339">
        <v>1452631647</v>
      </c>
      <c r="K1339" t="b">
        <v>0</v>
      </c>
      <c r="L1339">
        <v>43</v>
      </c>
      <c r="M1339" t="b">
        <v>0</v>
      </c>
      <c r="N1339" t="s">
        <v>8299</v>
      </c>
      <c r="O1339" s="10">
        <f t="shared" si="105"/>
        <v>73.37</v>
      </c>
      <c r="P1339">
        <f t="shared" si="106"/>
        <v>73.37</v>
      </c>
      <c r="Q1339" s="12" t="s">
        <v>8316</v>
      </c>
      <c r="R1339" t="s">
        <v>8352</v>
      </c>
      <c r="S1339" s="17">
        <f t="shared" si="107"/>
        <v>42381.866284722222</v>
      </c>
      <c r="T1339" s="17">
        <f t="shared" si="108"/>
        <v>42409.833333333328</v>
      </c>
      <c r="U1339">
        <f t="shared" si="104"/>
        <v>2016</v>
      </c>
    </row>
    <row r="1340" spans="1:21" ht="43.2" x14ac:dyDescent="0.3">
      <c r="A1340">
        <v>2954</v>
      </c>
      <c r="B1340" s="9" t="s">
        <v>2954</v>
      </c>
      <c r="C1340" s="3" t="s">
        <v>7064</v>
      </c>
      <c r="D1340" s="5">
        <v>15000</v>
      </c>
      <c r="E1340" s="7">
        <v>0</v>
      </c>
      <c r="F1340" t="s">
        <v>8219</v>
      </c>
      <c r="G1340" t="s">
        <v>8223</v>
      </c>
      <c r="H1340" t="s">
        <v>8245</v>
      </c>
      <c r="I1340">
        <v>1489669203</v>
      </c>
      <c r="J1340">
        <v>1487944803</v>
      </c>
      <c r="K1340" t="b">
        <v>0</v>
      </c>
      <c r="L1340">
        <v>0</v>
      </c>
      <c r="M1340" t="b">
        <v>0</v>
      </c>
      <c r="N1340" t="s">
        <v>8301</v>
      </c>
      <c r="O1340" s="10">
        <f t="shared" si="105"/>
        <v>0</v>
      </c>
      <c r="P1340">
        <f t="shared" si="106"/>
        <v>0</v>
      </c>
      <c r="Q1340" s="12" t="s">
        <v>8314</v>
      </c>
      <c r="R1340" t="s">
        <v>8354</v>
      </c>
      <c r="S1340" s="17">
        <f t="shared" si="107"/>
        <v>42790.583368055552</v>
      </c>
      <c r="T1340" s="17">
        <f t="shared" si="108"/>
        <v>42810.541701388895</v>
      </c>
      <c r="U1340">
        <f t="shared" si="104"/>
        <v>2017</v>
      </c>
    </row>
    <row r="1341" spans="1:21" ht="43.2" x14ac:dyDescent="0.3">
      <c r="A1341">
        <v>2957</v>
      </c>
      <c r="B1341" s="9" t="s">
        <v>2957</v>
      </c>
      <c r="C1341" s="3" t="s">
        <v>7067</v>
      </c>
      <c r="D1341" s="5">
        <v>15000</v>
      </c>
      <c r="E1341" s="7">
        <v>280</v>
      </c>
      <c r="F1341" t="s">
        <v>8219</v>
      </c>
      <c r="G1341" t="s">
        <v>8223</v>
      </c>
      <c r="H1341" t="s">
        <v>8245</v>
      </c>
      <c r="I1341">
        <v>1427498172</v>
      </c>
      <c r="J1341">
        <v>1422317772</v>
      </c>
      <c r="K1341" t="b">
        <v>0</v>
      </c>
      <c r="L1341">
        <v>3</v>
      </c>
      <c r="M1341" t="b">
        <v>0</v>
      </c>
      <c r="N1341" t="s">
        <v>8301</v>
      </c>
      <c r="O1341" s="10">
        <f t="shared" si="105"/>
        <v>93.33</v>
      </c>
      <c r="P1341">
        <f t="shared" si="106"/>
        <v>93.33</v>
      </c>
      <c r="Q1341" s="12" t="s">
        <v>8314</v>
      </c>
      <c r="R1341" t="s">
        <v>8354</v>
      </c>
      <c r="S1341" s="17">
        <f t="shared" si="107"/>
        <v>42031.011249999996</v>
      </c>
      <c r="T1341" s="17">
        <f t="shared" si="108"/>
        <v>42090.969583333332</v>
      </c>
      <c r="U1341">
        <f t="shared" si="104"/>
        <v>2015</v>
      </c>
    </row>
    <row r="1342" spans="1:21" ht="43.2" x14ac:dyDescent="0.3">
      <c r="A1342">
        <v>3872</v>
      </c>
      <c r="B1342" s="9" t="s">
        <v>3869</v>
      </c>
      <c r="C1342" s="3" t="s">
        <v>7981</v>
      </c>
      <c r="D1342" s="5">
        <v>15000</v>
      </c>
      <c r="E1342" s="7">
        <v>0</v>
      </c>
      <c r="F1342" t="s">
        <v>8219</v>
      </c>
      <c r="G1342" t="s">
        <v>8223</v>
      </c>
      <c r="H1342" t="s">
        <v>8245</v>
      </c>
      <c r="I1342">
        <v>1439522996</v>
      </c>
      <c r="J1342">
        <v>1435202996</v>
      </c>
      <c r="K1342" t="b">
        <v>0</v>
      </c>
      <c r="L1342">
        <v>0</v>
      </c>
      <c r="M1342" t="b">
        <v>0</v>
      </c>
      <c r="N1342" t="s">
        <v>8303</v>
      </c>
      <c r="O1342" s="10">
        <f t="shared" si="105"/>
        <v>0</v>
      </c>
      <c r="P1342">
        <f t="shared" si="106"/>
        <v>0</v>
      </c>
      <c r="Q1342" s="12" t="s">
        <v>8314</v>
      </c>
      <c r="R1342" t="s">
        <v>8356</v>
      </c>
      <c r="S1342" s="17">
        <f t="shared" si="107"/>
        <v>42180.145787037036</v>
      </c>
      <c r="T1342" s="17">
        <f t="shared" si="108"/>
        <v>42230.145787037036</v>
      </c>
      <c r="U1342">
        <f t="shared" si="104"/>
        <v>2015</v>
      </c>
    </row>
    <row r="1343" spans="1:21" ht="43.2" x14ac:dyDescent="0.3">
      <c r="A1343">
        <v>3879</v>
      </c>
      <c r="B1343" s="9" t="s">
        <v>3876</v>
      </c>
      <c r="C1343" s="3" t="s">
        <v>7988</v>
      </c>
      <c r="D1343" s="5">
        <v>15000</v>
      </c>
      <c r="E1343" s="7">
        <v>0</v>
      </c>
      <c r="F1343" t="s">
        <v>8219</v>
      </c>
      <c r="G1343" t="s">
        <v>8224</v>
      </c>
      <c r="H1343" t="s">
        <v>8246</v>
      </c>
      <c r="I1343">
        <v>1422218396</v>
      </c>
      <c r="J1343">
        <v>1419626396</v>
      </c>
      <c r="K1343" t="b">
        <v>0</v>
      </c>
      <c r="L1343">
        <v>0</v>
      </c>
      <c r="M1343" t="b">
        <v>0</v>
      </c>
      <c r="N1343" t="s">
        <v>8303</v>
      </c>
      <c r="O1343" s="10">
        <f t="shared" si="105"/>
        <v>0</v>
      </c>
      <c r="P1343">
        <f t="shared" si="106"/>
        <v>0</v>
      </c>
      <c r="Q1343" s="12" t="s">
        <v>8314</v>
      </c>
      <c r="R1343" t="s">
        <v>8356</v>
      </c>
      <c r="S1343" s="17">
        <f t="shared" si="107"/>
        <v>41999.861064814817</v>
      </c>
      <c r="T1343" s="17">
        <f t="shared" si="108"/>
        <v>42029.861064814817</v>
      </c>
      <c r="U1343">
        <f t="shared" si="104"/>
        <v>2014</v>
      </c>
    </row>
    <row r="1344" spans="1:21" ht="57.6" x14ac:dyDescent="0.3">
      <c r="A1344">
        <v>3883</v>
      </c>
      <c r="B1344" s="9" t="s">
        <v>3880</v>
      </c>
      <c r="C1344" s="3" t="s">
        <v>7992</v>
      </c>
      <c r="D1344" s="5">
        <v>15000</v>
      </c>
      <c r="E1344" s="7">
        <v>0</v>
      </c>
      <c r="F1344" t="s">
        <v>8219</v>
      </c>
      <c r="G1344" t="s">
        <v>8224</v>
      </c>
      <c r="H1344" t="s">
        <v>8246</v>
      </c>
      <c r="I1344">
        <v>1409668069</v>
      </c>
      <c r="J1344">
        <v>1407076069</v>
      </c>
      <c r="K1344" t="b">
        <v>0</v>
      </c>
      <c r="L1344">
        <v>0</v>
      </c>
      <c r="M1344" t="b">
        <v>0</v>
      </c>
      <c r="N1344" t="s">
        <v>8303</v>
      </c>
      <c r="O1344" s="10">
        <f t="shared" si="105"/>
        <v>0</v>
      </c>
      <c r="P1344">
        <f t="shared" si="106"/>
        <v>0</v>
      </c>
      <c r="Q1344" s="12" t="s">
        <v>8314</v>
      </c>
      <c r="R1344" t="s">
        <v>8356</v>
      </c>
      <c r="S1344" s="17">
        <f t="shared" si="107"/>
        <v>41854.602650462963</v>
      </c>
      <c r="T1344" s="17">
        <f t="shared" si="108"/>
        <v>41884.602650462963</v>
      </c>
      <c r="U1344">
        <f t="shared" si="104"/>
        <v>2014</v>
      </c>
    </row>
    <row r="1345" spans="1:21" ht="57.6" x14ac:dyDescent="0.3">
      <c r="A1345">
        <v>2389</v>
      </c>
      <c r="B1345" s="9" t="s">
        <v>2390</v>
      </c>
      <c r="C1345" s="3" t="s">
        <v>6499</v>
      </c>
      <c r="D1345" s="5">
        <v>16000</v>
      </c>
      <c r="E1345" s="7">
        <v>30</v>
      </c>
      <c r="F1345" t="s">
        <v>8219</v>
      </c>
      <c r="G1345" t="s">
        <v>8229</v>
      </c>
      <c r="H1345" t="s">
        <v>8248</v>
      </c>
      <c r="I1345">
        <v>1437861540</v>
      </c>
      <c r="J1345">
        <v>1435160452</v>
      </c>
      <c r="K1345" t="b">
        <v>0</v>
      </c>
      <c r="L1345">
        <v>1</v>
      </c>
      <c r="M1345" t="b">
        <v>0</v>
      </c>
      <c r="N1345" t="s">
        <v>8270</v>
      </c>
      <c r="O1345" s="10">
        <f t="shared" si="105"/>
        <v>30</v>
      </c>
      <c r="P1345">
        <f t="shared" si="106"/>
        <v>30</v>
      </c>
      <c r="Q1345" s="12" t="s">
        <v>8316</v>
      </c>
      <c r="R1345" t="s">
        <v>8317</v>
      </c>
      <c r="S1345" s="17">
        <f t="shared" si="107"/>
        <v>42179.653379629628</v>
      </c>
      <c r="T1345" s="17">
        <f t="shared" si="108"/>
        <v>42210.915972222225</v>
      </c>
      <c r="U1345">
        <f t="shared" si="104"/>
        <v>2015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5"/>
        <v>40.76</v>
      </c>
      <c r="P1346">
        <f t="shared" si="106"/>
        <v>40.76</v>
      </c>
      <c r="Q1346" s="12" t="s">
        <v>8319</v>
      </c>
      <c r="R1346" t="s">
        <v>8320</v>
      </c>
      <c r="S1346" s="17">
        <f t="shared" si="107"/>
        <v>42522.789803240739</v>
      </c>
      <c r="T1346" s="17">
        <f t="shared" si="108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53.57</v>
      </c>
      <c r="P1347">
        <f t="shared" si="106"/>
        <v>53.57</v>
      </c>
      <c r="Q1347" s="12" t="s">
        <v>8319</v>
      </c>
      <c r="R1347" t="s">
        <v>8320</v>
      </c>
      <c r="S1347" s="17">
        <f t="shared" si="107"/>
        <v>41799.814340277779</v>
      </c>
      <c r="T1347" s="17">
        <f t="shared" si="108"/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48.45</v>
      </c>
      <c r="P1348">
        <f t="shared" si="106"/>
        <v>48.45</v>
      </c>
      <c r="Q1348" s="12" t="s">
        <v>8319</v>
      </c>
      <c r="R1348" t="s">
        <v>8320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82.42</v>
      </c>
      <c r="P1349">
        <f t="shared" si="106"/>
        <v>82.42</v>
      </c>
      <c r="Q1349" s="12" t="s">
        <v>8319</v>
      </c>
      <c r="R1349" t="s">
        <v>8320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230.19</v>
      </c>
      <c r="P1350">
        <f t="shared" si="106"/>
        <v>230.19</v>
      </c>
      <c r="Q1350" s="12" t="s">
        <v>8319</v>
      </c>
      <c r="R1350" t="s">
        <v>8320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59.36</v>
      </c>
      <c r="P1351">
        <f t="shared" si="106"/>
        <v>59.36</v>
      </c>
      <c r="Q1351" s="12" t="s">
        <v>8319</v>
      </c>
      <c r="R1351" t="s">
        <v>8320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66.7</v>
      </c>
      <c r="P1352">
        <f t="shared" si="106"/>
        <v>66.7</v>
      </c>
      <c r="Q1352" s="12" t="s">
        <v>8319</v>
      </c>
      <c r="R1352" t="s">
        <v>8320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168.78</v>
      </c>
      <c r="P1353">
        <f t="shared" si="106"/>
        <v>168.78</v>
      </c>
      <c r="Q1353" s="12" t="s">
        <v>8319</v>
      </c>
      <c r="R1353" t="s">
        <v>8320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59.97</v>
      </c>
      <c r="P1354">
        <f t="shared" si="106"/>
        <v>59.97</v>
      </c>
      <c r="Q1354" s="12" t="s">
        <v>8319</v>
      </c>
      <c r="R1354" t="s">
        <v>8320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31.81</v>
      </c>
      <c r="P1355">
        <f t="shared" si="106"/>
        <v>31.81</v>
      </c>
      <c r="Q1355" s="12" t="s">
        <v>8319</v>
      </c>
      <c r="R1355" t="s">
        <v>8320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24.42</v>
      </c>
      <c r="P1356">
        <f t="shared" si="106"/>
        <v>24.42</v>
      </c>
      <c r="Q1356" s="12" t="s">
        <v>8319</v>
      </c>
      <c r="R1356" t="s">
        <v>8320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25.35</v>
      </c>
      <c r="P1357">
        <f t="shared" si="106"/>
        <v>25.35</v>
      </c>
      <c r="Q1357" s="12" t="s">
        <v>8319</v>
      </c>
      <c r="R1357" t="s">
        <v>8320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71.44</v>
      </c>
      <c r="P1358">
        <f t="shared" si="106"/>
        <v>71.44</v>
      </c>
      <c r="Q1358" s="12" t="s">
        <v>8319</v>
      </c>
      <c r="R1358" t="s">
        <v>8320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38.549999999999997</v>
      </c>
      <c r="P1359">
        <f t="shared" si="106"/>
        <v>38.549999999999997</v>
      </c>
      <c r="Q1359" s="12" t="s">
        <v>8319</v>
      </c>
      <c r="R1359" t="s">
        <v>8320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68.37</v>
      </c>
      <c r="P1360">
        <f t="shared" si="106"/>
        <v>68.37</v>
      </c>
      <c r="Q1360" s="12" t="s">
        <v>8319</v>
      </c>
      <c r="R1360" t="s">
        <v>8320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40.21</v>
      </c>
      <c r="P1361">
        <f t="shared" si="106"/>
        <v>40.21</v>
      </c>
      <c r="Q1361" s="12" t="s">
        <v>8319</v>
      </c>
      <c r="R1361" t="s">
        <v>8320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32.07</v>
      </c>
      <c r="P1362">
        <f t="shared" si="106"/>
        <v>32.07</v>
      </c>
      <c r="Q1362" s="12" t="s">
        <v>8319</v>
      </c>
      <c r="R1362" t="s">
        <v>8320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28.63</v>
      </c>
      <c r="P1363">
        <f t="shared" si="106"/>
        <v>28.63</v>
      </c>
      <c r="Q1363" s="12" t="s">
        <v>8319</v>
      </c>
      <c r="R1363" t="s">
        <v>8320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43.64</v>
      </c>
      <c r="P1364">
        <f t="shared" si="106"/>
        <v>43.64</v>
      </c>
      <c r="Q1364" s="12" t="s">
        <v>8319</v>
      </c>
      <c r="R1364" t="s">
        <v>8320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40</v>
      </c>
      <c r="P1365">
        <f t="shared" si="106"/>
        <v>40</v>
      </c>
      <c r="Q1365" s="12" t="s">
        <v>8319</v>
      </c>
      <c r="R1365" t="s">
        <v>8320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346.04</v>
      </c>
      <c r="P1366">
        <f t="shared" si="106"/>
        <v>346.04</v>
      </c>
      <c r="Q1366" s="12" t="s">
        <v>8322</v>
      </c>
      <c r="R1366" t="s">
        <v>8323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81.739999999999995</v>
      </c>
      <c r="P1367">
        <f t="shared" si="106"/>
        <v>81.739999999999995</v>
      </c>
      <c r="Q1367" s="12" t="s">
        <v>8322</v>
      </c>
      <c r="R1367" t="s">
        <v>8323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64.540000000000006</v>
      </c>
      <c r="P1368">
        <f t="shared" si="106"/>
        <v>64.540000000000006</v>
      </c>
      <c r="Q1368" s="12" t="s">
        <v>8322</v>
      </c>
      <c r="R1368" t="s">
        <v>8323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63.48</v>
      </c>
      <c r="P1369">
        <f t="shared" si="106"/>
        <v>63.48</v>
      </c>
      <c r="Q1369" s="12" t="s">
        <v>8322</v>
      </c>
      <c r="R1369" t="s">
        <v>8323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63.62</v>
      </c>
      <c r="P1370">
        <f t="shared" si="106"/>
        <v>63.62</v>
      </c>
      <c r="Q1370" s="12" t="s">
        <v>8322</v>
      </c>
      <c r="R1370" t="s">
        <v>8323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83.97</v>
      </c>
      <c r="P1371">
        <f t="shared" si="106"/>
        <v>83.97</v>
      </c>
      <c r="Q1371" s="12" t="s">
        <v>8322</v>
      </c>
      <c r="R1371" t="s">
        <v>8323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77.75</v>
      </c>
      <c r="P1372">
        <f t="shared" si="106"/>
        <v>77.75</v>
      </c>
      <c r="Q1372" s="12" t="s">
        <v>8322</v>
      </c>
      <c r="R1372" t="s">
        <v>8323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107.07</v>
      </c>
      <c r="P1373">
        <f t="shared" si="106"/>
        <v>107.07</v>
      </c>
      <c r="Q1373" s="12" t="s">
        <v>8322</v>
      </c>
      <c r="R1373" t="s">
        <v>8323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38.75</v>
      </c>
      <c r="P1374">
        <f t="shared" si="106"/>
        <v>38.75</v>
      </c>
      <c r="Q1374" s="12" t="s">
        <v>8322</v>
      </c>
      <c r="R1374" t="s">
        <v>8323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201.94</v>
      </c>
      <c r="P1375">
        <f t="shared" si="106"/>
        <v>201.94</v>
      </c>
      <c r="Q1375" s="12" t="s">
        <v>8322</v>
      </c>
      <c r="R1375" t="s">
        <v>8323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43.06</v>
      </c>
      <c r="P1376">
        <f t="shared" si="106"/>
        <v>43.06</v>
      </c>
      <c r="Q1376" s="12" t="s">
        <v>8322</v>
      </c>
      <c r="R1376" t="s">
        <v>8323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62.87</v>
      </c>
      <c r="P1377">
        <f t="shared" si="106"/>
        <v>62.87</v>
      </c>
      <c r="Q1377" s="12" t="s">
        <v>8322</v>
      </c>
      <c r="R1377" t="s">
        <v>8323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55.61</v>
      </c>
      <c r="P1378">
        <f t="shared" si="106"/>
        <v>55.61</v>
      </c>
      <c r="Q1378" s="12" t="s">
        <v>8322</v>
      </c>
      <c r="R1378" t="s">
        <v>8323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48.71</v>
      </c>
      <c r="P1379">
        <f t="shared" si="106"/>
        <v>48.71</v>
      </c>
      <c r="Q1379" s="12" t="s">
        <v>8322</v>
      </c>
      <c r="R1379" t="s">
        <v>8323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30.58</v>
      </c>
      <c r="P1380">
        <f t="shared" si="106"/>
        <v>30.58</v>
      </c>
      <c r="Q1380" s="12" t="s">
        <v>8322</v>
      </c>
      <c r="R1380" t="s">
        <v>8323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73.91</v>
      </c>
      <c r="P1381">
        <f t="shared" si="106"/>
        <v>73.91</v>
      </c>
      <c r="Q1381" s="12" t="s">
        <v>8322</v>
      </c>
      <c r="R1381" t="s">
        <v>8323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21.2</v>
      </c>
      <c r="P1382">
        <f t="shared" si="106"/>
        <v>21.2</v>
      </c>
      <c r="Q1382" s="12" t="s">
        <v>8322</v>
      </c>
      <c r="R1382" t="s">
        <v>8323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73.36</v>
      </c>
      <c r="P1383">
        <f t="shared" si="106"/>
        <v>73.36</v>
      </c>
      <c r="Q1383" s="12" t="s">
        <v>8322</v>
      </c>
      <c r="R1383" t="s">
        <v>8323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56.41</v>
      </c>
      <c r="P1384">
        <f t="shared" si="106"/>
        <v>56.41</v>
      </c>
      <c r="Q1384" s="12" t="s">
        <v>8322</v>
      </c>
      <c r="R1384" t="s">
        <v>8323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50.25</v>
      </c>
      <c r="P1385">
        <f t="shared" si="106"/>
        <v>50.25</v>
      </c>
      <c r="Q1385" s="12" t="s">
        <v>8322</v>
      </c>
      <c r="R1385" t="s">
        <v>8323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68.94</v>
      </c>
      <c r="P1386">
        <f t="shared" si="106"/>
        <v>68.94</v>
      </c>
      <c r="Q1386" s="12" t="s">
        <v>8322</v>
      </c>
      <c r="R1386" t="s">
        <v>8323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65.91</v>
      </c>
      <c r="P1387">
        <f t="shared" si="106"/>
        <v>65.91</v>
      </c>
      <c r="Q1387" s="12" t="s">
        <v>8322</v>
      </c>
      <c r="R1387" t="s">
        <v>8323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62.5</v>
      </c>
      <c r="P1388">
        <f t="shared" si="106"/>
        <v>62.5</v>
      </c>
      <c r="Q1388" s="12" t="s">
        <v>8322</v>
      </c>
      <c r="R1388" t="s">
        <v>8323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70.06</v>
      </c>
      <c r="P1389">
        <f t="shared" si="106"/>
        <v>70.06</v>
      </c>
      <c r="Q1389" s="12" t="s">
        <v>8322</v>
      </c>
      <c r="R1389" t="s">
        <v>8323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60.18</v>
      </c>
      <c r="P1390">
        <f t="shared" si="106"/>
        <v>60.18</v>
      </c>
      <c r="Q1390" s="12" t="s">
        <v>8322</v>
      </c>
      <c r="R1390" t="s">
        <v>8323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21.38</v>
      </c>
      <c r="P1391">
        <f t="shared" si="106"/>
        <v>21.38</v>
      </c>
      <c r="Q1391" s="12" t="s">
        <v>8322</v>
      </c>
      <c r="R1391" t="s">
        <v>8323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160.79</v>
      </c>
      <c r="P1392">
        <f t="shared" si="106"/>
        <v>160.79</v>
      </c>
      <c r="Q1392" s="12" t="s">
        <v>8322</v>
      </c>
      <c r="R1392" t="s">
        <v>8323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42.38</v>
      </c>
      <c r="P1393">
        <f t="shared" si="106"/>
        <v>42.38</v>
      </c>
      <c r="Q1393" s="12" t="s">
        <v>8322</v>
      </c>
      <c r="R1393" t="s">
        <v>8323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27.32</v>
      </c>
      <c r="P1394">
        <f t="shared" si="106"/>
        <v>27.32</v>
      </c>
      <c r="Q1394" s="12" t="s">
        <v>8322</v>
      </c>
      <c r="R1394" t="s">
        <v>8323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196.83</v>
      </c>
      <c r="P1395">
        <f t="shared" si="106"/>
        <v>196.83</v>
      </c>
      <c r="Q1395" s="12" t="s">
        <v>8322</v>
      </c>
      <c r="R1395" t="s">
        <v>8323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53.88</v>
      </c>
      <c r="P1396">
        <f t="shared" si="106"/>
        <v>53.88</v>
      </c>
      <c r="Q1396" s="12" t="s">
        <v>8322</v>
      </c>
      <c r="R1396" t="s">
        <v>8323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47.76</v>
      </c>
      <c r="P1397">
        <f t="shared" si="106"/>
        <v>47.76</v>
      </c>
      <c r="Q1397" s="12" t="s">
        <v>8322</v>
      </c>
      <c r="R1397" t="s">
        <v>8323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88.19</v>
      </c>
      <c r="P1398">
        <f t="shared" si="106"/>
        <v>88.19</v>
      </c>
      <c r="Q1398" s="12" t="s">
        <v>8322</v>
      </c>
      <c r="R1398" t="s">
        <v>8323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72.06</v>
      </c>
      <c r="P1399">
        <f t="shared" si="106"/>
        <v>72.06</v>
      </c>
      <c r="Q1399" s="12" t="s">
        <v>8322</v>
      </c>
      <c r="R1399" t="s">
        <v>8323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74.25</v>
      </c>
      <c r="P1400">
        <f t="shared" si="106"/>
        <v>74.25</v>
      </c>
      <c r="Q1400" s="12" t="s">
        <v>8322</v>
      </c>
      <c r="R1400" t="s">
        <v>8323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61.7</v>
      </c>
      <c r="P1401">
        <f t="shared" si="106"/>
        <v>61.7</v>
      </c>
      <c r="Q1401" s="12" t="s">
        <v>8322</v>
      </c>
      <c r="R1401" t="s">
        <v>8323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ref="O1402:O1465" si="110">IFERROR(ROUND(E1402/L1402,2),0)</f>
        <v>17.239999999999998</v>
      </c>
      <c r="P1402">
        <f t="shared" ref="P1402:P1465" si="111">IFERROR(ROUND(E1402/L1402,2),0)</f>
        <v>17.239999999999998</v>
      </c>
      <c r="Q1402" s="12" t="s">
        <v>8322</v>
      </c>
      <c r="R1402" t="s">
        <v>8323</v>
      </c>
      <c r="S1402" s="17">
        <f t="shared" ref="S1402:S1465" si="112">(((J1402/60)/60)/24)+DATE(1970,1,1)</f>
        <v>42498.341122685189</v>
      </c>
      <c r="T1402" s="17">
        <f t="shared" ref="T1402:T1465" si="113">(((I1402/60)/60)/24)+DATE(1970,1,1)</f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10"/>
        <v>51.72</v>
      </c>
      <c r="P1403">
        <f t="shared" si="111"/>
        <v>51.72</v>
      </c>
      <c r="Q1403" s="12" t="s">
        <v>8322</v>
      </c>
      <c r="R1403" t="s">
        <v>8323</v>
      </c>
      <c r="S1403" s="17">
        <f t="shared" si="112"/>
        <v>41399.99622685185</v>
      </c>
      <c r="T1403" s="17">
        <f t="shared" si="113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10"/>
        <v>24.15</v>
      </c>
      <c r="P1404">
        <f t="shared" si="111"/>
        <v>24.15</v>
      </c>
      <c r="Q1404" s="12" t="s">
        <v>8322</v>
      </c>
      <c r="R1404" t="s">
        <v>8323</v>
      </c>
      <c r="S1404" s="17">
        <f t="shared" si="112"/>
        <v>42065.053368055553</v>
      </c>
      <c r="T1404" s="17">
        <f t="shared" si="113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10"/>
        <v>62.17</v>
      </c>
      <c r="P1405">
        <f t="shared" si="111"/>
        <v>62.17</v>
      </c>
      <c r="Q1405" s="12" t="s">
        <v>8322</v>
      </c>
      <c r="R1405" t="s">
        <v>8323</v>
      </c>
      <c r="S1405" s="17">
        <f t="shared" si="112"/>
        <v>41451.062905092593</v>
      </c>
      <c r="T1405" s="17">
        <f t="shared" si="113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10"/>
        <v>48.2</v>
      </c>
      <c r="P1406">
        <f t="shared" si="111"/>
        <v>48.2</v>
      </c>
      <c r="Q1406" s="12" t="s">
        <v>8319</v>
      </c>
      <c r="R1406" t="s">
        <v>8338</v>
      </c>
      <c r="S1406" s="17">
        <f t="shared" si="112"/>
        <v>42032.510243055556</v>
      </c>
      <c r="T1406" s="17">
        <f t="shared" si="113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10"/>
        <v>6.18</v>
      </c>
      <c r="P1407">
        <f t="shared" si="111"/>
        <v>6.18</v>
      </c>
      <c r="Q1407" s="12" t="s">
        <v>8319</v>
      </c>
      <c r="R1407" t="s">
        <v>8338</v>
      </c>
      <c r="S1407" s="17">
        <f t="shared" si="112"/>
        <v>41941.680567129632</v>
      </c>
      <c r="T1407" s="17">
        <f t="shared" si="113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10"/>
        <v>5</v>
      </c>
      <c r="P1408">
        <f t="shared" si="111"/>
        <v>5</v>
      </c>
      <c r="Q1408" s="12" t="s">
        <v>8319</v>
      </c>
      <c r="R1408" t="s">
        <v>8338</v>
      </c>
      <c r="S1408" s="17">
        <f t="shared" si="112"/>
        <v>42297.432951388888</v>
      </c>
      <c r="T1408" s="17">
        <f t="shared" si="113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10"/>
        <v>7.5</v>
      </c>
      <c r="P1409">
        <f t="shared" si="111"/>
        <v>7.5</v>
      </c>
      <c r="Q1409" s="12" t="s">
        <v>8319</v>
      </c>
      <c r="R1409" t="s">
        <v>8338</v>
      </c>
      <c r="S1409" s="17">
        <f t="shared" si="112"/>
        <v>41838.536782407406</v>
      </c>
      <c r="T1409" s="17">
        <f t="shared" si="113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10"/>
        <v>12</v>
      </c>
      <c r="P1410">
        <f t="shared" si="111"/>
        <v>12</v>
      </c>
      <c r="Q1410" s="12" t="s">
        <v>8319</v>
      </c>
      <c r="R1410" t="s">
        <v>8338</v>
      </c>
      <c r="S1410" s="17">
        <f t="shared" si="112"/>
        <v>42291.872175925921</v>
      </c>
      <c r="T1410" s="17">
        <f t="shared" si="113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si="111"/>
        <v>0</v>
      </c>
      <c r="Q1411" s="12" t="s">
        <v>8319</v>
      </c>
      <c r="R1411" t="s">
        <v>8338</v>
      </c>
      <c r="S1411" s="17">
        <f t="shared" si="112"/>
        <v>41945.133506944447</v>
      </c>
      <c r="T1411" s="17">
        <f t="shared" si="113"/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1</v>
      </c>
      <c r="P1412">
        <f t="shared" si="111"/>
        <v>1</v>
      </c>
      <c r="Q1412" s="12" t="s">
        <v>8319</v>
      </c>
      <c r="R1412" t="s">
        <v>8338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2.33</v>
      </c>
      <c r="P1413">
        <f t="shared" si="111"/>
        <v>2.33</v>
      </c>
      <c r="Q1413" s="12" t="s">
        <v>8319</v>
      </c>
      <c r="R1413" t="s">
        <v>8338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24.62</v>
      </c>
      <c r="P1414">
        <f t="shared" si="111"/>
        <v>24.62</v>
      </c>
      <c r="Q1414" s="12" t="s">
        <v>8319</v>
      </c>
      <c r="R1414" t="s">
        <v>8338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100</v>
      </c>
      <c r="P1415">
        <f t="shared" si="111"/>
        <v>100</v>
      </c>
      <c r="Q1415" s="12" t="s">
        <v>8319</v>
      </c>
      <c r="R1415" t="s">
        <v>8338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1</v>
      </c>
      <c r="P1416">
        <f t="shared" si="111"/>
        <v>1</v>
      </c>
      <c r="Q1416" s="12" t="s">
        <v>8319</v>
      </c>
      <c r="R1416" t="s">
        <v>8338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88.89</v>
      </c>
      <c r="P1417">
        <f t="shared" si="111"/>
        <v>88.89</v>
      </c>
      <c r="Q1417" s="12" t="s">
        <v>8319</v>
      </c>
      <c r="R1417" t="s">
        <v>8338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8319</v>
      </c>
      <c r="R1418" t="s">
        <v>8338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27.5</v>
      </c>
      <c r="P1419">
        <f t="shared" si="111"/>
        <v>27.5</v>
      </c>
      <c r="Q1419" s="12" t="s">
        <v>8319</v>
      </c>
      <c r="R1419" t="s">
        <v>8338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6</v>
      </c>
      <c r="P1420">
        <f t="shared" si="111"/>
        <v>6</v>
      </c>
      <c r="Q1420" s="12" t="s">
        <v>8319</v>
      </c>
      <c r="R1420" t="s">
        <v>8338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44.5</v>
      </c>
      <c r="P1421">
        <f t="shared" si="111"/>
        <v>44.5</v>
      </c>
      <c r="Q1421" s="12" t="s">
        <v>8319</v>
      </c>
      <c r="R1421" t="s">
        <v>8338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1</v>
      </c>
      <c r="P1422">
        <f t="shared" si="111"/>
        <v>1</v>
      </c>
      <c r="Q1422" s="12" t="s">
        <v>8319</v>
      </c>
      <c r="R1422" t="s">
        <v>8338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100</v>
      </c>
      <c r="P1423">
        <f t="shared" si="111"/>
        <v>100</v>
      </c>
      <c r="Q1423" s="12" t="s">
        <v>8319</v>
      </c>
      <c r="R1423" t="s">
        <v>8338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13</v>
      </c>
      <c r="P1424">
        <f t="shared" si="111"/>
        <v>13</v>
      </c>
      <c r="Q1424" s="12" t="s">
        <v>8319</v>
      </c>
      <c r="R1424" t="s">
        <v>8338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100</v>
      </c>
      <c r="P1425">
        <f t="shared" si="111"/>
        <v>100</v>
      </c>
      <c r="Q1425" s="12" t="s">
        <v>8319</v>
      </c>
      <c r="R1425" t="s">
        <v>8338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109.07</v>
      </c>
      <c r="P1426">
        <f t="shared" si="111"/>
        <v>109.07</v>
      </c>
      <c r="Q1426" s="12" t="s">
        <v>8319</v>
      </c>
      <c r="R1426" t="s">
        <v>8338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8319</v>
      </c>
      <c r="R1427" t="s">
        <v>8338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8319</v>
      </c>
      <c r="R1428" t="s">
        <v>8338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104.75</v>
      </c>
      <c r="P1429">
        <f t="shared" si="111"/>
        <v>104.75</v>
      </c>
      <c r="Q1429" s="12" t="s">
        <v>8319</v>
      </c>
      <c r="R1429" t="s">
        <v>8338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15</v>
      </c>
      <c r="P1430">
        <f t="shared" si="111"/>
        <v>15</v>
      </c>
      <c r="Q1430" s="12" t="s">
        <v>8319</v>
      </c>
      <c r="R1430" t="s">
        <v>8338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8319</v>
      </c>
      <c r="R1431" t="s">
        <v>8338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80.599999999999994</v>
      </c>
      <c r="P1432">
        <f t="shared" si="111"/>
        <v>80.599999999999994</v>
      </c>
      <c r="Q1432" s="12" t="s">
        <v>8319</v>
      </c>
      <c r="R1432" t="s">
        <v>8338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115.55</v>
      </c>
      <c r="P1433">
        <f t="shared" si="111"/>
        <v>115.55</v>
      </c>
      <c r="Q1433" s="12" t="s">
        <v>8319</v>
      </c>
      <c r="R1433" t="s">
        <v>8338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8319</v>
      </c>
      <c r="R1434" t="s">
        <v>8338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80.5</v>
      </c>
      <c r="P1435">
        <f t="shared" si="111"/>
        <v>80.5</v>
      </c>
      <c r="Q1435" s="12" t="s">
        <v>8319</v>
      </c>
      <c r="R1435" t="s">
        <v>8338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744.55</v>
      </c>
      <c r="P1436">
        <f t="shared" si="111"/>
        <v>744.55</v>
      </c>
      <c r="Q1436" s="12" t="s">
        <v>8319</v>
      </c>
      <c r="R1436" t="s">
        <v>8338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7.5</v>
      </c>
      <c r="P1437">
        <f t="shared" si="111"/>
        <v>7.5</v>
      </c>
      <c r="Q1437" s="12" t="s">
        <v>8319</v>
      </c>
      <c r="R1437" t="s">
        <v>8338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38.5</v>
      </c>
      <c r="P1438">
        <f t="shared" si="111"/>
        <v>38.5</v>
      </c>
      <c r="Q1438" s="12" t="s">
        <v>8319</v>
      </c>
      <c r="R1438" t="s">
        <v>8338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36.68</v>
      </c>
      <c r="P1439">
        <f t="shared" si="111"/>
        <v>36.68</v>
      </c>
      <c r="Q1439" s="12" t="s">
        <v>8319</v>
      </c>
      <c r="R1439" t="s">
        <v>8338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75</v>
      </c>
      <c r="P1440">
        <f t="shared" si="111"/>
        <v>75</v>
      </c>
      <c r="Q1440" s="12" t="s">
        <v>8319</v>
      </c>
      <c r="R1440" t="s">
        <v>8338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30</v>
      </c>
      <c r="P1441">
        <f t="shared" si="111"/>
        <v>30</v>
      </c>
      <c r="Q1441" s="12" t="s">
        <v>8319</v>
      </c>
      <c r="R1441" t="s">
        <v>8338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1</v>
      </c>
      <c r="P1442">
        <f t="shared" si="111"/>
        <v>1</v>
      </c>
      <c r="Q1442" s="12" t="s">
        <v>8319</v>
      </c>
      <c r="R1442" t="s">
        <v>8338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673.33</v>
      </c>
      <c r="P1443">
        <f t="shared" si="111"/>
        <v>673.33</v>
      </c>
      <c r="Q1443" s="12" t="s">
        <v>8319</v>
      </c>
      <c r="R1443" t="s">
        <v>8338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8319</v>
      </c>
      <c r="R1444" t="s">
        <v>8338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8319</v>
      </c>
      <c r="R1445" t="s">
        <v>8338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8319</v>
      </c>
      <c r="R1446" t="s">
        <v>8338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8319</v>
      </c>
      <c r="R1447" t="s">
        <v>8338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8319</v>
      </c>
      <c r="R1448" t="s">
        <v>8338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25</v>
      </c>
      <c r="P1449">
        <f t="shared" si="111"/>
        <v>25</v>
      </c>
      <c r="Q1449" s="12" t="s">
        <v>8319</v>
      </c>
      <c r="R1449" t="s">
        <v>8338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8319</v>
      </c>
      <c r="R1450" t="s">
        <v>8338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8319</v>
      </c>
      <c r="R1451" t="s">
        <v>8338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1</v>
      </c>
      <c r="P1452">
        <f t="shared" si="111"/>
        <v>1</v>
      </c>
      <c r="Q1452" s="12" t="s">
        <v>8319</v>
      </c>
      <c r="R1452" t="s">
        <v>8338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3.2" x14ac:dyDescent="0.3">
      <c r="A1453">
        <v>3878</v>
      </c>
      <c r="B1453" s="9" t="s">
        <v>3875</v>
      </c>
      <c r="C1453" s="3" t="s">
        <v>7987</v>
      </c>
      <c r="D1453" s="5">
        <v>18000</v>
      </c>
      <c r="E1453" s="7">
        <v>10</v>
      </c>
      <c r="F1453" t="s">
        <v>8219</v>
      </c>
      <c r="G1453" t="s">
        <v>8223</v>
      </c>
      <c r="H1453" t="s">
        <v>8245</v>
      </c>
      <c r="I1453">
        <v>1435636740</v>
      </c>
      <c r="J1453">
        <v>1433014746</v>
      </c>
      <c r="K1453" t="b">
        <v>0</v>
      </c>
      <c r="L1453">
        <v>1</v>
      </c>
      <c r="M1453" t="b">
        <v>0</v>
      </c>
      <c r="N1453" t="s">
        <v>8303</v>
      </c>
      <c r="O1453" s="10">
        <f t="shared" si="110"/>
        <v>10</v>
      </c>
      <c r="P1453">
        <f t="shared" si="111"/>
        <v>10</v>
      </c>
      <c r="Q1453" s="12" t="s">
        <v>8314</v>
      </c>
      <c r="R1453" t="s">
        <v>8356</v>
      </c>
      <c r="S1453" s="17">
        <f t="shared" si="112"/>
        <v>42154.818819444445</v>
      </c>
      <c r="T1453" s="17">
        <f t="shared" si="113"/>
        <v>42185.165972222225</v>
      </c>
      <c r="U1453">
        <f t="shared" si="114"/>
        <v>2015</v>
      </c>
    </row>
    <row r="1454" spans="1:21" ht="28.8" x14ac:dyDescent="0.3">
      <c r="A1454">
        <v>2351</v>
      </c>
      <c r="B1454" s="9" t="s">
        <v>2352</v>
      </c>
      <c r="C1454" s="3" t="s">
        <v>6461</v>
      </c>
      <c r="D1454" s="5">
        <v>18900</v>
      </c>
      <c r="E1454" s="7">
        <v>108</v>
      </c>
      <c r="F1454" t="s">
        <v>8219</v>
      </c>
      <c r="G1454" t="s">
        <v>8227</v>
      </c>
      <c r="H1454" t="s">
        <v>8249</v>
      </c>
      <c r="I1454">
        <v>1430360739</v>
      </c>
      <c r="J1454">
        <v>1427768739</v>
      </c>
      <c r="K1454" t="b">
        <v>0</v>
      </c>
      <c r="L1454">
        <v>7</v>
      </c>
      <c r="M1454" t="b">
        <v>0</v>
      </c>
      <c r="N1454" t="s">
        <v>8270</v>
      </c>
      <c r="O1454" s="10">
        <f t="shared" si="110"/>
        <v>15.43</v>
      </c>
      <c r="P1454">
        <f t="shared" si="111"/>
        <v>15.43</v>
      </c>
      <c r="Q1454" s="12" t="s">
        <v>8316</v>
      </c>
      <c r="R1454" t="s">
        <v>8317</v>
      </c>
      <c r="S1454" s="17">
        <f t="shared" si="112"/>
        <v>42094.101145833338</v>
      </c>
      <c r="T1454" s="17">
        <f t="shared" si="113"/>
        <v>42124.101145833338</v>
      </c>
      <c r="U1454">
        <f t="shared" si="114"/>
        <v>2015</v>
      </c>
    </row>
    <row r="1455" spans="1:21" ht="43.2" x14ac:dyDescent="0.3">
      <c r="A1455">
        <v>1451</v>
      </c>
      <c r="B1455" s="9" t="s">
        <v>1452</v>
      </c>
      <c r="C1455" s="3" t="s">
        <v>5561</v>
      </c>
      <c r="D1455" s="5">
        <v>18950</v>
      </c>
      <c r="E1455" s="7">
        <v>2</v>
      </c>
      <c r="F1455" t="s">
        <v>8219</v>
      </c>
      <c r="G1455" t="s">
        <v>8223</v>
      </c>
      <c r="H1455" t="s">
        <v>8245</v>
      </c>
      <c r="I1455">
        <v>1416355259</v>
      </c>
      <c r="J1455">
        <v>1413759659</v>
      </c>
      <c r="K1455" t="b">
        <v>0</v>
      </c>
      <c r="L1455">
        <v>2</v>
      </c>
      <c r="M1455" t="b">
        <v>0</v>
      </c>
      <c r="N1455" t="s">
        <v>8285</v>
      </c>
      <c r="O1455" s="10">
        <f t="shared" si="110"/>
        <v>1</v>
      </c>
      <c r="P1455">
        <f t="shared" si="111"/>
        <v>1</v>
      </c>
      <c r="Q1455" s="12" t="s">
        <v>8319</v>
      </c>
      <c r="R1455" t="s">
        <v>8338</v>
      </c>
      <c r="S1455" s="17">
        <f t="shared" si="112"/>
        <v>41931.959016203706</v>
      </c>
      <c r="T1455" s="17">
        <f t="shared" si="113"/>
        <v>41962.00068287037</v>
      </c>
      <c r="U1455">
        <f t="shared" si="114"/>
        <v>2014</v>
      </c>
    </row>
    <row r="1456" spans="1:21" ht="57.6" x14ac:dyDescent="0.3">
      <c r="A1456">
        <v>129</v>
      </c>
      <c r="B1456" s="9" t="s">
        <v>131</v>
      </c>
      <c r="C1456" s="3" t="s">
        <v>4240</v>
      </c>
      <c r="D1456" s="5">
        <v>20000</v>
      </c>
      <c r="E1456" s="7">
        <v>0</v>
      </c>
      <c r="F1456" t="s">
        <v>8219</v>
      </c>
      <c r="G1456" t="s">
        <v>8223</v>
      </c>
      <c r="H1456" t="s">
        <v>8245</v>
      </c>
      <c r="I1456">
        <v>1414708183</v>
      </c>
      <c r="J1456">
        <v>1409524183</v>
      </c>
      <c r="K1456" t="b">
        <v>0</v>
      </c>
      <c r="L1456">
        <v>0</v>
      </c>
      <c r="M1456" t="b">
        <v>0</v>
      </c>
      <c r="N1456" t="s">
        <v>8265</v>
      </c>
      <c r="O1456" s="10">
        <f t="shared" si="110"/>
        <v>0</v>
      </c>
      <c r="P1456">
        <f t="shared" si="111"/>
        <v>0</v>
      </c>
      <c r="Q1456" s="12" t="s">
        <v>8307</v>
      </c>
      <c r="R1456" t="s">
        <v>8310</v>
      </c>
      <c r="S1456" s="17">
        <f t="shared" si="112"/>
        <v>41882.937303240738</v>
      </c>
      <c r="T1456" s="17">
        <f t="shared" si="113"/>
        <v>41942.937303240738</v>
      </c>
      <c r="U1456">
        <f t="shared" si="114"/>
        <v>2014</v>
      </c>
    </row>
    <row r="1457" spans="1:21" ht="43.2" x14ac:dyDescent="0.3">
      <c r="A1457">
        <v>146</v>
      </c>
      <c r="B1457" s="9" t="s">
        <v>148</v>
      </c>
      <c r="C1457" s="3" t="s">
        <v>4256</v>
      </c>
      <c r="D1457" s="5">
        <v>20000</v>
      </c>
      <c r="E1457" s="7">
        <v>115</v>
      </c>
      <c r="F1457" t="s">
        <v>8219</v>
      </c>
      <c r="G1457" t="s">
        <v>8223</v>
      </c>
      <c r="H1457" t="s">
        <v>8245</v>
      </c>
      <c r="I1457">
        <v>1484698998</v>
      </c>
      <c r="J1457">
        <v>1479514998</v>
      </c>
      <c r="K1457" t="b">
        <v>0</v>
      </c>
      <c r="L1457">
        <v>3</v>
      </c>
      <c r="M1457" t="b">
        <v>0</v>
      </c>
      <c r="N1457" t="s">
        <v>8265</v>
      </c>
      <c r="O1457" s="10">
        <f t="shared" si="110"/>
        <v>38.33</v>
      </c>
      <c r="P1457">
        <f t="shared" si="111"/>
        <v>38.33</v>
      </c>
      <c r="Q1457" s="12" t="s">
        <v>8307</v>
      </c>
      <c r="R1457" t="s">
        <v>8310</v>
      </c>
      <c r="S1457" s="17">
        <f t="shared" si="112"/>
        <v>42693.016180555554</v>
      </c>
      <c r="T1457" s="17">
        <f t="shared" si="113"/>
        <v>42753.016180555554</v>
      </c>
      <c r="U1457">
        <f t="shared" si="114"/>
        <v>2016</v>
      </c>
    </row>
    <row r="1458" spans="1:21" ht="28.8" x14ac:dyDescent="0.3">
      <c r="A1458">
        <v>632</v>
      </c>
      <c r="B1458" s="9" t="s">
        <v>633</v>
      </c>
      <c r="C1458" s="3" t="s">
        <v>4742</v>
      </c>
      <c r="D1458" s="5">
        <v>20000</v>
      </c>
      <c r="E1458" s="7">
        <v>0</v>
      </c>
      <c r="F1458" t="s">
        <v>8219</v>
      </c>
      <c r="G1458" t="s">
        <v>8232</v>
      </c>
      <c r="H1458" t="s">
        <v>8248</v>
      </c>
      <c r="I1458">
        <v>1448470165</v>
      </c>
      <c r="J1458">
        <v>1445874565</v>
      </c>
      <c r="K1458" t="b">
        <v>0</v>
      </c>
      <c r="L1458">
        <v>0</v>
      </c>
      <c r="M1458" t="b">
        <v>0</v>
      </c>
      <c r="N1458" t="s">
        <v>8270</v>
      </c>
      <c r="O1458" s="10">
        <f t="shared" si="110"/>
        <v>0</v>
      </c>
      <c r="P1458">
        <f t="shared" si="111"/>
        <v>0</v>
      </c>
      <c r="Q1458" s="12" t="s">
        <v>8316</v>
      </c>
      <c r="R1458" t="s">
        <v>8317</v>
      </c>
      <c r="S1458" s="17">
        <f t="shared" si="112"/>
        <v>42303.659317129626</v>
      </c>
      <c r="T1458" s="17">
        <f t="shared" si="113"/>
        <v>42333.700983796298</v>
      </c>
      <c r="U1458">
        <f t="shared" si="114"/>
        <v>2015</v>
      </c>
    </row>
    <row r="1459" spans="1:21" ht="43.2" x14ac:dyDescent="0.3">
      <c r="A1459">
        <v>1003</v>
      </c>
      <c r="B1459" s="9" t="s">
        <v>1004</v>
      </c>
      <c r="C1459" s="3" t="s">
        <v>5113</v>
      </c>
      <c r="D1459" s="5">
        <v>20000</v>
      </c>
      <c r="E1459" s="7">
        <v>3211</v>
      </c>
      <c r="F1459" t="s">
        <v>8219</v>
      </c>
      <c r="G1459" t="s">
        <v>8229</v>
      </c>
      <c r="H1459" t="s">
        <v>8248</v>
      </c>
      <c r="I1459">
        <v>1489680061</v>
      </c>
      <c r="J1459">
        <v>1487091661</v>
      </c>
      <c r="K1459" t="b">
        <v>0</v>
      </c>
      <c r="L1459">
        <v>15</v>
      </c>
      <c r="M1459" t="b">
        <v>0</v>
      </c>
      <c r="N1459" t="s">
        <v>8271</v>
      </c>
      <c r="O1459" s="10">
        <f t="shared" si="110"/>
        <v>214.07</v>
      </c>
      <c r="P1459">
        <f t="shared" si="111"/>
        <v>214.07</v>
      </c>
      <c r="Q1459" s="12" t="s">
        <v>8316</v>
      </c>
      <c r="R1459" t="s">
        <v>8318</v>
      </c>
      <c r="S1459" s="17">
        <f t="shared" si="112"/>
        <v>42780.709039351852</v>
      </c>
      <c r="T1459" s="17">
        <f t="shared" si="113"/>
        <v>42810.667372685188</v>
      </c>
      <c r="U1459">
        <f t="shared" si="114"/>
        <v>2017</v>
      </c>
    </row>
    <row r="1460" spans="1:21" ht="43.2" x14ac:dyDescent="0.3">
      <c r="A1460">
        <v>1011</v>
      </c>
      <c r="B1460" s="9" t="s">
        <v>1012</v>
      </c>
      <c r="C1460" s="3" t="s">
        <v>5121</v>
      </c>
      <c r="D1460" s="5">
        <v>20000</v>
      </c>
      <c r="E1460" s="7">
        <v>75</v>
      </c>
      <c r="F1460" t="s">
        <v>8219</v>
      </c>
      <c r="G1460" t="s">
        <v>8223</v>
      </c>
      <c r="H1460" t="s">
        <v>8245</v>
      </c>
      <c r="I1460">
        <v>1418938395</v>
      </c>
      <c r="J1460">
        <v>1415050395</v>
      </c>
      <c r="K1460" t="b">
        <v>0</v>
      </c>
      <c r="L1460">
        <v>1</v>
      </c>
      <c r="M1460" t="b">
        <v>0</v>
      </c>
      <c r="N1460" t="s">
        <v>8271</v>
      </c>
      <c r="O1460" s="10">
        <f t="shared" si="110"/>
        <v>75</v>
      </c>
      <c r="P1460">
        <f t="shared" si="111"/>
        <v>75</v>
      </c>
      <c r="Q1460" s="12" t="s">
        <v>8316</v>
      </c>
      <c r="R1460" t="s">
        <v>8318</v>
      </c>
      <c r="S1460" s="17">
        <f t="shared" si="112"/>
        <v>41946.898090277777</v>
      </c>
      <c r="T1460" s="17">
        <f t="shared" si="113"/>
        <v>41991.898090277777</v>
      </c>
      <c r="U1460">
        <f t="shared" si="114"/>
        <v>2014</v>
      </c>
    </row>
    <row r="1461" spans="1:21" ht="43.2" x14ac:dyDescent="0.3">
      <c r="A1461">
        <v>1018</v>
      </c>
      <c r="B1461" s="9" t="s">
        <v>1019</v>
      </c>
      <c r="C1461" s="3" t="s">
        <v>5128</v>
      </c>
      <c r="D1461" s="5">
        <v>20000</v>
      </c>
      <c r="E1461" s="7">
        <v>621</v>
      </c>
      <c r="F1461" t="s">
        <v>8219</v>
      </c>
      <c r="G1461" t="s">
        <v>8223</v>
      </c>
      <c r="H1461" t="s">
        <v>8245</v>
      </c>
      <c r="I1461">
        <v>1468496933</v>
      </c>
      <c r="J1461">
        <v>1465904933</v>
      </c>
      <c r="K1461" t="b">
        <v>0</v>
      </c>
      <c r="L1461">
        <v>7</v>
      </c>
      <c r="M1461" t="b">
        <v>0</v>
      </c>
      <c r="N1461" t="s">
        <v>8271</v>
      </c>
      <c r="O1461" s="10">
        <f t="shared" si="110"/>
        <v>88.71</v>
      </c>
      <c r="P1461">
        <f t="shared" si="111"/>
        <v>88.71</v>
      </c>
      <c r="Q1461" s="12" t="s">
        <v>8316</v>
      </c>
      <c r="R1461" t="s">
        <v>8318</v>
      </c>
      <c r="S1461" s="17">
        <f t="shared" si="112"/>
        <v>42535.492280092592</v>
      </c>
      <c r="T1461" s="17">
        <f t="shared" si="113"/>
        <v>42565.492280092592</v>
      </c>
      <c r="U1461">
        <f t="shared" si="114"/>
        <v>2016</v>
      </c>
    </row>
    <row r="1462" spans="1:21" ht="43.2" x14ac:dyDescent="0.3">
      <c r="A1462">
        <v>1310</v>
      </c>
      <c r="B1462" s="9" t="s">
        <v>1311</v>
      </c>
      <c r="C1462" s="3" t="s">
        <v>5420</v>
      </c>
      <c r="D1462" s="5">
        <v>20000</v>
      </c>
      <c r="E1462" s="7">
        <v>3100</v>
      </c>
      <c r="F1462" t="s">
        <v>8219</v>
      </c>
      <c r="G1462" t="s">
        <v>8223</v>
      </c>
      <c r="H1462" t="s">
        <v>8245</v>
      </c>
      <c r="I1462">
        <v>1471622450</v>
      </c>
      <c r="J1462">
        <v>1467734450</v>
      </c>
      <c r="K1462" t="b">
        <v>0</v>
      </c>
      <c r="L1462">
        <v>24</v>
      </c>
      <c r="M1462" t="b">
        <v>0</v>
      </c>
      <c r="N1462" t="s">
        <v>8271</v>
      </c>
      <c r="O1462" s="10">
        <f t="shared" si="110"/>
        <v>129.16999999999999</v>
      </c>
      <c r="P1462">
        <f t="shared" si="111"/>
        <v>129.16999999999999</v>
      </c>
      <c r="Q1462" s="12" t="s">
        <v>8316</v>
      </c>
      <c r="R1462" t="s">
        <v>8318</v>
      </c>
      <c r="S1462" s="17">
        <f t="shared" si="112"/>
        <v>42556.667245370365</v>
      </c>
      <c r="T1462" s="17">
        <f t="shared" si="113"/>
        <v>42601.667245370365</v>
      </c>
      <c r="U1462">
        <f t="shared" si="114"/>
        <v>2016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44.67</v>
      </c>
      <c r="P1463">
        <f t="shared" si="111"/>
        <v>44.67</v>
      </c>
      <c r="Q1463" s="12" t="s">
        <v>8319</v>
      </c>
      <c r="R1463" t="s">
        <v>8339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28.94</v>
      </c>
      <c r="P1464">
        <f t="shared" si="111"/>
        <v>28.94</v>
      </c>
      <c r="Q1464" s="12" t="s">
        <v>8319</v>
      </c>
      <c r="R1464" t="s">
        <v>8339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35.44</v>
      </c>
      <c r="P1465">
        <f t="shared" si="111"/>
        <v>35.44</v>
      </c>
      <c r="Q1465" s="12" t="s">
        <v>8319</v>
      </c>
      <c r="R1465" t="s">
        <v>8339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ref="O1466:O1529" si="115">IFERROR(ROUND(E1466/L1466,2),0)</f>
        <v>34.869999999999997</v>
      </c>
      <c r="P1466">
        <f t="shared" ref="P1466:P1529" si="116">IFERROR(ROUND(E1466/L1466,2),0)</f>
        <v>34.869999999999997</v>
      </c>
      <c r="Q1466" s="12" t="s">
        <v>8319</v>
      </c>
      <c r="R1466" t="s">
        <v>8339</v>
      </c>
      <c r="S1466" s="17">
        <f t="shared" ref="S1466:S1529" si="117">(((J1466/60)/60)/24)+DATE(1970,1,1)</f>
        <v>41291.661550925928</v>
      </c>
      <c r="T1466" s="17">
        <f t="shared" ref="T1466:T1529" si="118">(((I1466/60)/60)/24)+DATE(1970,1,1)</f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5"/>
        <v>52.62</v>
      </c>
      <c r="P1467">
        <f t="shared" si="116"/>
        <v>52.62</v>
      </c>
      <c r="Q1467" s="12" t="s">
        <v>8319</v>
      </c>
      <c r="R1467" t="s">
        <v>8339</v>
      </c>
      <c r="S1467" s="17">
        <f t="shared" si="117"/>
        <v>40959.734398148146</v>
      </c>
      <c r="T1467" s="17">
        <f t="shared" si="118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5"/>
        <v>69.599999999999994</v>
      </c>
      <c r="P1468">
        <f t="shared" si="116"/>
        <v>69.599999999999994</v>
      </c>
      <c r="Q1468" s="12" t="s">
        <v>8319</v>
      </c>
      <c r="R1468" t="s">
        <v>8339</v>
      </c>
      <c r="S1468" s="17">
        <f t="shared" si="117"/>
        <v>42340.172060185185</v>
      </c>
      <c r="T1468" s="17">
        <f t="shared" si="118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5"/>
        <v>76.72</v>
      </c>
      <c r="P1469">
        <f t="shared" si="116"/>
        <v>76.72</v>
      </c>
      <c r="Q1469" s="12" t="s">
        <v>8319</v>
      </c>
      <c r="R1469" t="s">
        <v>8339</v>
      </c>
      <c r="S1469" s="17">
        <f t="shared" si="117"/>
        <v>40933.80190972222</v>
      </c>
      <c r="T1469" s="17">
        <f t="shared" si="118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5"/>
        <v>33.19</v>
      </c>
      <c r="P1470">
        <f t="shared" si="116"/>
        <v>33.19</v>
      </c>
      <c r="Q1470" s="12" t="s">
        <v>8319</v>
      </c>
      <c r="R1470" t="s">
        <v>8339</v>
      </c>
      <c r="S1470" s="17">
        <f t="shared" si="117"/>
        <v>40646.014456018522</v>
      </c>
      <c r="T1470" s="17">
        <f t="shared" si="118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5"/>
        <v>149.46</v>
      </c>
      <c r="P1471">
        <f t="shared" si="116"/>
        <v>149.46</v>
      </c>
      <c r="Q1471" s="12" t="s">
        <v>8319</v>
      </c>
      <c r="R1471" t="s">
        <v>8339</v>
      </c>
      <c r="S1471" s="17">
        <f t="shared" si="117"/>
        <v>41290.598483796297</v>
      </c>
      <c r="T1471" s="17">
        <f t="shared" si="118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5"/>
        <v>23.17</v>
      </c>
      <c r="P1472">
        <f t="shared" si="116"/>
        <v>23.17</v>
      </c>
      <c r="Q1472" s="12" t="s">
        <v>8319</v>
      </c>
      <c r="R1472" t="s">
        <v>8339</v>
      </c>
      <c r="S1472" s="17">
        <f t="shared" si="117"/>
        <v>41250.827118055553</v>
      </c>
      <c r="T1472" s="17">
        <f t="shared" si="118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5"/>
        <v>96.88</v>
      </c>
      <c r="P1473">
        <f t="shared" si="116"/>
        <v>96.88</v>
      </c>
      <c r="Q1473" s="12" t="s">
        <v>8319</v>
      </c>
      <c r="R1473" t="s">
        <v>8339</v>
      </c>
      <c r="S1473" s="17">
        <f t="shared" si="117"/>
        <v>42073.957569444443</v>
      </c>
      <c r="T1473" s="17">
        <f t="shared" si="118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5"/>
        <v>103.2</v>
      </c>
      <c r="P1474">
        <f t="shared" si="116"/>
        <v>103.2</v>
      </c>
      <c r="Q1474" s="12" t="s">
        <v>8319</v>
      </c>
      <c r="R1474" t="s">
        <v>8339</v>
      </c>
      <c r="S1474" s="17">
        <f t="shared" si="117"/>
        <v>41533.542858796296</v>
      </c>
      <c r="T1474" s="17">
        <f t="shared" si="118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38.46</v>
      </c>
      <c r="P1475">
        <f t="shared" si="116"/>
        <v>38.46</v>
      </c>
      <c r="Q1475" s="12" t="s">
        <v>8319</v>
      </c>
      <c r="R1475" t="s">
        <v>8339</v>
      </c>
      <c r="S1475" s="17">
        <f t="shared" si="117"/>
        <v>40939.979618055557</v>
      </c>
      <c r="T1475" s="17">
        <f t="shared" si="118"/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44.32</v>
      </c>
      <c r="P1476">
        <f t="shared" si="116"/>
        <v>44.32</v>
      </c>
      <c r="Q1476" s="12" t="s">
        <v>8319</v>
      </c>
      <c r="R1476" t="s">
        <v>8339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64.17</v>
      </c>
      <c r="P1477">
        <f t="shared" si="116"/>
        <v>64.17</v>
      </c>
      <c r="Q1477" s="12" t="s">
        <v>8319</v>
      </c>
      <c r="R1477" t="s">
        <v>8339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43.33</v>
      </c>
      <c r="P1478">
        <f t="shared" si="116"/>
        <v>43.33</v>
      </c>
      <c r="Q1478" s="12" t="s">
        <v>8319</v>
      </c>
      <c r="R1478" t="s">
        <v>8339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90.5</v>
      </c>
      <c r="P1479">
        <f t="shared" si="116"/>
        <v>90.5</v>
      </c>
      <c r="Q1479" s="12" t="s">
        <v>8319</v>
      </c>
      <c r="R1479" t="s">
        <v>8339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29.19</v>
      </c>
      <c r="P1480">
        <f t="shared" si="116"/>
        <v>29.19</v>
      </c>
      <c r="Q1480" s="12" t="s">
        <v>8319</v>
      </c>
      <c r="R1480" t="s">
        <v>8339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30.96</v>
      </c>
      <c r="P1481">
        <f t="shared" si="116"/>
        <v>30.96</v>
      </c>
      <c r="Q1481" s="12" t="s">
        <v>8319</v>
      </c>
      <c r="R1481" t="s">
        <v>8339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92.16</v>
      </c>
      <c r="P1482">
        <f t="shared" si="116"/>
        <v>92.16</v>
      </c>
      <c r="Q1482" s="12" t="s">
        <v>8319</v>
      </c>
      <c r="R1482" t="s">
        <v>8339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17.5</v>
      </c>
      <c r="P1483">
        <f t="shared" si="116"/>
        <v>17.5</v>
      </c>
      <c r="Q1483" s="12" t="s">
        <v>8319</v>
      </c>
      <c r="R1483" t="s">
        <v>8321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5</v>
      </c>
      <c r="P1484">
        <f t="shared" si="116"/>
        <v>5</v>
      </c>
      <c r="Q1484" s="12" t="s">
        <v>8319</v>
      </c>
      <c r="R1484" t="s">
        <v>8321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25</v>
      </c>
      <c r="P1485">
        <f t="shared" si="116"/>
        <v>25</v>
      </c>
      <c r="Q1485" s="12" t="s">
        <v>8319</v>
      </c>
      <c r="R1485" t="s">
        <v>8321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8319</v>
      </c>
      <c r="R1486" t="s">
        <v>8321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50</v>
      </c>
      <c r="P1487">
        <f t="shared" si="116"/>
        <v>50</v>
      </c>
      <c r="Q1487" s="12" t="s">
        <v>8319</v>
      </c>
      <c r="R1487" t="s">
        <v>8321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16</v>
      </c>
      <c r="P1488">
        <f t="shared" si="116"/>
        <v>16</v>
      </c>
      <c r="Q1488" s="12" t="s">
        <v>8319</v>
      </c>
      <c r="R1488" t="s">
        <v>8321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8319</v>
      </c>
      <c r="R1489" t="s">
        <v>8321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60</v>
      </c>
      <c r="P1490">
        <f t="shared" si="116"/>
        <v>60</v>
      </c>
      <c r="Q1490" s="12" t="s">
        <v>8319</v>
      </c>
      <c r="R1490" t="s">
        <v>8321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8319</v>
      </c>
      <c r="R1491" t="s">
        <v>8321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47.11</v>
      </c>
      <c r="P1492">
        <f t="shared" si="116"/>
        <v>47.11</v>
      </c>
      <c r="Q1492" s="12" t="s">
        <v>8319</v>
      </c>
      <c r="R1492" t="s">
        <v>8321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100</v>
      </c>
      <c r="P1493">
        <f t="shared" si="116"/>
        <v>100</v>
      </c>
      <c r="Q1493" s="12" t="s">
        <v>8319</v>
      </c>
      <c r="R1493" t="s">
        <v>8321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15</v>
      </c>
      <c r="P1494">
        <f t="shared" si="116"/>
        <v>15</v>
      </c>
      <c r="Q1494" s="12" t="s">
        <v>8319</v>
      </c>
      <c r="R1494" t="s">
        <v>8321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8319</v>
      </c>
      <c r="R1495" t="s">
        <v>8321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40.450000000000003</v>
      </c>
      <c r="P1496">
        <f t="shared" si="116"/>
        <v>40.450000000000003</v>
      </c>
      <c r="Q1496" s="12" t="s">
        <v>8319</v>
      </c>
      <c r="R1496" t="s">
        <v>8321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8319</v>
      </c>
      <c r="R1497" t="s">
        <v>8321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8319</v>
      </c>
      <c r="R1498" t="s">
        <v>8321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1</v>
      </c>
      <c r="P1499">
        <f t="shared" si="116"/>
        <v>1</v>
      </c>
      <c r="Q1499" s="12" t="s">
        <v>8319</v>
      </c>
      <c r="R1499" t="s">
        <v>8321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19</v>
      </c>
      <c r="P1500">
        <f t="shared" si="116"/>
        <v>19</v>
      </c>
      <c r="Q1500" s="12" t="s">
        <v>8319</v>
      </c>
      <c r="R1500" t="s">
        <v>8321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5</v>
      </c>
      <c r="P1501">
        <f t="shared" si="116"/>
        <v>5</v>
      </c>
      <c r="Q1501" s="12" t="s">
        <v>8319</v>
      </c>
      <c r="R1501" t="s">
        <v>8321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46.73</v>
      </c>
      <c r="P1502">
        <f t="shared" si="116"/>
        <v>46.73</v>
      </c>
      <c r="Q1502" s="12" t="s">
        <v>8319</v>
      </c>
      <c r="R1502" t="s">
        <v>8321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97.73</v>
      </c>
      <c r="P1503">
        <f t="shared" si="116"/>
        <v>97.73</v>
      </c>
      <c r="Q1503" s="12" t="s">
        <v>8335</v>
      </c>
      <c r="R1503" t="s">
        <v>8336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67.84</v>
      </c>
      <c r="P1504">
        <f t="shared" si="116"/>
        <v>67.84</v>
      </c>
      <c r="Q1504" s="12" t="s">
        <v>8335</v>
      </c>
      <c r="R1504" t="s">
        <v>8336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56.98</v>
      </c>
      <c r="P1505">
        <f t="shared" si="116"/>
        <v>56.98</v>
      </c>
      <c r="Q1505" s="12" t="s">
        <v>8335</v>
      </c>
      <c r="R1505" t="s">
        <v>8336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67.16</v>
      </c>
      <c r="P1506">
        <f t="shared" si="116"/>
        <v>67.16</v>
      </c>
      <c r="Q1506" s="12" t="s">
        <v>8335</v>
      </c>
      <c r="R1506" t="s">
        <v>8336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48.04</v>
      </c>
      <c r="P1507">
        <f t="shared" si="116"/>
        <v>48.04</v>
      </c>
      <c r="Q1507" s="12" t="s">
        <v>8335</v>
      </c>
      <c r="R1507" t="s">
        <v>8336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38.86</v>
      </c>
      <c r="P1508">
        <f t="shared" si="116"/>
        <v>38.86</v>
      </c>
      <c r="Q1508" s="12" t="s">
        <v>8335</v>
      </c>
      <c r="R1508" t="s">
        <v>8336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78.180000000000007</v>
      </c>
      <c r="P1509">
        <f t="shared" si="116"/>
        <v>78.180000000000007</v>
      </c>
      <c r="Q1509" s="12" t="s">
        <v>8335</v>
      </c>
      <c r="R1509" t="s">
        <v>8336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97.11</v>
      </c>
      <c r="P1510">
        <f t="shared" si="116"/>
        <v>97.11</v>
      </c>
      <c r="Q1510" s="12" t="s">
        <v>8335</v>
      </c>
      <c r="R1510" t="s">
        <v>8336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110.39</v>
      </c>
      <c r="P1511">
        <f t="shared" si="116"/>
        <v>110.39</v>
      </c>
      <c r="Q1511" s="12" t="s">
        <v>8335</v>
      </c>
      <c r="R1511" t="s">
        <v>8336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39.92</v>
      </c>
      <c r="P1512">
        <f t="shared" si="116"/>
        <v>39.92</v>
      </c>
      <c r="Q1512" s="12" t="s">
        <v>8335</v>
      </c>
      <c r="R1512" t="s">
        <v>8336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75.98</v>
      </c>
      <c r="P1513">
        <f t="shared" si="116"/>
        <v>75.98</v>
      </c>
      <c r="Q1513" s="12" t="s">
        <v>8335</v>
      </c>
      <c r="R1513" t="s">
        <v>8336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58.38</v>
      </c>
      <c r="P1514">
        <f t="shared" si="116"/>
        <v>58.38</v>
      </c>
      <c r="Q1514" s="12" t="s">
        <v>8335</v>
      </c>
      <c r="R1514" t="s">
        <v>8336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55.82</v>
      </c>
      <c r="P1515">
        <f t="shared" si="116"/>
        <v>55.82</v>
      </c>
      <c r="Q1515" s="12" t="s">
        <v>8335</v>
      </c>
      <c r="R1515" t="s">
        <v>8336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151.24</v>
      </c>
      <c r="P1516">
        <f t="shared" si="116"/>
        <v>151.24</v>
      </c>
      <c r="Q1516" s="12" t="s">
        <v>8335</v>
      </c>
      <c r="R1516" t="s">
        <v>8336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849.67</v>
      </c>
      <c r="P1517">
        <f t="shared" si="116"/>
        <v>849.67</v>
      </c>
      <c r="Q1517" s="12" t="s">
        <v>8335</v>
      </c>
      <c r="R1517" t="s">
        <v>8336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159.24</v>
      </c>
      <c r="P1518">
        <f t="shared" si="116"/>
        <v>159.24</v>
      </c>
      <c r="Q1518" s="12" t="s">
        <v>8335</v>
      </c>
      <c r="R1518" t="s">
        <v>8336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39.51</v>
      </c>
      <c r="P1519">
        <f t="shared" si="116"/>
        <v>39.51</v>
      </c>
      <c r="Q1519" s="12" t="s">
        <v>8335</v>
      </c>
      <c r="R1519" t="s">
        <v>8336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130.53</v>
      </c>
      <c r="P1520">
        <f t="shared" si="116"/>
        <v>130.53</v>
      </c>
      <c r="Q1520" s="12" t="s">
        <v>8335</v>
      </c>
      <c r="R1520" t="s">
        <v>8336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64.16</v>
      </c>
      <c r="P1521">
        <f t="shared" si="116"/>
        <v>64.16</v>
      </c>
      <c r="Q1521" s="12" t="s">
        <v>8335</v>
      </c>
      <c r="R1521" t="s">
        <v>8336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111.53</v>
      </c>
      <c r="P1522">
        <f t="shared" si="116"/>
        <v>111.53</v>
      </c>
      <c r="Q1522" s="12" t="s">
        <v>8335</v>
      </c>
      <c r="R1522" t="s">
        <v>8336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170.45</v>
      </c>
      <c r="P1523">
        <f t="shared" si="116"/>
        <v>170.45</v>
      </c>
      <c r="Q1523" s="12" t="s">
        <v>8335</v>
      </c>
      <c r="R1523" t="s">
        <v>8336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133.74</v>
      </c>
      <c r="P1524">
        <f t="shared" si="116"/>
        <v>133.74</v>
      </c>
      <c r="Q1524" s="12" t="s">
        <v>8335</v>
      </c>
      <c r="R1524" t="s">
        <v>8336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95.83</v>
      </c>
      <c r="P1525">
        <f t="shared" si="116"/>
        <v>95.83</v>
      </c>
      <c r="Q1525" s="12" t="s">
        <v>8335</v>
      </c>
      <c r="R1525" t="s">
        <v>8336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221.79</v>
      </c>
      <c r="P1526">
        <f t="shared" si="116"/>
        <v>221.79</v>
      </c>
      <c r="Q1526" s="12" t="s">
        <v>8335</v>
      </c>
      <c r="R1526" t="s">
        <v>8336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32.32</v>
      </c>
      <c r="P1527">
        <f t="shared" si="116"/>
        <v>32.32</v>
      </c>
      <c r="Q1527" s="12" t="s">
        <v>8335</v>
      </c>
      <c r="R1527" t="s">
        <v>8336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98.84</v>
      </c>
      <c r="P1528">
        <f t="shared" si="116"/>
        <v>98.84</v>
      </c>
      <c r="Q1528" s="12" t="s">
        <v>8335</v>
      </c>
      <c r="R1528" t="s">
        <v>8336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55.22</v>
      </c>
      <c r="P1529">
        <f t="shared" si="116"/>
        <v>55.22</v>
      </c>
      <c r="Q1529" s="12" t="s">
        <v>8335</v>
      </c>
      <c r="R1529" t="s">
        <v>8336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ref="O1530:O1593" si="120">IFERROR(ROUND(E1530/L1530,2),0)</f>
        <v>52.79</v>
      </c>
      <c r="P1530">
        <f t="shared" ref="P1530:P1593" si="121">IFERROR(ROUND(E1530/L1530,2),0)</f>
        <v>52.79</v>
      </c>
      <c r="Q1530" s="12" t="s">
        <v>8335</v>
      </c>
      <c r="R1530" t="s">
        <v>8336</v>
      </c>
      <c r="S1530" s="17">
        <f t="shared" ref="S1530:S1593" si="122">(((J1530/60)/60)/24)+DATE(1970,1,1)</f>
        <v>42736.732893518521</v>
      </c>
      <c r="T1530" s="17">
        <f t="shared" ref="T1530:T1593" si="123">(((I1530/60)/60)/24)+DATE(1970,1,1)</f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20"/>
        <v>135.66999999999999</v>
      </c>
      <c r="P1531">
        <f t="shared" si="121"/>
        <v>135.66999999999999</v>
      </c>
      <c r="Q1531" s="12" t="s">
        <v>8335</v>
      </c>
      <c r="R1531" t="s">
        <v>8336</v>
      </c>
      <c r="S1531" s="17">
        <f t="shared" si="122"/>
        <v>42052.628703703704</v>
      </c>
      <c r="T1531" s="17">
        <f t="shared" si="123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20"/>
        <v>53.99</v>
      </c>
      <c r="P1532">
        <f t="shared" si="121"/>
        <v>53.99</v>
      </c>
      <c r="Q1532" s="12" t="s">
        <v>8335</v>
      </c>
      <c r="R1532" t="s">
        <v>8336</v>
      </c>
      <c r="S1532" s="17">
        <f t="shared" si="122"/>
        <v>42275.767303240747</v>
      </c>
      <c r="T1532" s="17">
        <f t="shared" si="123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20"/>
        <v>56.64</v>
      </c>
      <c r="P1533">
        <f t="shared" si="121"/>
        <v>56.64</v>
      </c>
      <c r="Q1533" s="12" t="s">
        <v>8335</v>
      </c>
      <c r="R1533" t="s">
        <v>8336</v>
      </c>
      <c r="S1533" s="17">
        <f t="shared" si="122"/>
        <v>41941.802384259259</v>
      </c>
      <c r="T1533" s="17">
        <f t="shared" si="123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20"/>
        <v>82.32</v>
      </c>
      <c r="P1534">
        <f t="shared" si="121"/>
        <v>82.32</v>
      </c>
      <c r="Q1534" s="12" t="s">
        <v>8335</v>
      </c>
      <c r="R1534" t="s">
        <v>8336</v>
      </c>
      <c r="S1534" s="17">
        <f t="shared" si="122"/>
        <v>42391.475289351853</v>
      </c>
      <c r="T1534" s="17">
        <f t="shared" si="123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20"/>
        <v>88.26</v>
      </c>
      <c r="P1535">
        <f t="shared" si="121"/>
        <v>88.26</v>
      </c>
      <c r="Q1535" s="12" t="s">
        <v>8335</v>
      </c>
      <c r="R1535" t="s">
        <v>8336</v>
      </c>
      <c r="S1535" s="17">
        <f t="shared" si="122"/>
        <v>42443.00204861111</v>
      </c>
      <c r="T1535" s="17">
        <f t="shared" si="123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20"/>
        <v>84.91</v>
      </c>
      <c r="P1536">
        <f t="shared" si="121"/>
        <v>84.91</v>
      </c>
      <c r="Q1536" s="12" t="s">
        <v>8335</v>
      </c>
      <c r="R1536" t="s">
        <v>8336</v>
      </c>
      <c r="S1536" s="17">
        <f t="shared" si="122"/>
        <v>42221.67432870371</v>
      </c>
      <c r="T1536" s="17">
        <f t="shared" si="123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20"/>
        <v>48.15</v>
      </c>
      <c r="P1537">
        <f t="shared" si="121"/>
        <v>48.15</v>
      </c>
      <c r="Q1537" s="12" t="s">
        <v>8335</v>
      </c>
      <c r="R1537" t="s">
        <v>8336</v>
      </c>
      <c r="S1537" s="17">
        <f t="shared" si="122"/>
        <v>42484.829062500001</v>
      </c>
      <c r="T1537" s="17">
        <f t="shared" si="123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20"/>
        <v>66.02</v>
      </c>
      <c r="P1538">
        <f t="shared" si="121"/>
        <v>66.02</v>
      </c>
      <c r="Q1538" s="12" t="s">
        <v>8335</v>
      </c>
      <c r="R1538" t="s">
        <v>8336</v>
      </c>
      <c r="S1538" s="17">
        <f t="shared" si="122"/>
        <v>42213.802199074074</v>
      </c>
      <c r="T1538" s="17">
        <f t="shared" si="123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96.38</v>
      </c>
      <c r="P1539">
        <f t="shared" si="121"/>
        <v>96.38</v>
      </c>
      <c r="Q1539" s="12" t="s">
        <v>8335</v>
      </c>
      <c r="R1539" t="s">
        <v>8336</v>
      </c>
      <c r="S1539" s="17">
        <f t="shared" si="122"/>
        <v>42552.315127314811</v>
      </c>
      <c r="T1539" s="17">
        <f t="shared" si="123"/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156.16999999999999</v>
      </c>
      <c r="P1540">
        <f t="shared" si="121"/>
        <v>156.16999999999999</v>
      </c>
      <c r="Q1540" s="12" t="s">
        <v>8335</v>
      </c>
      <c r="R1540" t="s">
        <v>8336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95.76</v>
      </c>
      <c r="P1541">
        <f t="shared" si="121"/>
        <v>95.76</v>
      </c>
      <c r="Q1541" s="12" t="s">
        <v>8335</v>
      </c>
      <c r="R1541" t="s">
        <v>8336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180.41</v>
      </c>
      <c r="P1542">
        <f t="shared" si="121"/>
        <v>180.41</v>
      </c>
      <c r="Q1542" s="12" t="s">
        <v>8335</v>
      </c>
      <c r="R1542" t="s">
        <v>8336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3</v>
      </c>
      <c r="P1543">
        <f t="shared" si="121"/>
        <v>3</v>
      </c>
      <c r="Q1543" s="12" t="s">
        <v>8335</v>
      </c>
      <c r="R1543" t="s">
        <v>8340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20</v>
      </c>
      <c r="P1544">
        <f t="shared" si="121"/>
        <v>20</v>
      </c>
      <c r="Q1544" s="12" t="s">
        <v>8335</v>
      </c>
      <c r="R1544" t="s">
        <v>8340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10</v>
      </c>
      <c r="P1545">
        <f t="shared" si="121"/>
        <v>10</v>
      </c>
      <c r="Q1545" s="12" t="s">
        <v>8335</v>
      </c>
      <c r="R1545" t="s">
        <v>8340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8335</v>
      </c>
      <c r="R1546" t="s">
        <v>8340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1</v>
      </c>
      <c r="P1547">
        <f t="shared" si="121"/>
        <v>1</v>
      </c>
      <c r="Q1547" s="12" t="s">
        <v>8335</v>
      </c>
      <c r="R1547" t="s">
        <v>8340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26.27</v>
      </c>
      <c r="P1548">
        <f t="shared" si="121"/>
        <v>26.27</v>
      </c>
      <c r="Q1548" s="12" t="s">
        <v>8335</v>
      </c>
      <c r="R1548" t="s">
        <v>8340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8335</v>
      </c>
      <c r="R1549" t="s">
        <v>8340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60</v>
      </c>
      <c r="P1550">
        <f t="shared" si="121"/>
        <v>60</v>
      </c>
      <c r="Q1550" s="12" t="s">
        <v>8335</v>
      </c>
      <c r="R1550" t="s">
        <v>8340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28.33</v>
      </c>
      <c r="P1551">
        <f t="shared" si="121"/>
        <v>28.33</v>
      </c>
      <c r="Q1551" s="12" t="s">
        <v>8335</v>
      </c>
      <c r="R1551" t="s">
        <v>8340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14.43</v>
      </c>
      <c r="P1552">
        <f t="shared" si="121"/>
        <v>14.43</v>
      </c>
      <c r="Q1552" s="12" t="s">
        <v>8335</v>
      </c>
      <c r="R1552" t="s">
        <v>8340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8335</v>
      </c>
      <c r="R1553" t="s">
        <v>8340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132.19</v>
      </c>
      <c r="P1554">
        <f t="shared" si="121"/>
        <v>132.19</v>
      </c>
      <c r="Q1554" s="12" t="s">
        <v>8335</v>
      </c>
      <c r="R1554" t="s">
        <v>8340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8335</v>
      </c>
      <c r="R1555" t="s">
        <v>8340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8335</v>
      </c>
      <c r="R1556" t="s">
        <v>8340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8335</v>
      </c>
      <c r="R1557" t="s">
        <v>8340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56.42</v>
      </c>
      <c r="P1558">
        <f t="shared" si="121"/>
        <v>56.42</v>
      </c>
      <c r="Q1558" s="12" t="s">
        <v>8335</v>
      </c>
      <c r="R1558" t="s">
        <v>8340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100</v>
      </c>
      <c r="P1559">
        <f t="shared" si="121"/>
        <v>100</v>
      </c>
      <c r="Q1559" s="12" t="s">
        <v>8335</v>
      </c>
      <c r="R1559" t="s">
        <v>8340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11.67</v>
      </c>
      <c r="P1560">
        <f t="shared" si="121"/>
        <v>11.67</v>
      </c>
      <c r="Q1560" s="12" t="s">
        <v>8335</v>
      </c>
      <c r="R1560" t="s">
        <v>8340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50</v>
      </c>
      <c r="P1561">
        <f t="shared" si="121"/>
        <v>50</v>
      </c>
      <c r="Q1561" s="12" t="s">
        <v>8335</v>
      </c>
      <c r="R1561" t="s">
        <v>8340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23.5</v>
      </c>
      <c r="P1562">
        <f t="shared" si="121"/>
        <v>23.5</v>
      </c>
      <c r="Q1562" s="12" t="s">
        <v>8335</v>
      </c>
      <c r="R1562" t="s">
        <v>8340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3.2" x14ac:dyDescent="0.3">
      <c r="A1563">
        <v>1325</v>
      </c>
      <c r="B1563" s="9" t="s">
        <v>1326</v>
      </c>
      <c r="C1563" s="3" t="s">
        <v>5435</v>
      </c>
      <c r="D1563" s="5">
        <v>20000</v>
      </c>
      <c r="E1563" s="7">
        <v>486</v>
      </c>
      <c r="F1563" t="s">
        <v>8219</v>
      </c>
      <c r="G1563" t="s">
        <v>8223</v>
      </c>
      <c r="H1563" t="s">
        <v>8245</v>
      </c>
      <c r="I1563">
        <v>1483063435</v>
      </c>
      <c r="J1563">
        <v>1480471435</v>
      </c>
      <c r="K1563" t="b">
        <v>0</v>
      </c>
      <c r="L1563">
        <v>8</v>
      </c>
      <c r="M1563" t="b">
        <v>0</v>
      </c>
      <c r="N1563" t="s">
        <v>8271</v>
      </c>
      <c r="O1563" s="10">
        <f t="shared" si="120"/>
        <v>60.75</v>
      </c>
      <c r="P1563">
        <f t="shared" si="121"/>
        <v>60.75</v>
      </c>
      <c r="Q1563" s="12" t="s">
        <v>8316</v>
      </c>
      <c r="R1563" t="s">
        <v>8318</v>
      </c>
      <c r="S1563" s="17">
        <f t="shared" si="122"/>
        <v>42704.086053240739</v>
      </c>
      <c r="T1563" s="17">
        <f t="shared" si="123"/>
        <v>42734.086053240739</v>
      </c>
      <c r="U1563">
        <f t="shared" si="124"/>
        <v>2016</v>
      </c>
    </row>
    <row r="1564" spans="1:21" ht="28.8" x14ac:dyDescent="0.3">
      <c r="A1564">
        <v>2391</v>
      </c>
      <c r="B1564" s="9" t="s">
        <v>2392</v>
      </c>
      <c r="C1564" s="3" t="s">
        <v>6501</v>
      </c>
      <c r="D1564" s="5">
        <v>20000</v>
      </c>
      <c r="E1564" s="7">
        <v>25</v>
      </c>
      <c r="F1564" t="s">
        <v>8219</v>
      </c>
      <c r="G1564" t="s">
        <v>8223</v>
      </c>
      <c r="H1564" t="s">
        <v>8245</v>
      </c>
      <c r="I1564">
        <v>1427825044</v>
      </c>
      <c r="J1564">
        <v>1425236644</v>
      </c>
      <c r="K1564" t="b">
        <v>0</v>
      </c>
      <c r="L1564">
        <v>1</v>
      </c>
      <c r="M1564" t="b">
        <v>0</v>
      </c>
      <c r="N1564" t="s">
        <v>8270</v>
      </c>
      <c r="O1564" s="10">
        <f t="shared" si="120"/>
        <v>25</v>
      </c>
      <c r="P1564">
        <f t="shared" si="121"/>
        <v>25</v>
      </c>
      <c r="Q1564" s="12" t="s">
        <v>8316</v>
      </c>
      <c r="R1564" t="s">
        <v>8317</v>
      </c>
      <c r="S1564" s="17">
        <f t="shared" si="122"/>
        <v>42064.794490740736</v>
      </c>
      <c r="T1564" s="17">
        <f t="shared" si="123"/>
        <v>42094.752824074079</v>
      </c>
      <c r="U1564">
        <f t="shared" si="124"/>
        <v>2015</v>
      </c>
    </row>
    <row r="1565" spans="1:21" ht="28.8" x14ac:dyDescent="0.3">
      <c r="A1565">
        <v>2563</v>
      </c>
      <c r="B1565" s="9" t="s">
        <v>2563</v>
      </c>
      <c r="C1565" s="3" t="s">
        <v>6673</v>
      </c>
      <c r="D1565" s="5">
        <v>20000</v>
      </c>
      <c r="E1565" s="7">
        <v>0</v>
      </c>
      <c r="F1565" t="s">
        <v>8219</v>
      </c>
      <c r="G1565" t="s">
        <v>8223</v>
      </c>
      <c r="H1565" t="s">
        <v>8245</v>
      </c>
      <c r="I1565">
        <v>1438226451</v>
      </c>
      <c r="J1565">
        <v>1433042451</v>
      </c>
      <c r="K1565" t="b">
        <v>0</v>
      </c>
      <c r="L1565">
        <v>0</v>
      </c>
      <c r="M1565" t="b">
        <v>0</v>
      </c>
      <c r="N1565" t="s">
        <v>8282</v>
      </c>
      <c r="O1565" s="10">
        <f t="shared" si="120"/>
        <v>0</v>
      </c>
      <c r="P1565">
        <f t="shared" si="121"/>
        <v>0</v>
      </c>
      <c r="Q1565" s="12" t="s">
        <v>8333</v>
      </c>
      <c r="R1565" t="s">
        <v>8334</v>
      </c>
      <c r="S1565" s="17">
        <f t="shared" si="122"/>
        <v>42155.139479166668</v>
      </c>
      <c r="T1565" s="17">
        <f t="shared" si="123"/>
        <v>42215.139479166668</v>
      </c>
      <c r="U1565">
        <f t="shared" si="124"/>
        <v>2015</v>
      </c>
    </row>
    <row r="1566" spans="1:21" ht="43.2" x14ac:dyDescent="0.3">
      <c r="A1566">
        <v>2645</v>
      </c>
      <c r="B1566" s="9" t="s">
        <v>2645</v>
      </c>
      <c r="C1566" s="3" t="s">
        <v>6755</v>
      </c>
      <c r="D1566" s="5">
        <v>20000</v>
      </c>
      <c r="E1566" s="7">
        <v>2100</v>
      </c>
      <c r="F1566" t="s">
        <v>8219</v>
      </c>
      <c r="G1566" t="s">
        <v>8225</v>
      </c>
      <c r="H1566" t="s">
        <v>8247</v>
      </c>
      <c r="I1566">
        <v>1415481203</v>
      </c>
      <c r="J1566">
        <v>1412885603</v>
      </c>
      <c r="K1566" t="b">
        <v>1</v>
      </c>
      <c r="L1566">
        <v>23</v>
      </c>
      <c r="M1566" t="b">
        <v>0</v>
      </c>
      <c r="N1566" t="s">
        <v>8299</v>
      </c>
      <c r="O1566" s="10">
        <f t="shared" si="120"/>
        <v>91.3</v>
      </c>
      <c r="P1566">
        <f t="shared" si="121"/>
        <v>91.3</v>
      </c>
      <c r="Q1566" s="12" t="s">
        <v>8316</v>
      </c>
      <c r="R1566" t="s">
        <v>8352</v>
      </c>
      <c r="S1566" s="17">
        <f t="shared" si="122"/>
        <v>41921.842627314814</v>
      </c>
      <c r="T1566" s="17">
        <f t="shared" si="123"/>
        <v>41951.884293981479</v>
      </c>
      <c r="U1566">
        <f t="shared" si="124"/>
        <v>2014</v>
      </c>
    </row>
    <row r="1567" spans="1:21" ht="57.6" x14ac:dyDescent="0.3">
      <c r="A1567">
        <v>2660</v>
      </c>
      <c r="B1567" s="9" t="s">
        <v>2660</v>
      </c>
      <c r="C1567" s="3" t="s">
        <v>6770</v>
      </c>
      <c r="D1567" s="5">
        <v>20000</v>
      </c>
      <c r="E1567" s="7">
        <v>19</v>
      </c>
      <c r="F1567" t="s">
        <v>8219</v>
      </c>
      <c r="G1567" t="s">
        <v>8223</v>
      </c>
      <c r="H1567" t="s">
        <v>8245</v>
      </c>
      <c r="I1567">
        <v>1448388418</v>
      </c>
      <c r="J1567">
        <v>1443200818</v>
      </c>
      <c r="K1567" t="b">
        <v>0</v>
      </c>
      <c r="L1567">
        <v>5</v>
      </c>
      <c r="M1567" t="b">
        <v>0</v>
      </c>
      <c r="N1567" t="s">
        <v>8299</v>
      </c>
      <c r="O1567" s="10">
        <f t="shared" si="120"/>
        <v>3.8</v>
      </c>
      <c r="P1567">
        <f t="shared" si="121"/>
        <v>3.8</v>
      </c>
      <c r="Q1567" s="12" t="s">
        <v>8316</v>
      </c>
      <c r="R1567" t="s">
        <v>8352</v>
      </c>
      <c r="S1567" s="17">
        <f t="shared" si="122"/>
        <v>42272.713171296295</v>
      </c>
      <c r="T1567" s="17">
        <f t="shared" si="123"/>
        <v>42332.754837962959</v>
      </c>
      <c r="U1567">
        <f t="shared" si="124"/>
        <v>2015</v>
      </c>
    </row>
    <row r="1568" spans="1:21" ht="43.2" x14ac:dyDescent="0.3">
      <c r="A1568">
        <v>2952</v>
      </c>
      <c r="B1568" s="9" t="s">
        <v>2952</v>
      </c>
      <c r="C1568" s="3" t="s">
        <v>7062</v>
      </c>
      <c r="D1568" s="5">
        <v>20000</v>
      </c>
      <c r="E1568" s="7">
        <v>1605</v>
      </c>
      <c r="F1568" t="s">
        <v>8219</v>
      </c>
      <c r="G1568" t="s">
        <v>8223</v>
      </c>
      <c r="H1568" t="s">
        <v>8245</v>
      </c>
      <c r="I1568">
        <v>1476676800</v>
      </c>
      <c r="J1568">
        <v>1473957239</v>
      </c>
      <c r="K1568" t="b">
        <v>0</v>
      </c>
      <c r="L1568">
        <v>8</v>
      </c>
      <c r="M1568" t="b">
        <v>0</v>
      </c>
      <c r="N1568" t="s">
        <v>8301</v>
      </c>
      <c r="O1568" s="10">
        <f t="shared" si="120"/>
        <v>200.63</v>
      </c>
      <c r="P1568">
        <f t="shared" si="121"/>
        <v>200.63</v>
      </c>
      <c r="Q1568" s="12" t="s">
        <v>8314</v>
      </c>
      <c r="R1568" t="s">
        <v>8354</v>
      </c>
      <c r="S1568" s="17">
        <f t="shared" si="122"/>
        <v>42628.690266203703</v>
      </c>
      <c r="T1568" s="17">
        <f t="shared" si="123"/>
        <v>42660.166666666672</v>
      </c>
      <c r="U1568">
        <f t="shared" si="124"/>
        <v>2016</v>
      </c>
    </row>
    <row r="1569" spans="1:21" ht="43.2" x14ac:dyDescent="0.3">
      <c r="A1569">
        <v>2374</v>
      </c>
      <c r="B1569" s="9" t="s">
        <v>2375</v>
      </c>
      <c r="C1569" s="3" t="s">
        <v>6484</v>
      </c>
      <c r="D1569" s="5">
        <v>22000</v>
      </c>
      <c r="E1569" s="7">
        <v>10</v>
      </c>
      <c r="F1569" t="s">
        <v>8219</v>
      </c>
      <c r="G1569" t="s">
        <v>8223</v>
      </c>
      <c r="H1569" t="s">
        <v>8245</v>
      </c>
      <c r="I1569">
        <v>1423772060</v>
      </c>
      <c r="J1569">
        <v>1421180060</v>
      </c>
      <c r="K1569" t="b">
        <v>0</v>
      </c>
      <c r="L1569">
        <v>1</v>
      </c>
      <c r="M1569" t="b">
        <v>0</v>
      </c>
      <c r="N1569" t="s">
        <v>8270</v>
      </c>
      <c r="O1569" s="10">
        <f t="shared" si="120"/>
        <v>10</v>
      </c>
      <c r="P1569">
        <f t="shared" si="121"/>
        <v>10</v>
      </c>
      <c r="Q1569" s="12" t="s">
        <v>8316</v>
      </c>
      <c r="R1569" t="s">
        <v>8317</v>
      </c>
      <c r="S1569" s="17">
        <f t="shared" si="122"/>
        <v>42017.843287037031</v>
      </c>
      <c r="T1569" s="17">
        <f t="shared" si="123"/>
        <v>42047.843287037031</v>
      </c>
      <c r="U1569">
        <f t="shared" si="124"/>
        <v>2015</v>
      </c>
    </row>
    <row r="1570" spans="1:21" ht="43.2" x14ac:dyDescent="0.3">
      <c r="A1570">
        <v>126</v>
      </c>
      <c r="B1570" s="9" t="s">
        <v>128</v>
      </c>
      <c r="C1570" s="3" t="s">
        <v>4237</v>
      </c>
      <c r="D1570" s="5">
        <v>25000</v>
      </c>
      <c r="E1570" s="7">
        <v>1387</v>
      </c>
      <c r="F1570" t="s">
        <v>8219</v>
      </c>
      <c r="G1570" t="s">
        <v>8223</v>
      </c>
      <c r="H1570" t="s">
        <v>8245</v>
      </c>
      <c r="I1570">
        <v>1433988000</v>
      </c>
      <c r="J1570">
        <v>1431353337</v>
      </c>
      <c r="K1570" t="b">
        <v>0</v>
      </c>
      <c r="L1570">
        <v>13</v>
      </c>
      <c r="M1570" t="b">
        <v>0</v>
      </c>
      <c r="N1570" t="s">
        <v>8265</v>
      </c>
      <c r="O1570" s="10">
        <f t="shared" si="120"/>
        <v>106.69</v>
      </c>
      <c r="P1570">
        <f t="shared" si="121"/>
        <v>106.69</v>
      </c>
      <c r="Q1570" s="12" t="s">
        <v>8307</v>
      </c>
      <c r="R1570" t="s">
        <v>8310</v>
      </c>
      <c r="S1570" s="17">
        <f t="shared" si="122"/>
        <v>42135.589548611111</v>
      </c>
      <c r="T1570" s="17">
        <f t="shared" si="123"/>
        <v>42166.083333333328</v>
      </c>
      <c r="U1570">
        <f t="shared" si="124"/>
        <v>2015</v>
      </c>
    </row>
    <row r="1571" spans="1:21" ht="43.2" x14ac:dyDescent="0.3">
      <c r="A1571">
        <v>621</v>
      </c>
      <c r="B1571" s="9" t="s">
        <v>622</v>
      </c>
      <c r="C1571" s="3" t="s">
        <v>4731</v>
      </c>
      <c r="D1571" s="5">
        <v>25000</v>
      </c>
      <c r="E1571" s="7">
        <v>261</v>
      </c>
      <c r="F1571" t="s">
        <v>8219</v>
      </c>
      <c r="G1571" t="s">
        <v>8223</v>
      </c>
      <c r="H1571" t="s">
        <v>8245</v>
      </c>
      <c r="I1571">
        <v>1467934937</v>
      </c>
      <c r="J1571">
        <v>1465342937</v>
      </c>
      <c r="K1571" t="b">
        <v>0</v>
      </c>
      <c r="L1571">
        <v>3</v>
      </c>
      <c r="M1571" t="b">
        <v>0</v>
      </c>
      <c r="N1571" t="s">
        <v>8270</v>
      </c>
      <c r="O1571" s="10">
        <f t="shared" si="120"/>
        <v>87</v>
      </c>
      <c r="P1571">
        <f t="shared" si="121"/>
        <v>87</v>
      </c>
      <c r="Q1571" s="12" t="s">
        <v>8316</v>
      </c>
      <c r="R1571" t="s">
        <v>8317</v>
      </c>
      <c r="S1571" s="17">
        <f t="shared" si="122"/>
        <v>42528.987696759257</v>
      </c>
      <c r="T1571" s="17">
        <f t="shared" si="123"/>
        <v>42558.987696759257</v>
      </c>
      <c r="U1571">
        <f t="shared" si="124"/>
        <v>2016</v>
      </c>
    </row>
    <row r="1572" spans="1:21" ht="43.2" x14ac:dyDescent="0.3">
      <c r="A1572">
        <v>625</v>
      </c>
      <c r="B1572" s="9" t="s">
        <v>626</v>
      </c>
      <c r="C1572" s="3" t="s">
        <v>4735</v>
      </c>
      <c r="D1572" s="5">
        <v>25000</v>
      </c>
      <c r="E1572" s="7">
        <v>0</v>
      </c>
      <c r="F1572" t="s">
        <v>8219</v>
      </c>
      <c r="G1572" t="s">
        <v>8228</v>
      </c>
      <c r="H1572" t="s">
        <v>8250</v>
      </c>
      <c r="I1572">
        <v>1490560177</v>
      </c>
      <c r="J1572">
        <v>1487971777</v>
      </c>
      <c r="K1572" t="b">
        <v>0</v>
      </c>
      <c r="L1572">
        <v>0</v>
      </c>
      <c r="M1572" t="b">
        <v>0</v>
      </c>
      <c r="N1572" t="s">
        <v>8270</v>
      </c>
      <c r="O1572" s="10">
        <f t="shared" si="120"/>
        <v>0</v>
      </c>
      <c r="P1572">
        <f t="shared" si="121"/>
        <v>0</v>
      </c>
      <c r="Q1572" s="12" t="s">
        <v>8316</v>
      </c>
      <c r="R1572" t="s">
        <v>8317</v>
      </c>
      <c r="S1572" s="17">
        <f t="shared" si="122"/>
        <v>42790.895567129628</v>
      </c>
      <c r="T1572" s="17">
        <f t="shared" si="123"/>
        <v>42820.853900462964</v>
      </c>
      <c r="U1572">
        <f t="shared" si="124"/>
        <v>2017</v>
      </c>
    </row>
    <row r="1573" spans="1:21" ht="43.2" x14ac:dyDescent="0.3">
      <c r="A1573">
        <v>626</v>
      </c>
      <c r="B1573" s="9" t="s">
        <v>627</v>
      </c>
      <c r="C1573" s="3" t="s">
        <v>4736</v>
      </c>
      <c r="D1573" s="5">
        <v>25000</v>
      </c>
      <c r="E1573" s="7">
        <v>4345</v>
      </c>
      <c r="F1573" t="s">
        <v>8219</v>
      </c>
      <c r="G1573" t="s">
        <v>8223</v>
      </c>
      <c r="H1573" t="s">
        <v>8245</v>
      </c>
      <c r="I1573">
        <v>1439644920</v>
      </c>
      <c r="J1573">
        <v>1436793939</v>
      </c>
      <c r="K1573" t="b">
        <v>0</v>
      </c>
      <c r="L1573">
        <v>39</v>
      </c>
      <c r="M1573" t="b">
        <v>0</v>
      </c>
      <c r="N1573" t="s">
        <v>8270</v>
      </c>
      <c r="O1573" s="10">
        <f t="shared" si="120"/>
        <v>111.41</v>
      </c>
      <c r="P1573">
        <f t="shared" si="121"/>
        <v>111.41</v>
      </c>
      <c r="Q1573" s="12" t="s">
        <v>8316</v>
      </c>
      <c r="R1573" t="s">
        <v>8317</v>
      </c>
      <c r="S1573" s="17">
        <f t="shared" si="122"/>
        <v>42198.559479166666</v>
      </c>
      <c r="T1573" s="17">
        <f t="shared" si="123"/>
        <v>42231.556944444441</v>
      </c>
      <c r="U1573">
        <f t="shared" si="124"/>
        <v>2015</v>
      </c>
    </row>
    <row r="1574" spans="1:21" ht="28.8" x14ac:dyDescent="0.3">
      <c r="A1574">
        <v>635</v>
      </c>
      <c r="B1574" s="9" t="s">
        <v>636</v>
      </c>
      <c r="C1574" s="3" t="s">
        <v>4745</v>
      </c>
      <c r="D1574" s="5">
        <v>25000</v>
      </c>
      <c r="E1574" s="7">
        <v>2</v>
      </c>
      <c r="F1574" t="s">
        <v>8219</v>
      </c>
      <c r="G1574" t="s">
        <v>8223</v>
      </c>
      <c r="H1574" t="s">
        <v>8245</v>
      </c>
      <c r="I1574">
        <v>1428804762</v>
      </c>
      <c r="J1574">
        <v>1426212762</v>
      </c>
      <c r="K1574" t="b">
        <v>0</v>
      </c>
      <c r="L1574">
        <v>1</v>
      </c>
      <c r="M1574" t="b">
        <v>0</v>
      </c>
      <c r="N1574" t="s">
        <v>8270</v>
      </c>
      <c r="O1574" s="10">
        <f t="shared" si="120"/>
        <v>2</v>
      </c>
      <c r="P1574">
        <f t="shared" si="121"/>
        <v>2</v>
      </c>
      <c r="Q1574" s="12" t="s">
        <v>8316</v>
      </c>
      <c r="R1574" t="s">
        <v>8317</v>
      </c>
      <c r="S1574" s="17">
        <f t="shared" si="122"/>
        <v>42076.092152777783</v>
      </c>
      <c r="T1574" s="17">
        <f t="shared" si="123"/>
        <v>42106.092152777783</v>
      </c>
      <c r="U1574">
        <f t="shared" si="124"/>
        <v>2015</v>
      </c>
    </row>
    <row r="1575" spans="1:21" ht="28.8" x14ac:dyDescent="0.3">
      <c r="A1575">
        <v>1004</v>
      </c>
      <c r="B1575" s="9" t="s">
        <v>1005</v>
      </c>
      <c r="C1575" s="3" t="s">
        <v>5114</v>
      </c>
      <c r="D1575" s="5">
        <v>25000</v>
      </c>
      <c r="E1575" s="7">
        <v>20552</v>
      </c>
      <c r="F1575" t="s">
        <v>8219</v>
      </c>
      <c r="G1575" t="s">
        <v>8223</v>
      </c>
      <c r="H1575" t="s">
        <v>8245</v>
      </c>
      <c r="I1575">
        <v>1455814827</v>
      </c>
      <c r="J1575">
        <v>1453222827</v>
      </c>
      <c r="K1575" t="b">
        <v>0</v>
      </c>
      <c r="L1575">
        <v>95</v>
      </c>
      <c r="M1575" t="b">
        <v>0</v>
      </c>
      <c r="N1575" t="s">
        <v>8271</v>
      </c>
      <c r="O1575" s="10">
        <f t="shared" si="120"/>
        <v>216.34</v>
      </c>
      <c r="P1575">
        <f t="shared" si="121"/>
        <v>216.34</v>
      </c>
      <c r="Q1575" s="12" t="s">
        <v>8316</v>
      </c>
      <c r="R1575" t="s">
        <v>8318</v>
      </c>
      <c r="S1575" s="17">
        <f t="shared" si="122"/>
        <v>42388.708645833336</v>
      </c>
      <c r="T1575" s="17">
        <f t="shared" si="123"/>
        <v>42418.708645833336</v>
      </c>
      <c r="U1575">
        <f t="shared" si="124"/>
        <v>2016</v>
      </c>
    </row>
    <row r="1576" spans="1:21" ht="43.2" x14ac:dyDescent="0.3">
      <c r="A1576">
        <v>1013</v>
      </c>
      <c r="B1576" s="9" t="s">
        <v>1014</v>
      </c>
      <c r="C1576" s="3" t="s">
        <v>5123</v>
      </c>
      <c r="D1576" s="5">
        <v>25000</v>
      </c>
      <c r="E1576" s="7">
        <v>8632</v>
      </c>
      <c r="F1576" t="s">
        <v>8219</v>
      </c>
      <c r="G1576" t="s">
        <v>8223</v>
      </c>
      <c r="H1576" t="s">
        <v>8245</v>
      </c>
      <c r="I1576">
        <v>1451419200</v>
      </c>
      <c r="J1576">
        <v>1449000056</v>
      </c>
      <c r="K1576" t="b">
        <v>0</v>
      </c>
      <c r="L1576">
        <v>90</v>
      </c>
      <c r="M1576" t="b">
        <v>0</v>
      </c>
      <c r="N1576" t="s">
        <v>8271</v>
      </c>
      <c r="O1576" s="10">
        <f t="shared" si="120"/>
        <v>95.91</v>
      </c>
      <c r="P1576">
        <f t="shared" si="121"/>
        <v>95.91</v>
      </c>
      <c r="Q1576" s="12" t="s">
        <v>8316</v>
      </c>
      <c r="R1576" t="s">
        <v>8318</v>
      </c>
      <c r="S1576" s="17">
        <f t="shared" si="122"/>
        <v>42339.833981481483</v>
      </c>
      <c r="T1576" s="17">
        <f t="shared" si="123"/>
        <v>42367.833333333328</v>
      </c>
      <c r="U1576">
        <f t="shared" si="124"/>
        <v>2015</v>
      </c>
    </row>
    <row r="1577" spans="1:21" ht="43.2" x14ac:dyDescent="0.3">
      <c r="A1577">
        <v>1237</v>
      </c>
      <c r="B1577" s="9" t="s">
        <v>1238</v>
      </c>
      <c r="C1577" s="3" t="s">
        <v>5347</v>
      </c>
      <c r="D1577" s="5">
        <v>25000</v>
      </c>
      <c r="E1577" s="7">
        <v>0</v>
      </c>
      <c r="F1577" t="s">
        <v>8219</v>
      </c>
      <c r="G1577" t="s">
        <v>8223</v>
      </c>
      <c r="H1577" t="s">
        <v>8245</v>
      </c>
      <c r="I1577">
        <v>1345790865</v>
      </c>
      <c r="J1577">
        <v>1344062865</v>
      </c>
      <c r="K1577" t="b">
        <v>0</v>
      </c>
      <c r="L1577">
        <v>0</v>
      </c>
      <c r="M1577" t="b">
        <v>0</v>
      </c>
      <c r="N1577" t="s">
        <v>8284</v>
      </c>
      <c r="O1577" s="10">
        <f t="shared" si="120"/>
        <v>0</v>
      </c>
      <c r="P1577">
        <f t="shared" si="121"/>
        <v>0</v>
      </c>
      <c r="Q1577" s="12" t="s">
        <v>8322</v>
      </c>
      <c r="R1577" t="s">
        <v>8337</v>
      </c>
      <c r="S1577" s="17">
        <f t="shared" si="122"/>
        <v>41125.283159722225</v>
      </c>
      <c r="T1577" s="17">
        <f t="shared" si="123"/>
        <v>41145.283159722225</v>
      </c>
      <c r="U1577">
        <f t="shared" si="124"/>
        <v>2012</v>
      </c>
    </row>
    <row r="1578" spans="1:21" ht="43.2" x14ac:dyDescent="0.3">
      <c r="A1578">
        <v>1335</v>
      </c>
      <c r="B1578" s="9" t="s">
        <v>1336</v>
      </c>
      <c r="C1578" s="3" t="s">
        <v>5445</v>
      </c>
      <c r="D1578" s="5">
        <v>25000</v>
      </c>
      <c r="E1578" s="7">
        <v>4940</v>
      </c>
      <c r="F1578" t="s">
        <v>8219</v>
      </c>
      <c r="G1578" t="s">
        <v>8223</v>
      </c>
      <c r="H1578" t="s">
        <v>8245</v>
      </c>
      <c r="I1578">
        <v>1449354502</v>
      </c>
      <c r="J1578">
        <v>1446762502</v>
      </c>
      <c r="K1578" t="b">
        <v>0</v>
      </c>
      <c r="L1578">
        <v>16</v>
      </c>
      <c r="M1578" t="b">
        <v>0</v>
      </c>
      <c r="N1578" t="s">
        <v>8271</v>
      </c>
      <c r="O1578" s="10">
        <f t="shared" si="120"/>
        <v>308.75</v>
      </c>
      <c r="P1578">
        <f t="shared" si="121"/>
        <v>308.75</v>
      </c>
      <c r="Q1578" s="12" t="s">
        <v>8316</v>
      </c>
      <c r="R1578" t="s">
        <v>8318</v>
      </c>
      <c r="S1578" s="17">
        <f t="shared" si="122"/>
        <v>42313.936365740738</v>
      </c>
      <c r="T1578" s="17">
        <f t="shared" si="123"/>
        <v>42343.936365740738</v>
      </c>
      <c r="U1578">
        <f t="shared" si="124"/>
        <v>2015</v>
      </c>
    </row>
    <row r="1579" spans="1:21" ht="57.6" x14ac:dyDescent="0.3">
      <c r="A1579">
        <v>1341</v>
      </c>
      <c r="B1579" s="9" t="s">
        <v>1342</v>
      </c>
      <c r="C1579" s="3" t="s">
        <v>5451</v>
      </c>
      <c r="D1579" s="5">
        <v>25000</v>
      </c>
      <c r="E1579" s="7">
        <v>17590</v>
      </c>
      <c r="F1579" t="s">
        <v>8219</v>
      </c>
      <c r="G1579" t="s">
        <v>8224</v>
      </c>
      <c r="H1579" t="s">
        <v>8246</v>
      </c>
      <c r="I1579">
        <v>1475333917</v>
      </c>
      <c r="J1579">
        <v>1472569117</v>
      </c>
      <c r="K1579" t="b">
        <v>0</v>
      </c>
      <c r="L1579">
        <v>46</v>
      </c>
      <c r="M1579" t="b">
        <v>0</v>
      </c>
      <c r="N1579" t="s">
        <v>8271</v>
      </c>
      <c r="O1579" s="10">
        <f t="shared" si="120"/>
        <v>382.39</v>
      </c>
      <c r="P1579">
        <f t="shared" si="121"/>
        <v>382.39</v>
      </c>
      <c r="Q1579" s="12" t="s">
        <v>8316</v>
      </c>
      <c r="R1579" t="s">
        <v>8318</v>
      </c>
      <c r="S1579" s="17">
        <f t="shared" si="122"/>
        <v>42612.624039351853</v>
      </c>
      <c r="T1579" s="17">
        <f t="shared" si="123"/>
        <v>42644.624039351853</v>
      </c>
      <c r="U1579">
        <f t="shared" si="124"/>
        <v>2016</v>
      </c>
    </row>
    <row r="1580" spans="1:21" ht="43.2" x14ac:dyDescent="0.3">
      <c r="A1580">
        <v>1453</v>
      </c>
      <c r="B1580" s="9" t="s">
        <v>1454</v>
      </c>
      <c r="C1580" s="3" t="s">
        <v>5563</v>
      </c>
      <c r="D1580" s="5">
        <v>25000</v>
      </c>
      <c r="E1580" s="7">
        <v>0</v>
      </c>
      <c r="F1580" t="s">
        <v>8219</v>
      </c>
      <c r="G1580" t="s">
        <v>8229</v>
      </c>
      <c r="H1580" t="s">
        <v>8248</v>
      </c>
      <c r="I1580">
        <v>1492270947</v>
      </c>
      <c r="J1580">
        <v>1488386547</v>
      </c>
      <c r="K1580" t="b">
        <v>0</v>
      </c>
      <c r="L1580">
        <v>0</v>
      </c>
      <c r="M1580" t="b">
        <v>0</v>
      </c>
      <c r="N1580" t="s">
        <v>8285</v>
      </c>
      <c r="O1580" s="10">
        <f t="shared" si="120"/>
        <v>0</v>
      </c>
      <c r="P1580">
        <f t="shared" si="121"/>
        <v>0</v>
      </c>
      <c r="Q1580" s="12" t="s">
        <v>8319</v>
      </c>
      <c r="R1580" t="s">
        <v>8338</v>
      </c>
      <c r="S1580" s="17">
        <f t="shared" si="122"/>
        <v>42795.696145833332</v>
      </c>
      <c r="T1580" s="17">
        <f t="shared" si="123"/>
        <v>42840.654479166667</v>
      </c>
      <c r="U1580">
        <f t="shared" si="124"/>
        <v>2017</v>
      </c>
    </row>
    <row r="1581" spans="1:21" ht="43.2" x14ac:dyDescent="0.3">
      <c r="A1581">
        <v>1568</v>
      </c>
      <c r="B1581" s="9" t="s">
        <v>1569</v>
      </c>
      <c r="C1581" s="3" t="s">
        <v>5678</v>
      </c>
      <c r="D1581" s="5">
        <v>25000</v>
      </c>
      <c r="E1581" s="7">
        <v>3410</v>
      </c>
      <c r="F1581" t="s">
        <v>8219</v>
      </c>
      <c r="G1581" t="s">
        <v>8223</v>
      </c>
      <c r="H1581" t="s">
        <v>8245</v>
      </c>
      <c r="I1581">
        <v>1419384585</v>
      </c>
      <c r="J1581">
        <v>1416360585</v>
      </c>
      <c r="K1581" t="b">
        <v>0</v>
      </c>
      <c r="L1581">
        <v>22</v>
      </c>
      <c r="M1581" t="b">
        <v>0</v>
      </c>
      <c r="N1581" t="s">
        <v>8288</v>
      </c>
      <c r="O1581" s="10">
        <f t="shared" si="120"/>
        <v>155</v>
      </c>
      <c r="P1581">
        <f t="shared" si="121"/>
        <v>155</v>
      </c>
      <c r="Q1581" s="12" t="s">
        <v>8319</v>
      </c>
      <c r="R1581" t="s">
        <v>8341</v>
      </c>
      <c r="S1581" s="17">
        <f t="shared" si="122"/>
        <v>41962.062326388885</v>
      </c>
      <c r="T1581" s="17">
        <f t="shared" si="123"/>
        <v>41997.062326388885</v>
      </c>
      <c r="U1581">
        <f t="shared" si="124"/>
        <v>2014</v>
      </c>
    </row>
    <row r="1582" spans="1:21" ht="43.2" x14ac:dyDescent="0.3">
      <c r="A1582">
        <v>2366</v>
      </c>
      <c r="B1582" s="9" t="s">
        <v>2367</v>
      </c>
      <c r="C1582" s="3" t="s">
        <v>6476</v>
      </c>
      <c r="D1582" s="5">
        <v>25000</v>
      </c>
      <c r="E1582" s="7">
        <v>2630</v>
      </c>
      <c r="F1582" t="s">
        <v>8219</v>
      </c>
      <c r="G1582" t="s">
        <v>8224</v>
      </c>
      <c r="H1582" t="s">
        <v>8246</v>
      </c>
      <c r="I1582">
        <v>1445431533</v>
      </c>
      <c r="J1582">
        <v>1442839533</v>
      </c>
      <c r="K1582" t="b">
        <v>0</v>
      </c>
      <c r="L1582">
        <v>27</v>
      </c>
      <c r="M1582" t="b">
        <v>0</v>
      </c>
      <c r="N1582" t="s">
        <v>8270</v>
      </c>
      <c r="O1582" s="10">
        <f t="shared" si="120"/>
        <v>97.41</v>
      </c>
      <c r="P1582">
        <f t="shared" si="121"/>
        <v>97.41</v>
      </c>
      <c r="Q1582" s="12" t="s">
        <v>8316</v>
      </c>
      <c r="R1582" t="s">
        <v>8317</v>
      </c>
      <c r="S1582" s="17">
        <f t="shared" si="122"/>
        <v>42268.531631944439</v>
      </c>
      <c r="T1582" s="17">
        <f t="shared" si="123"/>
        <v>42298.531631944439</v>
      </c>
      <c r="U1582">
        <f t="shared" si="124"/>
        <v>2015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5</v>
      </c>
      <c r="P1583">
        <f t="shared" si="121"/>
        <v>5</v>
      </c>
      <c r="Q1583" s="12" t="s">
        <v>8335</v>
      </c>
      <c r="R1583" t="s">
        <v>8342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31</v>
      </c>
      <c r="P1584">
        <f t="shared" si="121"/>
        <v>31</v>
      </c>
      <c r="Q1584" s="12" t="s">
        <v>8335</v>
      </c>
      <c r="R1584" t="s">
        <v>8342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15</v>
      </c>
      <c r="P1585">
        <f t="shared" si="121"/>
        <v>15</v>
      </c>
      <c r="Q1585" s="12" t="s">
        <v>8335</v>
      </c>
      <c r="R1585" t="s">
        <v>8342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8335</v>
      </c>
      <c r="R1586" t="s">
        <v>8342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131.66999999999999</v>
      </c>
      <c r="P1587">
        <f t="shared" si="121"/>
        <v>131.66999999999999</v>
      </c>
      <c r="Q1587" s="12" t="s">
        <v>8335</v>
      </c>
      <c r="R1587" t="s">
        <v>8342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8335</v>
      </c>
      <c r="R1588" t="s">
        <v>8342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1</v>
      </c>
      <c r="P1589">
        <f t="shared" si="121"/>
        <v>1</v>
      </c>
      <c r="Q1589" s="12" t="s">
        <v>8335</v>
      </c>
      <c r="R1589" t="s">
        <v>8342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8335</v>
      </c>
      <c r="R1590" t="s">
        <v>8342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8335</v>
      </c>
      <c r="R1591" t="s">
        <v>8342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510</v>
      </c>
      <c r="P1592">
        <f t="shared" si="121"/>
        <v>510</v>
      </c>
      <c r="Q1592" s="12" t="s">
        <v>8335</v>
      </c>
      <c r="R1592" t="s">
        <v>8342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44.48</v>
      </c>
      <c r="P1593">
        <f t="shared" si="121"/>
        <v>44.48</v>
      </c>
      <c r="Q1593" s="12" t="s">
        <v>8335</v>
      </c>
      <c r="R1593" t="s">
        <v>8342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ref="O1594:O1657" si="125">IFERROR(ROUND(E1594/L1594,2),0)</f>
        <v>0</v>
      </c>
      <c r="P1594">
        <f t="shared" ref="P1594:P1657" si="126">IFERROR(ROUND(E1594/L1594,2),0)</f>
        <v>0</v>
      </c>
      <c r="Q1594" s="12" t="s">
        <v>8335</v>
      </c>
      <c r="R1594" t="s">
        <v>8342</v>
      </c>
      <c r="S1594" s="17">
        <f t="shared" ref="S1594:S1657" si="127">(((J1594/60)/60)/24)+DATE(1970,1,1)</f>
        <v>42046.072743055556</v>
      </c>
      <c r="T1594" s="17">
        <f t="shared" ref="T1594:T1657" si="128">(((I1594/60)/60)/24)+DATE(1970,1,1)</f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5"/>
        <v>1</v>
      </c>
      <c r="P1595">
        <f t="shared" si="126"/>
        <v>1</v>
      </c>
      <c r="Q1595" s="12" t="s">
        <v>8335</v>
      </c>
      <c r="R1595" t="s">
        <v>8342</v>
      </c>
      <c r="S1595" s="17">
        <f t="shared" si="127"/>
        <v>42033.845543981486</v>
      </c>
      <c r="T1595" s="17">
        <f t="shared" si="128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5"/>
        <v>20.5</v>
      </c>
      <c r="P1596">
        <f t="shared" si="126"/>
        <v>20.5</v>
      </c>
      <c r="Q1596" s="12" t="s">
        <v>8335</v>
      </c>
      <c r="R1596" t="s">
        <v>8342</v>
      </c>
      <c r="S1596" s="17">
        <f t="shared" si="127"/>
        <v>42445.712754629625</v>
      </c>
      <c r="T1596" s="17">
        <f t="shared" si="128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5"/>
        <v>40</v>
      </c>
      <c r="P1597">
        <f t="shared" si="126"/>
        <v>40</v>
      </c>
      <c r="Q1597" s="12" t="s">
        <v>8335</v>
      </c>
      <c r="R1597" t="s">
        <v>8342</v>
      </c>
      <c r="S1597" s="17">
        <f t="shared" si="127"/>
        <v>41780.050092592595</v>
      </c>
      <c r="T1597" s="17">
        <f t="shared" si="128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5"/>
        <v>25</v>
      </c>
      <c r="P1598">
        <f t="shared" si="126"/>
        <v>25</v>
      </c>
      <c r="Q1598" s="12" t="s">
        <v>8335</v>
      </c>
      <c r="R1598" t="s">
        <v>8342</v>
      </c>
      <c r="S1598" s="17">
        <f t="shared" si="127"/>
        <v>41941.430196759262</v>
      </c>
      <c r="T1598" s="17">
        <f t="shared" si="128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5"/>
        <v>0</v>
      </c>
      <c r="P1599">
        <f t="shared" si="126"/>
        <v>0</v>
      </c>
      <c r="Q1599" s="12" t="s">
        <v>8335</v>
      </c>
      <c r="R1599" t="s">
        <v>8342</v>
      </c>
      <c r="S1599" s="17">
        <f t="shared" si="127"/>
        <v>42603.354131944448</v>
      </c>
      <c r="T1599" s="17">
        <f t="shared" si="128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5"/>
        <v>1</v>
      </c>
      <c r="P1600">
        <f t="shared" si="126"/>
        <v>1</v>
      </c>
      <c r="Q1600" s="12" t="s">
        <v>8335</v>
      </c>
      <c r="R1600" t="s">
        <v>8342</v>
      </c>
      <c r="S1600" s="17">
        <f t="shared" si="127"/>
        <v>42151.667337962965</v>
      </c>
      <c r="T1600" s="17">
        <f t="shared" si="128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5"/>
        <v>0</v>
      </c>
      <c r="P1601">
        <f t="shared" si="126"/>
        <v>0</v>
      </c>
      <c r="Q1601" s="12" t="s">
        <v>8335</v>
      </c>
      <c r="R1601" t="s">
        <v>8342</v>
      </c>
      <c r="S1601" s="17">
        <f t="shared" si="127"/>
        <v>42438.53907407407</v>
      </c>
      <c r="T1601" s="17">
        <f t="shared" si="128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5"/>
        <v>40.78</v>
      </c>
      <c r="P1602">
        <f t="shared" si="126"/>
        <v>40.78</v>
      </c>
      <c r="Q1602" s="12" t="s">
        <v>8335</v>
      </c>
      <c r="R1602" t="s">
        <v>8342</v>
      </c>
      <c r="S1602" s="17">
        <f t="shared" si="127"/>
        <v>41791.057314814818</v>
      </c>
      <c r="T1602" s="17">
        <f t="shared" si="128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48.33</v>
      </c>
      <c r="P1603">
        <f t="shared" si="126"/>
        <v>48.33</v>
      </c>
      <c r="Q1603" s="12" t="s">
        <v>8322</v>
      </c>
      <c r="R1603" t="s">
        <v>8323</v>
      </c>
      <c r="S1603" s="17">
        <f t="shared" si="127"/>
        <v>40638.092974537038</v>
      </c>
      <c r="T1603" s="17">
        <f t="shared" si="128"/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46.95</v>
      </c>
      <c r="P1604">
        <f t="shared" si="126"/>
        <v>46.95</v>
      </c>
      <c r="Q1604" s="12" t="s">
        <v>8322</v>
      </c>
      <c r="R1604" t="s">
        <v>8323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66.69</v>
      </c>
      <c r="P1605">
        <f t="shared" si="126"/>
        <v>66.69</v>
      </c>
      <c r="Q1605" s="12" t="s">
        <v>8322</v>
      </c>
      <c r="R1605" t="s">
        <v>8323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48.84</v>
      </c>
      <c r="P1606">
        <f t="shared" si="126"/>
        <v>48.84</v>
      </c>
      <c r="Q1606" s="12" t="s">
        <v>8322</v>
      </c>
      <c r="R1606" t="s">
        <v>8323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137.31</v>
      </c>
      <c r="P1607">
        <f t="shared" si="126"/>
        <v>137.31</v>
      </c>
      <c r="Q1607" s="12" t="s">
        <v>8322</v>
      </c>
      <c r="R1607" t="s">
        <v>8323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87.83</v>
      </c>
      <c r="P1608">
        <f t="shared" si="126"/>
        <v>87.83</v>
      </c>
      <c r="Q1608" s="12" t="s">
        <v>8322</v>
      </c>
      <c r="R1608" t="s">
        <v>8323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70.790000000000006</v>
      </c>
      <c r="P1609">
        <f t="shared" si="126"/>
        <v>70.790000000000006</v>
      </c>
      <c r="Q1609" s="12" t="s">
        <v>8322</v>
      </c>
      <c r="R1609" t="s">
        <v>8323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52.83</v>
      </c>
      <c r="P1610">
        <f t="shared" si="126"/>
        <v>52.83</v>
      </c>
      <c r="Q1610" s="12" t="s">
        <v>8322</v>
      </c>
      <c r="R1610" t="s">
        <v>8323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443.75</v>
      </c>
      <c r="P1611">
        <f t="shared" si="126"/>
        <v>443.75</v>
      </c>
      <c r="Q1611" s="12" t="s">
        <v>8322</v>
      </c>
      <c r="R1611" t="s">
        <v>8323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48.54</v>
      </c>
      <c r="P1612">
        <f t="shared" si="126"/>
        <v>48.54</v>
      </c>
      <c r="Q1612" s="12" t="s">
        <v>8322</v>
      </c>
      <c r="R1612" t="s">
        <v>8323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37.07</v>
      </c>
      <c r="P1613">
        <f t="shared" si="126"/>
        <v>37.07</v>
      </c>
      <c r="Q1613" s="12" t="s">
        <v>8322</v>
      </c>
      <c r="R1613" t="s">
        <v>8323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50</v>
      </c>
      <c r="P1614">
        <f t="shared" si="126"/>
        <v>50</v>
      </c>
      <c r="Q1614" s="12" t="s">
        <v>8322</v>
      </c>
      <c r="R1614" t="s">
        <v>8323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39.04</v>
      </c>
      <c r="P1615">
        <f t="shared" si="126"/>
        <v>39.04</v>
      </c>
      <c r="Q1615" s="12" t="s">
        <v>8322</v>
      </c>
      <c r="R1615" t="s">
        <v>8323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66.69</v>
      </c>
      <c r="P1616">
        <f t="shared" si="126"/>
        <v>66.69</v>
      </c>
      <c r="Q1616" s="12" t="s">
        <v>8322</v>
      </c>
      <c r="R1616" t="s">
        <v>8323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67.13</v>
      </c>
      <c r="P1617">
        <f t="shared" si="126"/>
        <v>67.13</v>
      </c>
      <c r="Q1617" s="12" t="s">
        <v>8322</v>
      </c>
      <c r="R1617" t="s">
        <v>8323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66.37</v>
      </c>
      <c r="P1618">
        <f t="shared" si="126"/>
        <v>66.37</v>
      </c>
      <c r="Q1618" s="12" t="s">
        <v>8322</v>
      </c>
      <c r="R1618" t="s">
        <v>8323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64.62</v>
      </c>
      <c r="P1619">
        <f t="shared" si="126"/>
        <v>64.62</v>
      </c>
      <c r="Q1619" s="12" t="s">
        <v>8322</v>
      </c>
      <c r="R1619" t="s">
        <v>8323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58.37</v>
      </c>
      <c r="P1620">
        <f t="shared" si="126"/>
        <v>58.37</v>
      </c>
      <c r="Q1620" s="12" t="s">
        <v>8322</v>
      </c>
      <c r="R1620" t="s">
        <v>8323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86.96</v>
      </c>
      <c r="P1621">
        <f t="shared" si="126"/>
        <v>86.96</v>
      </c>
      <c r="Q1621" s="12" t="s">
        <v>8322</v>
      </c>
      <c r="R1621" t="s">
        <v>8323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66.47</v>
      </c>
      <c r="P1622">
        <f t="shared" si="126"/>
        <v>66.47</v>
      </c>
      <c r="Q1622" s="12" t="s">
        <v>8322</v>
      </c>
      <c r="R1622" t="s">
        <v>8323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163.78</v>
      </c>
      <c r="P1623">
        <f t="shared" si="126"/>
        <v>163.78</v>
      </c>
      <c r="Q1623" s="12" t="s">
        <v>8322</v>
      </c>
      <c r="R1623" t="s">
        <v>8323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107.98</v>
      </c>
      <c r="P1624">
        <f t="shared" si="126"/>
        <v>107.98</v>
      </c>
      <c r="Q1624" s="12" t="s">
        <v>8322</v>
      </c>
      <c r="R1624" t="s">
        <v>8323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42.11</v>
      </c>
      <c r="P1625">
        <f t="shared" si="126"/>
        <v>42.11</v>
      </c>
      <c r="Q1625" s="12" t="s">
        <v>8322</v>
      </c>
      <c r="R1625" t="s">
        <v>8323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47.2</v>
      </c>
      <c r="P1626">
        <f t="shared" si="126"/>
        <v>47.2</v>
      </c>
      <c r="Q1626" s="12" t="s">
        <v>8322</v>
      </c>
      <c r="R1626" t="s">
        <v>8323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112.02</v>
      </c>
      <c r="P1627">
        <f t="shared" si="126"/>
        <v>112.02</v>
      </c>
      <c r="Q1627" s="12" t="s">
        <v>8322</v>
      </c>
      <c r="R1627" t="s">
        <v>8323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74.95</v>
      </c>
      <c r="P1628">
        <f t="shared" si="126"/>
        <v>74.95</v>
      </c>
      <c r="Q1628" s="12" t="s">
        <v>8322</v>
      </c>
      <c r="R1628" t="s">
        <v>8323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61.58</v>
      </c>
      <c r="P1629">
        <f t="shared" si="126"/>
        <v>61.58</v>
      </c>
      <c r="Q1629" s="12" t="s">
        <v>8322</v>
      </c>
      <c r="R1629" t="s">
        <v>8323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45.88</v>
      </c>
      <c r="P1630">
        <f t="shared" si="126"/>
        <v>45.88</v>
      </c>
      <c r="Q1630" s="12" t="s">
        <v>8322</v>
      </c>
      <c r="R1630" t="s">
        <v>8323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75.849999999999994</v>
      </c>
      <c r="P1631">
        <f t="shared" si="126"/>
        <v>75.849999999999994</v>
      </c>
      <c r="Q1631" s="12" t="s">
        <v>8322</v>
      </c>
      <c r="R1631" t="s">
        <v>8323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84.21</v>
      </c>
      <c r="P1632">
        <f t="shared" si="126"/>
        <v>84.21</v>
      </c>
      <c r="Q1632" s="12" t="s">
        <v>8322</v>
      </c>
      <c r="R1632" t="s">
        <v>8323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117.23</v>
      </c>
      <c r="P1633">
        <f t="shared" si="126"/>
        <v>117.23</v>
      </c>
      <c r="Q1633" s="12" t="s">
        <v>8322</v>
      </c>
      <c r="R1633" t="s">
        <v>8323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86.49</v>
      </c>
      <c r="P1634">
        <f t="shared" si="126"/>
        <v>86.49</v>
      </c>
      <c r="Q1634" s="12" t="s">
        <v>8322</v>
      </c>
      <c r="R1634" t="s">
        <v>8323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172.41</v>
      </c>
      <c r="P1635">
        <f t="shared" si="126"/>
        <v>172.41</v>
      </c>
      <c r="Q1635" s="12" t="s">
        <v>8322</v>
      </c>
      <c r="R1635" t="s">
        <v>8323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62.81</v>
      </c>
      <c r="P1636">
        <f t="shared" si="126"/>
        <v>62.81</v>
      </c>
      <c r="Q1636" s="12" t="s">
        <v>8322</v>
      </c>
      <c r="R1636" t="s">
        <v>8323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67.73</v>
      </c>
      <c r="P1637">
        <f t="shared" si="126"/>
        <v>67.73</v>
      </c>
      <c r="Q1637" s="12" t="s">
        <v>8322</v>
      </c>
      <c r="R1637" t="s">
        <v>8323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53.56</v>
      </c>
      <c r="P1638">
        <f t="shared" si="126"/>
        <v>53.56</v>
      </c>
      <c r="Q1638" s="12" t="s">
        <v>8322</v>
      </c>
      <c r="R1638" t="s">
        <v>8323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34.6</v>
      </c>
      <c r="P1639">
        <f t="shared" si="126"/>
        <v>34.6</v>
      </c>
      <c r="Q1639" s="12" t="s">
        <v>8322</v>
      </c>
      <c r="R1639" t="s">
        <v>8323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38.89</v>
      </c>
      <c r="P1640">
        <f t="shared" si="126"/>
        <v>38.89</v>
      </c>
      <c r="Q1640" s="12" t="s">
        <v>8322</v>
      </c>
      <c r="R1640" t="s">
        <v>8323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94.74</v>
      </c>
      <c r="P1641">
        <f t="shared" si="126"/>
        <v>94.74</v>
      </c>
      <c r="Q1641" s="12" t="s">
        <v>8322</v>
      </c>
      <c r="R1641" t="s">
        <v>8323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39.97</v>
      </c>
      <c r="P1642">
        <f t="shared" si="126"/>
        <v>39.97</v>
      </c>
      <c r="Q1642" s="12" t="s">
        <v>8322</v>
      </c>
      <c r="R1642" t="s">
        <v>8323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97.5</v>
      </c>
      <c r="P1643">
        <f t="shared" si="126"/>
        <v>97.5</v>
      </c>
      <c r="Q1643" s="12" t="s">
        <v>8322</v>
      </c>
      <c r="R1643" t="s">
        <v>8343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42.86</v>
      </c>
      <c r="P1644">
        <f t="shared" si="126"/>
        <v>42.86</v>
      </c>
      <c r="Q1644" s="12" t="s">
        <v>8322</v>
      </c>
      <c r="R1644" t="s">
        <v>8343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168.51</v>
      </c>
      <c r="P1645">
        <f t="shared" si="126"/>
        <v>168.51</v>
      </c>
      <c r="Q1645" s="12" t="s">
        <v>8322</v>
      </c>
      <c r="R1645" t="s">
        <v>8343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85.55</v>
      </c>
      <c r="P1646">
        <f t="shared" si="126"/>
        <v>85.55</v>
      </c>
      <c r="Q1646" s="12" t="s">
        <v>8322</v>
      </c>
      <c r="R1646" t="s">
        <v>8343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554</v>
      </c>
      <c r="P1647">
        <f t="shared" si="126"/>
        <v>554</v>
      </c>
      <c r="Q1647" s="12" t="s">
        <v>8322</v>
      </c>
      <c r="R1647" t="s">
        <v>8343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26.55</v>
      </c>
      <c r="P1648">
        <f t="shared" si="126"/>
        <v>26.55</v>
      </c>
      <c r="Q1648" s="12" t="s">
        <v>8322</v>
      </c>
      <c r="R1648" t="s">
        <v>8343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113.83</v>
      </c>
      <c r="P1649">
        <f t="shared" si="126"/>
        <v>113.83</v>
      </c>
      <c r="Q1649" s="12" t="s">
        <v>8322</v>
      </c>
      <c r="R1649" t="s">
        <v>8343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32.01</v>
      </c>
      <c r="P1650">
        <f t="shared" si="126"/>
        <v>32.01</v>
      </c>
      <c r="Q1650" s="12" t="s">
        <v>8322</v>
      </c>
      <c r="R1650" t="s">
        <v>8343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47.19</v>
      </c>
      <c r="P1651">
        <f t="shared" si="126"/>
        <v>47.19</v>
      </c>
      <c r="Q1651" s="12" t="s">
        <v>8322</v>
      </c>
      <c r="R1651" t="s">
        <v>8343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88.47</v>
      </c>
      <c r="P1652">
        <f t="shared" si="126"/>
        <v>88.47</v>
      </c>
      <c r="Q1652" s="12" t="s">
        <v>8322</v>
      </c>
      <c r="R1652" t="s">
        <v>8343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100.75</v>
      </c>
      <c r="P1653">
        <f t="shared" si="126"/>
        <v>100.75</v>
      </c>
      <c r="Q1653" s="12" t="s">
        <v>8322</v>
      </c>
      <c r="R1653" t="s">
        <v>8343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64.709999999999994</v>
      </c>
      <c r="P1654">
        <f t="shared" si="126"/>
        <v>64.709999999999994</v>
      </c>
      <c r="Q1654" s="12" t="s">
        <v>8322</v>
      </c>
      <c r="R1654" t="s">
        <v>8343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51.85</v>
      </c>
      <c r="P1655">
        <f t="shared" si="126"/>
        <v>51.85</v>
      </c>
      <c r="Q1655" s="12" t="s">
        <v>8322</v>
      </c>
      <c r="R1655" t="s">
        <v>8343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38.79</v>
      </c>
      <c r="P1656">
        <f t="shared" si="126"/>
        <v>38.79</v>
      </c>
      <c r="Q1656" s="12" t="s">
        <v>8322</v>
      </c>
      <c r="R1656" t="s">
        <v>8343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44.65</v>
      </c>
      <c r="P1657">
        <f t="shared" si="126"/>
        <v>44.65</v>
      </c>
      <c r="Q1657" s="12" t="s">
        <v>8322</v>
      </c>
      <c r="R1657" t="s">
        <v>8343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ref="O1658:O1721" si="130">IFERROR(ROUND(E1658/L1658,2),0)</f>
        <v>156.77000000000001</v>
      </c>
      <c r="P1658">
        <f t="shared" ref="P1658:P1721" si="131">IFERROR(ROUND(E1658/L1658,2),0)</f>
        <v>156.77000000000001</v>
      </c>
      <c r="Q1658" s="12" t="s">
        <v>8322</v>
      </c>
      <c r="R1658" t="s">
        <v>8343</v>
      </c>
      <c r="S1658" s="17">
        <f t="shared" ref="S1658:S1721" si="132">(((J1658/60)/60)/24)+DATE(1970,1,1)</f>
        <v>41226.928842592592</v>
      </c>
      <c r="T1658" s="17">
        <f t="shared" ref="T1658:T1721" si="133">(((I1658/60)/60)/24)+DATE(1970,1,1)</f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30"/>
        <v>118.7</v>
      </c>
      <c r="P1659">
        <f t="shared" si="131"/>
        <v>118.7</v>
      </c>
      <c r="Q1659" s="12" t="s">
        <v>8322</v>
      </c>
      <c r="R1659" t="s">
        <v>8343</v>
      </c>
      <c r="S1659" s="17">
        <f t="shared" si="132"/>
        <v>41023.782037037039</v>
      </c>
      <c r="T1659" s="17">
        <f t="shared" si="133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30"/>
        <v>74.150000000000006</v>
      </c>
      <c r="P1660">
        <f t="shared" si="131"/>
        <v>74.150000000000006</v>
      </c>
      <c r="Q1660" s="12" t="s">
        <v>8322</v>
      </c>
      <c r="R1660" t="s">
        <v>8343</v>
      </c>
      <c r="S1660" s="17">
        <f t="shared" si="132"/>
        <v>41223.22184027778</v>
      </c>
      <c r="T1660" s="17">
        <f t="shared" si="133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30"/>
        <v>12.53</v>
      </c>
      <c r="P1661">
        <f t="shared" si="131"/>
        <v>12.53</v>
      </c>
      <c r="Q1661" s="12" t="s">
        <v>8322</v>
      </c>
      <c r="R1661" t="s">
        <v>8343</v>
      </c>
      <c r="S1661" s="17">
        <f t="shared" si="132"/>
        <v>41596.913437499999</v>
      </c>
      <c r="T1661" s="17">
        <f t="shared" si="133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30"/>
        <v>27.86</v>
      </c>
      <c r="P1662">
        <f t="shared" si="131"/>
        <v>27.86</v>
      </c>
      <c r="Q1662" s="12" t="s">
        <v>8322</v>
      </c>
      <c r="R1662" t="s">
        <v>8343</v>
      </c>
      <c r="S1662" s="17">
        <f t="shared" si="132"/>
        <v>42459.693865740745</v>
      </c>
      <c r="T1662" s="17">
        <f t="shared" si="133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30"/>
        <v>80.180000000000007</v>
      </c>
      <c r="P1663">
        <f t="shared" si="131"/>
        <v>80.180000000000007</v>
      </c>
      <c r="Q1663" s="12" t="s">
        <v>8322</v>
      </c>
      <c r="R1663" t="s">
        <v>8343</v>
      </c>
      <c r="S1663" s="17">
        <f t="shared" si="132"/>
        <v>42343.998043981483</v>
      </c>
      <c r="T1663" s="17">
        <f t="shared" si="133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30"/>
        <v>132.44</v>
      </c>
      <c r="P1664">
        <f t="shared" si="131"/>
        <v>132.44</v>
      </c>
      <c r="Q1664" s="12" t="s">
        <v>8322</v>
      </c>
      <c r="R1664" t="s">
        <v>8343</v>
      </c>
      <c r="S1664" s="17">
        <f t="shared" si="132"/>
        <v>40848.198333333334</v>
      </c>
      <c r="T1664" s="17">
        <f t="shared" si="133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30"/>
        <v>33.75</v>
      </c>
      <c r="P1665">
        <f t="shared" si="131"/>
        <v>33.75</v>
      </c>
      <c r="Q1665" s="12" t="s">
        <v>8322</v>
      </c>
      <c r="R1665" t="s">
        <v>8343</v>
      </c>
      <c r="S1665" s="17">
        <f t="shared" si="132"/>
        <v>42006.02207175926</v>
      </c>
      <c r="T1665" s="17">
        <f t="shared" si="133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30"/>
        <v>34.380000000000003</v>
      </c>
      <c r="P1666">
        <f t="shared" si="131"/>
        <v>34.380000000000003</v>
      </c>
      <c r="Q1666" s="12" t="s">
        <v>8322</v>
      </c>
      <c r="R1666" t="s">
        <v>8343</v>
      </c>
      <c r="S1666" s="17">
        <f t="shared" si="132"/>
        <v>40939.761782407404</v>
      </c>
      <c r="T1666" s="17">
        <f t="shared" si="133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44.96</v>
      </c>
      <c r="P1667">
        <f t="shared" si="131"/>
        <v>44.96</v>
      </c>
      <c r="Q1667" s="12" t="s">
        <v>8322</v>
      </c>
      <c r="R1667" t="s">
        <v>8343</v>
      </c>
      <c r="S1667" s="17">
        <f t="shared" si="132"/>
        <v>40564.649456018517</v>
      </c>
      <c r="T1667" s="17">
        <f t="shared" si="133"/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41.04</v>
      </c>
      <c r="P1668">
        <f t="shared" si="131"/>
        <v>41.04</v>
      </c>
      <c r="Q1668" s="12" t="s">
        <v>8322</v>
      </c>
      <c r="R1668" t="s">
        <v>8343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52.6</v>
      </c>
      <c r="P1669">
        <f t="shared" si="131"/>
        <v>52.6</v>
      </c>
      <c r="Q1669" s="12" t="s">
        <v>8322</v>
      </c>
      <c r="R1669" t="s">
        <v>8343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70.78</v>
      </c>
      <c r="P1670">
        <f t="shared" si="131"/>
        <v>70.78</v>
      </c>
      <c r="Q1670" s="12" t="s">
        <v>8322</v>
      </c>
      <c r="R1670" t="s">
        <v>8343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53.75</v>
      </c>
      <c r="P1671">
        <f t="shared" si="131"/>
        <v>53.75</v>
      </c>
      <c r="Q1671" s="12" t="s">
        <v>8322</v>
      </c>
      <c r="R1671" t="s">
        <v>8343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44.61</v>
      </c>
      <c r="P1672">
        <f t="shared" si="131"/>
        <v>44.61</v>
      </c>
      <c r="Q1672" s="12" t="s">
        <v>8322</v>
      </c>
      <c r="R1672" t="s">
        <v>8343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26.15</v>
      </c>
      <c r="P1673">
        <f t="shared" si="131"/>
        <v>26.15</v>
      </c>
      <c r="Q1673" s="12" t="s">
        <v>8322</v>
      </c>
      <c r="R1673" t="s">
        <v>8343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39.18</v>
      </c>
      <c r="P1674">
        <f t="shared" si="131"/>
        <v>39.18</v>
      </c>
      <c r="Q1674" s="12" t="s">
        <v>8322</v>
      </c>
      <c r="R1674" t="s">
        <v>8343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45.59</v>
      </c>
      <c r="P1675">
        <f t="shared" si="131"/>
        <v>45.59</v>
      </c>
      <c r="Q1675" s="12" t="s">
        <v>8322</v>
      </c>
      <c r="R1675" t="s">
        <v>8343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89.25</v>
      </c>
      <c r="P1676">
        <f t="shared" si="131"/>
        <v>89.25</v>
      </c>
      <c r="Q1676" s="12" t="s">
        <v>8322</v>
      </c>
      <c r="R1676" t="s">
        <v>8343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40.42</v>
      </c>
      <c r="P1677">
        <f t="shared" si="131"/>
        <v>40.42</v>
      </c>
      <c r="Q1677" s="12" t="s">
        <v>8322</v>
      </c>
      <c r="R1677" t="s">
        <v>8343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82.38</v>
      </c>
      <c r="P1678">
        <f t="shared" si="131"/>
        <v>82.38</v>
      </c>
      <c r="Q1678" s="12" t="s">
        <v>8322</v>
      </c>
      <c r="R1678" t="s">
        <v>8343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159.52000000000001</v>
      </c>
      <c r="P1679">
        <f t="shared" si="131"/>
        <v>159.52000000000001</v>
      </c>
      <c r="Q1679" s="12" t="s">
        <v>8322</v>
      </c>
      <c r="R1679" t="s">
        <v>8343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36.24</v>
      </c>
      <c r="P1680">
        <f t="shared" si="131"/>
        <v>36.24</v>
      </c>
      <c r="Q1680" s="12" t="s">
        <v>8322</v>
      </c>
      <c r="R1680" t="s">
        <v>8343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62.5</v>
      </c>
      <c r="P1681">
        <f t="shared" si="131"/>
        <v>62.5</v>
      </c>
      <c r="Q1681" s="12" t="s">
        <v>8322</v>
      </c>
      <c r="R1681" t="s">
        <v>8343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47</v>
      </c>
      <c r="P1682">
        <f t="shared" si="131"/>
        <v>47</v>
      </c>
      <c r="Q1682" s="12" t="s">
        <v>8322</v>
      </c>
      <c r="R1682" t="s">
        <v>8343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74.58</v>
      </c>
      <c r="P1683">
        <f t="shared" si="131"/>
        <v>74.58</v>
      </c>
      <c r="Q1683" s="12" t="s">
        <v>8322</v>
      </c>
      <c r="R1683" t="s">
        <v>8344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8322</v>
      </c>
      <c r="R1684" t="s">
        <v>8344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76</v>
      </c>
      <c r="P1685">
        <f t="shared" si="131"/>
        <v>76</v>
      </c>
      <c r="Q1685" s="12" t="s">
        <v>8322</v>
      </c>
      <c r="R1685" t="s">
        <v>8344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86.44</v>
      </c>
      <c r="P1686">
        <f t="shared" si="131"/>
        <v>86.44</v>
      </c>
      <c r="Q1686" s="12" t="s">
        <v>8322</v>
      </c>
      <c r="R1686" t="s">
        <v>8344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24</v>
      </c>
      <c r="P1687">
        <f t="shared" si="131"/>
        <v>24</v>
      </c>
      <c r="Q1687" s="12" t="s">
        <v>8322</v>
      </c>
      <c r="R1687" t="s">
        <v>8344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18</v>
      </c>
      <c r="P1688">
        <f t="shared" si="131"/>
        <v>18</v>
      </c>
      <c r="Q1688" s="12" t="s">
        <v>8322</v>
      </c>
      <c r="R1688" t="s">
        <v>8344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80.13</v>
      </c>
      <c r="P1689">
        <f t="shared" si="131"/>
        <v>80.13</v>
      </c>
      <c r="Q1689" s="12" t="s">
        <v>8322</v>
      </c>
      <c r="R1689" t="s">
        <v>8344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253.14</v>
      </c>
      <c r="P1690">
        <f t="shared" si="131"/>
        <v>253.14</v>
      </c>
      <c r="Q1690" s="12" t="s">
        <v>8322</v>
      </c>
      <c r="R1690" t="s">
        <v>8344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171.43</v>
      </c>
      <c r="P1691">
        <f t="shared" si="131"/>
        <v>171.43</v>
      </c>
      <c r="Q1691" s="12" t="s">
        <v>8322</v>
      </c>
      <c r="R1691" t="s">
        <v>8344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57.73</v>
      </c>
      <c r="P1692">
        <f t="shared" si="131"/>
        <v>57.73</v>
      </c>
      <c r="Q1692" s="12" t="s">
        <v>8322</v>
      </c>
      <c r="R1692" t="s">
        <v>8344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264.26</v>
      </c>
      <c r="P1693">
        <f t="shared" si="131"/>
        <v>264.26</v>
      </c>
      <c r="Q1693" s="12" t="s">
        <v>8322</v>
      </c>
      <c r="R1693" t="s">
        <v>8344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159.33000000000001</v>
      </c>
      <c r="P1694">
        <f t="shared" si="131"/>
        <v>159.33000000000001</v>
      </c>
      <c r="Q1694" s="12" t="s">
        <v>8322</v>
      </c>
      <c r="R1694" t="s">
        <v>8344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35</v>
      </c>
      <c r="P1695">
        <f t="shared" si="131"/>
        <v>35</v>
      </c>
      <c r="Q1695" s="12" t="s">
        <v>8322</v>
      </c>
      <c r="R1695" t="s">
        <v>8344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5</v>
      </c>
      <c r="P1696">
        <f t="shared" si="131"/>
        <v>5</v>
      </c>
      <c r="Q1696" s="12" t="s">
        <v>8322</v>
      </c>
      <c r="R1696" t="s">
        <v>8344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61.09</v>
      </c>
      <c r="P1697">
        <f t="shared" si="131"/>
        <v>61.09</v>
      </c>
      <c r="Q1697" s="12" t="s">
        <v>8322</v>
      </c>
      <c r="R1697" t="s">
        <v>8344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8322</v>
      </c>
      <c r="R1698" t="s">
        <v>8344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114.82</v>
      </c>
      <c r="P1699">
        <f t="shared" si="131"/>
        <v>114.82</v>
      </c>
      <c r="Q1699" s="12" t="s">
        <v>8322</v>
      </c>
      <c r="R1699" t="s">
        <v>8344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8322</v>
      </c>
      <c r="R1700" t="s">
        <v>8344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54</v>
      </c>
      <c r="P1701">
        <f t="shared" si="131"/>
        <v>54</v>
      </c>
      <c r="Q1701" s="12" t="s">
        <v>8322</v>
      </c>
      <c r="R1701" t="s">
        <v>8344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65.97</v>
      </c>
      <c r="P1702">
        <f t="shared" si="131"/>
        <v>65.97</v>
      </c>
      <c r="Q1702" s="12" t="s">
        <v>8322</v>
      </c>
      <c r="R1702" t="s">
        <v>8344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5</v>
      </c>
      <c r="P1703">
        <f t="shared" si="131"/>
        <v>5</v>
      </c>
      <c r="Q1703" s="12" t="s">
        <v>8322</v>
      </c>
      <c r="R1703" t="s">
        <v>8344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1</v>
      </c>
      <c r="P1704">
        <f t="shared" si="131"/>
        <v>1</v>
      </c>
      <c r="Q1704" s="12" t="s">
        <v>8322</v>
      </c>
      <c r="R1704" t="s">
        <v>8344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25.5</v>
      </c>
      <c r="P1705">
        <f t="shared" si="131"/>
        <v>25.5</v>
      </c>
      <c r="Q1705" s="12" t="s">
        <v>8322</v>
      </c>
      <c r="R1705" t="s">
        <v>8344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118.36</v>
      </c>
      <c r="P1706">
        <f t="shared" si="131"/>
        <v>118.36</v>
      </c>
      <c r="Q1706" s="12" t="s">
        <v>8322</v>
      </c>
      <c r="R1706" t="s">
        <v>8344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8322</v>
      </c>
      <c r="R1707" t="s">
        <v>8344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8322</v>
      </c>
      <c r="R1708" t="s">
        <v>8344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54.11</v>
      </c>
      <c r="P1709">
        <f t="shared" si="131"/>
        <v>54.11</v>
      </c>
      <c r="Q1709" s="12" t="s">
        <v>8322</v>
      </c>
      <c r="R1709" t="s">
        <v>8344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8322</v>
      </c>
      <c r="R1710" t="s">
        <v>8344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21.25</v>
      </c>
      <c r="P1711">
        <f t="shared" si="131"/>
        <v>21.25</v>
      </c>
      <c r="Q1711" s="12" t="s">
        <v>8322</v>
      </c>
      <c r="R1711" t="s">
        <v>8344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34</v>
      </c>
      <c r="P1712">
        <f t="shared" si="131"/>
        <v>34</v>
      </c>
      <c r="Q1712" s="12" t="s">
        <v>8322</v>
      </c>
      <c r="R1712" t="s">
        <v>8344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525</v>
      </c>
      <c r="P1713">
        <f t="shared" si="131"/>
        <v>525</v>
      </c>
      <c r="Q1713" s="12" t="s">
        <v>8322</v>
      </c>
      <c r="R1713" t="s">
        <v>8344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8322</v>
      </c>
      <c r="R1714" t="s">
        <v>8344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50</v>
      </c>
      <c r="P1715">
        <f t="shared" si="131"/>
        <v>50</v>
      </c>
      <c r="Q1715" s="12" t="s">
        <v>8322</v>
      </c>
      <c r="R1715" t="s">
        <v>8344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115.71</v>
      </c>
      <c r="P1716">
        <f t="shared" si="131"/>
        <v>115.71</v>
      </c>
      <c r="Q1716" s="12" t="s">
        <v>8322</v>
      </c>
      <c r="R1716" t="s">
        <v>8344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5.5</v>
      </c>
      <c r="P1717">
        <f t="shared" si="131"/>
        <v>5.5</v>
      </c>
      <c r="Q1717" s="12" t="s">
        <v>8322</v>
      </c>
      <c r="R1717" t="s">
        <v>8344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50</v>
      </c>
      <c r="P1718">
        <f t="shared" si="131"/>
        <v>50</v>
      </c>
      <c r="Q1718" s="12" t="s">
        <v>8322</v>
      </c>
      <c r="R1718" t="s">
        <v>8344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34.020000000000003</v>
      </c>
      <c r="P1719">
        <f t="shared" si="131"/>
        <v>34.020000000000003</v>
      </c>
      <c r="Q1719" s="12" t="s">
        <v>8322</v>
      </c>
      <c r="R1719" t="s">
        <v>8344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37.5</v>
      </c>
      <c r="P1720">
        <f t="shared" si="131"/>
        <v>37.5</v>
      </c>
      <c r="Q1720" s="12" t="s">
        <v>8322</v>
      </c>
      <c r="R1720" t="s">
        <v>8344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11.67</v>
      </c>
      <c r="P1721">
        <f t="shared" si="131"/>
        <v>11.67</v>
      </c>
      <c r="Q1721" s="12" t="s">
        <v>8322</v>
      </c>
      <c r="R1721" t="s">
        <v>8344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ref="O1722:O1785" si="135">IFERROR(ROUND(E1722/L1722,2),0)</f>
        <v>28.13</v>
      </c>
      <c r="P1722">
        <f t="shared" ref="P1722:P1785" si="136">IFERROR(ROUND(E1722/L1722,2),0)</f>
        <v>28.13</v>
      </c>
      <c r="Q1722" s="12" t="s">
        <v>8322</v>
      </c>
      <c r="R1722" t="s">
        <v>8344</v>
      </c>
      <c r="S1722" s="17">
        <f t="shared" ref="S1722:S1785" si="137">(((J1722/60)/60)/24)+DATE(1970,1,1)</f>
        <v>41922.783229166671</v>
      </c>
      <c r="T1722" s="17">
        <f t="shared" ref="T1722:T1785" si="138">(((I1722/60)/60)/24)+DATE(1970,1,1)</f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5"/>
        <v>0</v>
      </c>
      <c r="P1723">
        <f t="shared" si="136"/>
        <v>0</v>
      </c>
      <c r="Q1723" s="12" t="s">
        <v>8322</v>
      </c>
      <c r="R1723" t="s">
        <v>8344</v>
      </c>
      <c r="S1723" s="17">
        <f t="shared" si="137"/>
        <v>42319.461377314816</v>
      </c>
      <c r="T1723" s="17">
        <f t="shared" si="138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5"/>
        <v>1</v>
      </c>
      <c r="P1724">
        <f t="shared" si="136"/>
        <v>1</v>
      </c>
      <c r="Q1724" s="12" t="s">
        <v>8322</v>
      </c>
      <c r="R1724" t="s">
        <v>8344</v>
      </c>
      <c r="S1724" s="17">
        <f t="shared" si="137"/>
        <v>42425.960983796293</v>
      </c>
      <c r="T1724" s="17">
        <f t="shared" si="138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5"/>
        <v>216.67</v>
      </c>
      <c r="P1725">
        <f t="shared" si="136"/>
        <v>216.67</v>
      </c>
      <c r="Q1725" s="12" t="s">
        <v>8322</v>
      </c>
      <c r="R1725" t="s">
        <v>8344</v>
      </c>
      <c r="S1725" s="17">
        <f t="shared" si="137"/>
        <v>42129.82540509259</v>
      </c>
      <c r="T1725" s="17">
        <f t="shared" si="138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5"/>
        <v>8.75</v>
      </c>
      <c r="P1726">
        <f t="shared" si="136"/>
        <v>8.75</v>
      </c>
      <c r="Q1726" s="12" t="s">
        <v>8322</v>
      </c>
      <c r="R1726" t="s">
        <v>8344</v>
      </c>
      <c r="S1726" s="17">
        <f t="shared" si="137"/>
        <v>41912.932430555556</v>
      </c>
      <c r="T1726" s="17">
        <f t="shared" si="138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5"/>
        <v>62.22</v>
      </c>
      <c r="P1727">
        <f t="shared" si="136"/>
        <v>62.22</v>
      </c>
      <c r="Q1727" s="12" t="s">
        <v>8322</v>
      </c>
      <c r="R1727" t="s">
        <v>8344</v>
      </c>
      <c r="S1727" s="17">
        <f t="shared" si="137"/>
        <v>41845.968159722222</v>
      </c>
      <c r="T1727" s="17">
        <f t="shared" si="138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5"/>
        <v>137.25</v>
      </c>
      <c r="P1728">
        <f t="shared" si="136"/>
        <v>137.25</v>
      </c>
      <c r="Q1728" s="12" t="s">
        <v>8322</v>
      </c>
      <c r="R1728" t="s">
        <v>8344</v>
      </c>
      <c r="S1728" s="17">
        <f t="shared" si="137"/>
        <v>41788.919722222221</v>
      </c>
      <c r="T1728" s="17">
        <f t="shared" si="138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5"/>
        <v>1</v>
      </c>
      <c r="P1729">
        <f t="shared" si="136"/>
        <v>1</v>
      </c>
      <c r="Q1729" s="12" t="s">
        <v>8322</v>
      </c>
      <c r="R1729" t="s">
        <v>8344</v>
      </c>
      <c r="S1729" s="17">
        <f t="shared" si="137"/>
        <v>42044.927974537044</v>
      </c>
      <c r="T1729" s="17">
        <f t="shared" si="138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5"/>
        <v>122.14</v>
      </c>
      <c r="P1730">
        <f t="shared" si="136"/>
        <v>122.14</v>
      </c>
      <c r="Q1730" s="12" t="s">
        <v>8322</v>
      </c>
      <c r="R1730" t="s">
        <v>8344</v>
      </c>
      <c r="S1730" s="17">
        <f t="shared" si="137"/>
        <v>42268.625856481478</v>
      </c>
      <c r="T1730" s="17">
        <f t="shared" si="138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si="136"/>
        <v>0</v>
      </c>
      <c r="Q1731" s="12" t="s">
        <v>8322</v>
      </c>
      <c r="R1731" t="s">
        <v>8344</v>
      </c>
      <c r="S1731" s="17">
        <f t="shared" si="137"/>
        <v>42471.052152777775</v>
      </c>
      <c r="T1731" s="17">
        <f t="shared" si="138"/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8322</v>
      </c>
      <c r="R1732" t="s">
        <v>8344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8322</v>
      </c>
      <c r="R1733" t="s">
        <v>8344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8322</v>
      </c>
      <c r="R1734" t="s">
        <v>8344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8322</v>
      </c>
      <c r="R1735" t="s">
        <v>8344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1</v>
      </c>
      <c r="P1736">
        <f t="shared" si="136"/>
        <v>1</v>
      </c>
      <c r="Q1736" s="12" t="s">
        <v>8322</v>
      </c>
      <c r="R1736" t="s">
        <v>8344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55</v>
      </c>
      <c r="P1737">
        <f t="shared" si="136"/>
        <v>55</v>
      </c>
      <c r="Q1737" s="12" t="s">
        <v>8322</v>
      </c>
      <c r="R1737" t="s">
        <v>8344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22</v>
      </c>
      <c r="P1738">
        <f t="shared" si="136"/>
        <v>22</v>
      </c>
      <c r="Q1738" s="12" t="s">
        <v>8322</v>
      </c>
      <c r="R1738" t="s">
        <v>8344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56.67</v>
      </c>
      <c r="P1739">
        <f t="shared" si="136"/>
        <v>56.67</v>
      </c>
      <c r="Q1739" s="12" t="s">
        <v>8322</v>
      </c>
      <c r="R1739" t="s">
        <v>8344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20</v>
      </c>
      <c r="P1740">
        <f t="shared" si="136"/>
        <v>20</v>
      </c>
      <c r="Q1740" s="12" t="s">
        <v>8322</v>
      </c>
      <c r="R1740" t="s">
        <v>8344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1</v>
      </c>
      <c r="P1741">
        <f t="shared" si="136"/>
        <v>1</v>
      </c>
      <c r="Q1741" s="12" t="s">
        <v>8322</v>
      </c>
      <c r="R1741" t="s">
        <v>8344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8322</v>
      </c>
      <c r="R1742" t="s">
        <v>8344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25.58</v>
      </c>
      <c r="P1743">
        <f t="shared" si="136"/>
        <v>25.58</v>
      </c>
      <c r="Q1743" s="12" t="s">
        <v>8335</v>
      </c>
      <c r="R1743" t="s">
        <v>8336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63.97</v>
      </c>
      <c r="P1744">
        <f t="shared" si="136"/>
        <v>63.97</v>
      </c>
      <c r="Q1744" s="12" t="s">
        <v>8335</v>
      </c>
      <c r="R1744" t="s">
        <v>8336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89.93</v>
      </c>
      <c r="P1745">
        <f t="shared" si="136"/>
        <v>89.93</v>
      </c>
      <c r="Q1745" s="12" t="s">
        <v>8335</v>
      </c>
      <c r="R1745" t="s">
        <v>8336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93.07</v>
      </c>
      <c r="P1746">
        <f t="shared" si="136"/>
        <v>93.07</v>
      </c>
      <c r="Q1746" s="12" t="s">
        <v>8335</v>
      </c>
      <c r="R1746" t="s">
        <v>8336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89.67</v>
      </c>
      <c r="P1747">
        <f t="shared" si="136"/>
        <v>89.67</v>
      </c>
      <c r="Q1747" s="12" t="s">
        <v>8335</v>
      </c>
      <c r="R1747" t="s">
        <v>8336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207.62</v>
      </c>
      <c r="P1748">
        <f t="shared" si="136"/>
        <v>207.62</v>
      </c>
      <c r="Q1748" s="12" t="s">
        <v>8335</v>
      </c>
      <c r="R1748" t="s">
        <v>8336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59.41</v>
      </c>
      <c r="P1749">
        <f t="shared" si="136"/>
        <v>59.41</v>
      </c>
      <c r="Q1749" s="12" t="s">
        <v>8335</v>
      </c>
      <c r="R1749" t="s">
        <v>8336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358.97</v>
      </c>
      <c r="P1750">
        <f t="shared" si="136"/>
        <v>358.97</v>
      </c>
      <c r="Q1750" s="12" t="s">
        <v>8335</v>
      </c>
      <c r="R1750" t="s">
        <v>8336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94.74</v>
      </c>
      <c r="P1751">
        <f t="shared" si="136"/>
        <v>94.74</v>
      </c>
      <c r="Q1751" s="12" t="s">
        <v>8335</v>
      </c>
      <c r="R1751" t="s">
        <v>8336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80.650000000000006</v>
      </c>
      <c r="P1752">
        <f t="shared" si="136"/>
        <v>80.650000000000006</v>
      </c>
      <c r="Q1752" s="12" t="s">
        <v>8335</v>
      </c>
      <c r="R1752" t="s">
        <v>8336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168.69</v>
      </c>
      <c r="P1753">
        <f t="shared" si="136"/>
        <v>168.69</v>
      </c>
      <c r="Q1753" s="12" t="s">
        <v>8335</v>
      </c>
      <c r="R1753" t="s">
        <v>8336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34.69</v>
      </c>
      <c r="P1754">
        <f t="shared" si="136"/>
        <v>34.69</v>
      </c>
      <c r="Q1754" s="12" t="s">
        <v>8335</v>
      </c>
      <c r="R1754" t="s">
        <v>8336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462.86</v>
      </c>
      <c r="P1755">
        <f t="shared" si="136"/>
        <v>462.86</v>
      </c>
      <c r="Q1755" s="12" t="s">
        <v>8335</v>
      </c>
      <c r="R1755" t="s">
        <v>8336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104.39</v>
      </c>
      <c r="P1756">
        <f t="shared" si="136"/>
        <v>104.39</v>
      </c>
      <c r="Q1756" s="12" t="s">
        <v>8335</v>
      </c>
      <c r="R1756" t="s">
        <v>8336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7.5</v>
      </c>
      <c r="P1757">
        <f t="shared" si="136"/>
        <v>7.5</v>
      </c>
      <c r="Q1757" s="12" t="s">
        <v>8335</v>
      </c>
      <c r="R1757" t="s">
        <v>8336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47.13</v>
      </c>
      <c r="P1758">
        <f t="shared" si="136"/>
        <v>47.13</v>
      </c>
      <c r="Q1758" s="12" t="s">
        <v>8335</v>
      </c>
      <c r="R1758" t="s">
        <v>8336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414.29</v>
      </c>
      <c r="P1759">
        <f t="shared" si="136"/>
        <v>414.29</v>
      </c>
      <c r="Q1759" s="12" t="s">
        <v>8335</v>
      </c>
      <c r="R1759" t="s">
        <v>8336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42.48</v>
      </c>
      <c r="P1760">
        <f t="shared" si="136"/>
        <v>42.48</v>
      </c>
      <c r="Q1760" s="12" t="s">
        <v>8335</v>
      </c>
      <c r="R1760" t="s">
        <v>8336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108.78</v>
      </c>
      <c r="P1761">
        <f t="shared" si="136"/>
        <v>108.78</v>
      </c>
      <c r="Q1761" s="12" t="s">
        <v>8335</v>
      </c>
      <c r="R1761" t="s">
        <v>8336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81.099999999999994</v>
      </c>
      <c r="P1762">
        <f t="shared" si="136"/>
        <v>81.099999999999994</v>
      </c>
      <c r="Q1762" s="12" t="s">
        <v>8335</v>
      </c>
      <c r="R1762" t="s">
        <v>8336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51.67</v>
      </c>
      <c r="P1763">
        <f t="shared" si="136"/>
        <v>51.67</v>
      </c>
      <c r="Q1763" s="12" t="s">
        <v>8335</v>
      </c>
      <c r="R1763" t="s">
        <v>8336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35.4</v>
      </c>
      <c r="P1764">
        <f t="shared" si="136"/>
        <v>35.4</v>
      </c>
      <c r="Q1764" s="12" t="s">
        <v>8335</v>
      </c>
      <c r="R1764" t="s">
        <v>8336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103.64</v>
      </c>
      <c r="P1765">
        <f t="shared" si="136"/>
        <v>103.64</v>
      </c>
      <c r="Q1765" s="12" t="s">
        <v>8335</v>
      </c>
      <c r="R1765" t="s">
        <v>8336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55.28</v>
      </c>
      <c r="P1766">
        <f t="shared" si="136"/>
        <v>55.28</v>
      </c>
      <c r="Q1766" s="12" t="s">
        <v>8335</v>
      </c>
      <c r="R1766" t="s">
        <v>8336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72.17</v>
      </c>
      <c r="P1767">
        <f t="shared" si="136"/>
        <v>72.17</v>
      </c>
      <c r="Q1767" s="12" t="s">
        <v>8335</v>
      </c>
      <c r="R1767" t="s">
        <v>8336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8335</v>
      </c>
      <c r="R1768" t="s">
        <v>8336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58.62</v>
      </c>
      <c r="P1769">
        <f t="shared" si="136"/>
        <v>58.62</v>
      </c>
      <c r="Q1769" s="12" t="s">
        <v>8335</v>
      </c>
      <c r="R1769" t="s">
        <v>8336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12.47</v>
      </c>
      <c r="P1770">
        <f t="shared" si="136"/>
        <v>12.47</v>
      </c>
      <c r="Q1770" s="12" t="s">
        <v>8335</v>
      </c>
      <c r="R1770" t="s">
        <v>8336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49.14</v>
      </c>
      <c r="P1771">
        <f t="shared" si="136"/>
        <v>49.14</v>
      </c>
      <c r="Q1771" s="12" t="s">
        <v>8335</v>
      </c>
      <c r="R1771" t="s">
        <v>8336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150.5</v>
      </c>
      <c r="P1772">
        <f t="shared" si="136"/>
        <v>150.5</v>
      </c>
      <c r="Q1772" s="12" t="s">
        <v>8335</v>
      </c>
      <c r="R1772" t="s">
        <v>8336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35.799999999999997</v>
      </c>
      <c r="P1773">
        <f t="shared" si="136"/>
        <v>35.799999999999997</v>
      </c>
      <c r="Q1773" s="12" t="s">
        <v>8335</v>
      </c>
      <c r="R1773" t="s">
        <v>8336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45.16</v>
      </c>
      <c r="P1774">
        <f t="shared" si="136"/>
        <v>45.16</v>
      </c>
      <c r="Q1774" s="12" t="s">
        <v>8335</v>
      </c>
      <c r="R1774" t="s">
        <v>8336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98.79</v>
      </c>
      <c r="P1775">
        <f t="shared" si="136"/>
        <v>98.79</v>
      </c>
      <c r="Q1775" s="12" t="s">
        <v>8335</v>
      </c>
      <c r="R1775" t="s">
        <v>8336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88.31</v>
      </c>
      <c r="P1776">
        <f t="shared" si="136"/>
        <v>88.31</v>
      </c>
      <c r="Q1776" s="12" t="s">
        <v>8335</v>
      </c>
      <c r="R1776" t="s">
        <v>8336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170.63</v>
      </c>
      <c r="P1777">
        <f t="shared" si="136"/>
        <v>170.63</v>
      </c>
      <c r="Q1777" s="12" t="s">
        <v>8335</v>
      </c>
      <c r="R1777" t="s">
        <v>8336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83.75</v>
      </c>
      <c r="P1778">
        <f t="shared" si="136"/>
        <v>83.75</v>
      </c>
      <c r="Q1778" s="12" t="s">
        <v>8335</v>
      </c>
      <c r="R1778" t="s">
        <v>8336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65.099999999999994</v>
      </c>
      <c r="P1779">
        <f t="shared" si="136"/>
        <v>65.099999999999994</v>
      </c>
      <c r="Q1779" s="12" t="s">
        <v>8335</v>
      </c>
      <c r="R1779" t="s">
        <v>8336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66.33</v>
      </c>
      <c r="P1780">
        <f t="shared" si="136"/>
        <v>66.33</v>
      </c>
      <c r="Q1780" s="12" t="s">
        <v>8335</v>
      </c>
      <c r="R1780" t="s">
        <v>8336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104.89</v>
      </c>
      <c r="P1781">
        <f t="shared" si="136"/>
        <v>104.89</v>
      </c>
      <c r="Q1781" s="12" t="s">
        <v>8335</v>
      </c>
      <c r="R1781" t="s">
        <v>8336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78.44</v>
      </c>
      <c r="P1782">
        <f t="shared" si="136"/>
        <v>78.44</v>
      </c>
      <c r="Q1782" s="12" t="s">
        <v>8335</v>
      </c>
      <c r="R1782" t="s">
        <v>8336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59.04</v>
      </c>
      <c r="P1783">
        <f t="shared" si="136"/>
        <v>59.04</v>
      </c>
      <c r="Q1783" s="12" t="s">
        <v>8335</v>
      </c>
      <c r="R1783" t="s">
        <v>8336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71.34</v>
      </c>
      <c r="P1784">
        <f t="shared" si="136"/>
        <v>71.34</v>
      </c>
      <c r="Q1784" s="12" t="s">
        <v>8335</v>
      </c>
      <c r="R1784" t="s">
        <v>8336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51.23</v>
      </c>
      <c r="P1785">
        <f t="shared" si="136"/>
        <v>51.23</v>
      </c>
      <c r="Q1785" s="12" t="s">
        <v>8335</v>
      </c>
      <c r="R1785" t="s">
        <v>8336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ref="O1786:O1849" si="140">IFERROR(ROUND(E1786/L1786,2),0)</f>
        <v>60.24</v>
      </c>
      <c r="P1786">
        <f t="shared" ref="P1786:P1849" si="141">IFERROR(ROUND(E1786/L1786,2),0)</f>
        <v>60.24</v>
      </c>
      <c r="Q1786" s="12" t="s">
        <v>8335</v>
      </c>
      <c r="R1786" t="s">
        <v>8336</v>
      </c>
      <c r="S1786" s="17">
        <f t="shared" ref="S1786:S1849" si="142">(((J1786/60)/60)/24)+DATE(1970,1,1)</f>
        <v>42003.655555555553</v>
      </c>
      <c r="T1786" s="17">
        <f t="shared" ref="T1786:T1849" si="143">(((I1786/60)/60)/24)+DATE(1970,1,1)</f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40"/>
        <v>44.94</v>
      </c>
      <c r="P1787">
        <f t="shared" si="141"/>
        <v>44.94</v>
      </c>
      <c r="Q1787" s="12" t="s">
        <v>8335</v>
      </c>
      <c r="R1787" t="s">
        <v>8336</v>
      </c>
      <c r="S1787" s="17">
        <f t="shared" si="142"/>
        <v>41897.134895833333</v>
      </c>
      <c r="T1787" s="17">
        <f t="shared" si="143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40"/>
        <v>31.21</v>
      </c>
      <c r="P1788">
        <f t="shared" si="141"/>
        <v>31.21</v>
      </c>
      <c r="Q1788" s="12" t="s">
        <v>8335</v>
      </c>
      <c r="R1788" t="s">
        <v>8336</v>
      </c>
      <c r="S1788" s="17">
        <f t="shared" si="142"/>
        <v>41958.550659722227</v>
      </c>
      <c r="T1788" s="17">
        <f t="shared" si="143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40"/>
        <v>63.88</v>
      </c>
      <c r="P1789">
        <f t="shared" si="141"/>
        <v>63.88</v>
      </c>
      <c r="Q1789" s="12" t="s">
        <v>8335</v>
      </c>
      <c r="R1789" t="s">
        <v>8336</v>
      </c>
      <c r="S1789" s="17">
        <f t="shared" si="142"/>
        <v>42068.65552083333</v>
      </c>
      <c r="T1789" s="17">
        <f t="shared" si="143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40"/>
        <v>19</v>
      </c>
      <c r="P1790">
        <f t="shared" si="141"/>
        <v>19</v>
      </c>
      <c r="Q1790" s="12" t="s">
        <v>8335</v>
      </c>
      <c r="R1790" t="s">
        <v>8336</v>
      </c>
      <c r="S1790" s="17">
        <f t="shared" si="142"/>
        <v>41913.94840277778</v>
      </c>
      <c r="T1790" s="17">
        <f t="shared" si="143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40"/>
        <v>10</v>
      </c>
      <c r="P1791">
        <f t="shared" si="141"/>
        <v>10</v>
      </c>
      <c r="Q1791" s="12" t="s">
        <v>8335</v>
      </c>
      <c r="R1791" t="s">
        <v>8336</v>
      </c>
      <c r="S1791" s="17">
        <f t="shared" si="142"/>
        <v>41956.250034722223</v>
      </c>
      <c r="T1791" s="17">
        <f t="shared" si="143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40"/>
        <v>109.07</v>
      </c>
      <c r="P1792">
        <f t="shared" si="141"/>
        <v>109.07</v>
      </c>
      <c r="Q1792" s="12" t="s">
        <v>8335</v>
      </c>
      <c r="R1792" t="s">
        <v>8336</v>
      </c>
      <c r="S1792" s="17">
        <f t="shared" si="142"/>
        <v>42010.674513888895</v>
      </c>
      <c r="T1792" s="17">
        <f t="shared" si="143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40"/>
        <v>26.75</v>
      </c>
      <c r="P1793">
        <f t="shared" si="141"/>
        <v>26.75</v>
      </c>
      <c r="Q1793" s="12" t="s">
        <v>8335</v>
      </c>
      <c r="R1793" t="s">
        <v>8336</v>
      </c>
      <c r="S1793" s="17">
        <f t="shared" si="142"/>
        <v>41973.740335648152</v>
      </c>
      <c r="T1793" s="17">
        <f t="shared" si="143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40"/>
        <v>109.94</v>
      </c>
      <c r="P1794">
        <f t="shared" si="141"/>
        <v>109.94</v>
      </c>
      <c r="Q1794" s="12" t="s">
        <v>8335</v>
      </c>
      <c r="R1794" t="s">
        <v>8336</v>
      </c>
      <c r="S1794" s="17">
        <f t="shared" si="142"/>
        <v>42189.031041666662</v>
      </c>
      <c r="T1794" s="17">
        <f t="shared" si="143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20</v>
      </c>
      <c r="P1795">
        <f t="shared" si="141"/>
        <v>20</v>
      </c>
      <c r="Q1795" s="12" t="s">
        <v>8335</v>
      </c>
      <c r="R1795" t="s">
        <v>8336</v>
      </c>
      <c r="S1795" s="17">
        <f t="shared" si="142"/>
        <v>41940.89166666667</v>
      </c>
      <c r="T1795" s="17">
        <f t="shared" si="143"/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55.39</v>
      </c>
      <c r="P1796">
        <f t="shared" si="141"/>
        <v>55.39</v>
      </c>
      <c r="Q1796" s="12" t="s">
        <v>8335</v>
      </c>
      <c r="R1796" t="s">
        <v>8336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133.9</v>
      </c>
      <c r="P1797">
        <f t="shared" si="141"/>
        <v>133.9</v>
      </c>
      <c r="Q1797" s="12" t="s">
        <v>8335</v>
      </c>
      <c r="R1797" t="s">
        <v>8336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48.72</v>
      </c>
      <c r="P1798">
        <f t="shared" si="141"/>
        <v>48.72</v>
      </c>
      <c r="Q1798" s="12" t="s">
        <v>8335</v>
      </c>
      <c r="R1798" t="s">
        <v>8336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48.25</v>
      </c>
      <c r="P1799">
        <f t="shared" si="141"/>
        <v>48.25</v>
      </c>
      <c r="Q1799" s="12" t="s">
        <v>8335</v>
      </c>
      <c r="R1799" t="s">
        <v>8336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58.97</v>
      </c>
      <c r="P1800">
        <f t="shared" si="141"/>
        <v>58.97</v>
      </c>
      <c r="Q1800" s="12" t="s">
        <v>8335</v>
      </c>
      <c r="R1800" t="s">
        <v>8336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11.64</v>
      </c>
      <c r="P1801">
        <f t="shared" si="141"/>
        <v>11.64</v>
      </c>
      <c r="Q1801" s="12" t="s">
        <v>8335</v>
      </c>
      <c r="R1801" t="s">
        <v>8336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83.72</v>
      </c>
      <c r="P1802">
        <f t="shared" si="141"/>
        <v>83.72</v>
      </c>
      <c r="Q1802" s="12" t="s">
        <v>8335</v>
      </c>
      <c r="R1802" t="s">
        <v>8336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63.65</v>
      </c>
      <c r="P1803">
        <f t="shared" si="141"/>
        <v>63.65</v>
      </c>
      <c r="Q1803" s="12" t="s">
        <v>8335</v>
      </c>
      <c r="R1803" t="s">
        <v>8336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94.28</v>
      </c>
      <c r="P1804">
        <f t="shared" si="141"/>
        <v>94.28</v>
      </c>
      <c r="Q1804" s="12" t="s">
        <v>8335</v>
      </c>
      <c r="R1804" t="s">
        <v>8336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71.87</v>
      </c>
      <c r="P1805">
        <f t="shared" si="141"/>
        <v>71.87</v>
      </c>
      <c r="Q1805" s="12" t="s">
        <v>8335</v>
      </c>
      <c r="R1805" t="s">
        <v>8336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104.85</v>
      </c>
      <c r="P1806">
        <f t="shared" si="141"/>
        <v>104.85</v>
      </c>
      <c r="Q1806" s="12" t="s">
        <v>8335</v>
      </c>
      <c r="R1806" t="s">
        <v>8336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67.14</v>
      </c>
      <c r="P1807">
        <f t="shared" si="141"/>
        <v>67.14</v>
      </c>
      <c r="Q1807" s="12" t="s">
        <v>8335</v>
      </c>
      <c r="R1807" t="s">
        <v>8336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73.88</v>
      </c>
      <c r="P1808">
        <f t="shared" si="141"/>
        <v>73.88</v>
      </c>
      <c r="Q1808" s="12" t="s">
        <v>8335</v>
      </c>
      <c r="R1808" t="s">
        <v>8336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69.13</v>
      </c>
      <c r="P1809">
        <f t="shared" si="141"/>
        <v>69.13</v>
      </c>
      <c r="Q1809" s="12" t="s">
        <v>8335</v>
      </c>
      <c r="R1809" t="s">
        <v>8336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120.77</v>
      </c>
      <c r="P1810">
        <f t="shared" si="141"/>
        <v>120.77</v>
      </c>
      <c r="Q1810" s="12" t="s">
        <v>8335</v>
      </c>
      <c r="R1810" t="s">
        <v>8336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42.22</v>
      </c>
      <c r="P1811">
        <f t="shared" si="141"/>
        <v>42.22</v>
      </c>
      <c r="Q1811" s="12" t="s">
        <v>8335</v>
      </c>
      <c r="R1811" t="s">
        <v>8336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7.5</v>
      </c>
      <c r="P1812">
        <f t="shared" si="141"/>
        <v>7.5</v>
      </c>
      <c r="Q1812" s="12" t="s">
        <v>8335</v>
      </c>
      <c r="R1812" t="s">
        <v>8336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1.54</v>
      </c>
      <c r="P1813">
        <f t="shared" si="141"/>
        <v>1.54</v>
      </c>
      <c r="Q1813" s="12" t="s">
        <v>8335</v>
      </c>
      <c r="R1813" t="s">
        <v>8336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37.61</v>
      </c>
      <c r="P1814">
        <f t="shared" si="141"/>
        <v>37.61</v>
      </c>
      <c r="Q1814" s="12" t="s">
        <v>8335</v>
      </c>
      <c r="R1814" t="s">
        <v>8336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8335</v>
      </c>
      <c r="R1815" t="s">
        <v>8336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42.16</v>
      </c>
      <c r="P1816">
        <f t="shared" si="141"/>
        <v>42.16</v>
      </c>
      <c r="Q1816" s="12" t="s">
        <v>8335</v>
      </c>
      <c r="R1816" t="s">
        <v>8336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8335</v>
      </c>
      <c r="R1817" t="s">
        <v>8336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84.83</v>
      </c>
      <c r="P1818">
        <f t="shared" si="141"/>
        <v>84.83</v>
      </c>
      <c r="Q1818" s="12" t="s">
        <v>8335</v>
      </c>
      <c r="R1818" t="s">
        <v>8336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94.19</v>
      </c>
      <c r="P1819">
        <f t="shared" si="141"/>
        <v>94.19</v>
      </c>
      <c r="Q1819" s="12" t="s">
        <v>8335</v>
      </c>
      <c r="R1819" t="s">
        <v>8336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8335</v>
      </c>
      <c r="R1820" t="s">
        <v>8336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6.25</v>
      </c>
      <c r="P1821">
        <f t="shared" si="141"/>
        <v>6.25</v>
      </c>
      <c r="Q1821" s="12" t="s">
        <v>8335</v>
      </c>
      <c r="R1821" t="s">
        <v>8336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213.38</v>
      </c>
      <c r="P1822">
        <f t="shared" si="141"/>
        <v>213.38</v>
      </c>
      <c r="Q1822" s="12" t="s">
        <v>8335</v>
      </c>
      <c r="R1822" t="s">
        <v>8336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59.16</v>
      </c>
      <c r="P1823">
        <f t="shared" si="141"/>
        <v>59.16</v>
      </c>
      <c r="Q1823" s="12" t="s">
        <v>8322</v>
      </c>
      <c r="R1823" t="s">
        <v>8323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27.27</v>
      </c>
      <c r="P1824">
        <f t="shared" si="141"/>
        <v>27.27</v>
      </c>
      <c r="Q1824" s="12" t="s">
        <v>8322</v>
      </c>
      <c r="R1824" t="s">
        <v>8323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24.58</v>
      </c>
      <c r="P1825">
        <f t="shared" si="141"/>
        <v>24.58</v>
      </c>
      <c r="Q1825" s="12" t="s">
        <v>8322</v>
      </c>
      <c r="R1825" t="s">
        <v>8323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75.05</v>
      </c>
      <c r="P1826">
        <f t="shared" si="141"/>
        <v>75.05</v>
      </c>
      <c r="Q1826" s="12" t="s">
        <v>8322</v>
      </c>
      <c r="R1826" t="s">
        <v>8323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42.02</v>
      </c>
      <c r="P1827">
        <f t="shared" si="141"/>
        <v>42.02</v>
      </c>
      <c r="Q1827" s="12" t="s">
        <v>8322</v>
      </c>
      <c r="R1827" t="s">
        <v>8323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53.16</v>
      </c>
      <c r="P1828">
        <f t="shared" si="141"/>
        <v>53.16</v>
      </c>
      <c r="Q1828" s="12" t="s">
        <v>8322</v>
      </c>
      <c r="R1828" t="s">
        <v>8323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83.89</v>
      </c>
      <c r="P1829">
        <f t="shared" si="141"/>
        <v>83.89</v>
      </c>
      <c r="Q1829" s="12" t="s">
        <v>8322</v>
      </c>
      <c r="R1829" t="s">
        <v>8323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417.33</v>
      </c>
      <c r="P1830">
        <f t="shared" si="141"/>
        <v>417.33</v>
      </c>
      <c r="Q1830" s="12" t="s">
        <v>8322</v>
      </c>
      <c r="R1830" t="s">
        <v>8323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75.77</v>
      </c>
      <c r="P1831">
        <f t="shared" si="141"/>
        <v>75.77</v>
      </c>
      <c r="Q1831" s="12" t="s">
        <v>8322</v>
      </c>
      <c r="R1831" t="s">
        <v>8323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67.39</v>
      </c>
      <c r="P1832">
        <f t="shared" si="141"/>
        <v>67.39</v>
      </c>
      <c r="Q1832" s="12" t="s">
        <v>8322</v>
      </c>
      <c r="R1832" t="s">
        <v>8323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73.569999999999993</v>
      </c>
      <c r="P1833">
        <f t="shared" si="141"/>
        <v>73.569999999999993</v>
      </c>
      <c r="Q1833" s="12" t="s">
        <v>8322</v>
      </c>
      <c r="R1833" t="s">
        <v>8323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25</v>
      </c>
      <c r="P1834">
        <f t="shared" si="141"/>
        <v>25</v>
      </c>
      <c r="Q1834" s="12" t="s">
        <v>8322</v>
      </c>
      <c r="R1834" t="s">
        <v>8323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42</v>
      </c>
      <c r="P1835">
        <f t="shared" si="141"/>
        <v>42</v>
      </c>
      <c r="Q1835" s="12" t="s">
        <v>8322</v>
      </c>
      <c r="R1835" t="s">
        <v>8323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131.16999999999999</v>
      </c>
      <c r="P1836">
        <f t="shared" si="141"/>
        <v>131.16999999999999</v>
      </c>
      <c r="Q1836" s="12" t="s">
        <v>8322</v>
      </c>
      <c r="R1836" t="s">
        <v>8323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47.27</v>
      </c>
      <c r="P1837">
        <f t="shared" si="141"/>
        <v>47.27</v>
      </c>
      <c r="Q1837" s="12" t="s">
        <v>8322</v>
      </c>
      <c r="R1837" t="s">
        <v>8323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182.13</v>
      </c>
      <c r="P1838">
        <f t="shared" si="141"/>
        <v>182.13</v>
      </c>
      <c r="Q1838" s="12" t="s">
        <v>8322</v>
      </c>
      <c r="R1838" t="s">
        <v>8323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61.37</v>
      </c>
      <c r="P1839">
        <f t="shared" si="141"/>
        <v>61.37</v>
      </c>
      <c r="Q1839" s="12" t="s">
        <v>8322</v>
      </c>
      <c r="R1839" t="s">
        <v>8323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35.770000000000003</v>
      </c>
      <c r="P1840">
        <f t="shared" si="141"/>
        <v>35.770000000000003</v>
      </c>
      <c r="Q1840" s="12" t="s">
        <v>8322</v>
      </c>
      <c r="R1840" t="s">
        <v>8323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45.62</v>
      </c>
      <c r="P1841">
        <f t="shared" si="141"/>
        <v>45.62</v>
      </c>
      <c r="Q1841" s="12" t="s">
        <v>8322</v>
      </c>
      <c r="R1841" t="s">
        <v>8323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75.38</v>
      </c>
      <c r="P1842">
        <f t="shared" si="141"/>
        <v>75.38</v>
      </c>
      <c r="Q1842" s="12" t="s">
        <v>8322</v>
      </c>
      <c r="R1842" t="s">
        <v>8323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50.88</v>
      </c>
      <c r="P1843">
        <f t="shared" si="141"/>
        <v>50.88</v>
      </c>
      <c r="Q1843" s="12" t="s">
        <v>8322</v>
      </c>
      <c r="R1843" t="s">
        <v>8323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119.29</v>
      </c>
      <c r="P1844">
        <f t="shared" si="141"/>
        <v>119.29</v>
      </c>
      <c r="Q1844" s="12" t="s">
        <v>8322</v>
      </c>
      <c r="R1844" t="s">
        <v>8323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92.54</v>
      </c>
      <c r="P1845">
        <f t="shared" si="141"/>
        <v>92.54</v>
      </c>
      <c r="Q1845" s="12" t="s">
        <v>8322</v>
      </c>
      <c r="R1845" t="s">
        <v>8323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76.05</v>
      </c>
      <c r="P1846">
        <f t="shared" si="141"/>
        <v>76.05</v>
      </c>
      <c r="Q1846" s="12" t="s">
        <v>8322</v>
      </c>
      <c r="R1846" t="s">
        <v>8323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52.63</v>
      </c>
      <c r="P1847">
        <f t="shared" si="141"/>
        <v>52.63</v>
      </c>
      <c r="Q1847" s="12" t="s">
        <v>8322</v>
      </c>
      <c r="R1847" t="s">
        <v>8323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98.99</v>
      </c>
      <c r="P1848">
        <f t="shared" si="141"/>
        <v>98.99</v>
      </c>
      <c r="Q1848" s="12" t="s">
        <v>8322</v>
      </c>
      <c r="R1848" t="s">
        <v>8323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79.53</v>
      </c>
      <c r="P1849">
        <f t="shared" si="141"/>
        <v>79.53</v>
      </c>
      <c r="Q1849" s="12" t="s">
        <v>8322</v>
      </c>
      <c r="R1849" t="s">
        <v>8323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ref="O1850:O1913" si="145">IFERROR(ROUND(E1850/L1850,2),0)</f>
        <v>134.21</v>
      </c>
      <c r="P1850">
        <f t="shared" ref="P1850:P1913" si="146">IFERROR(ROUND(E1850/L1850,2),0)</f>
        <v>134.21</v>
      </c>
      <c r="Q1850" s="12" t="s">
        <v>8322</v>
      </c>
      <c r="R1850" t="s">
        <v>8323</v>
      </c>
      <c r="S1850" s="17">
        <f t="shared" ref="S1850:S1913" si="147">(((J1850/60)/60)/24)+DATE(1970,1,1)</f>
        <v>40691.788055555553</v>
      </c>
      <c r="T1850" s="17">
        <f t="shared" ref="T1850:T1913" si="148">(((I1850/60)/60)/24)+DATE(1970,1,1)</f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5"/>
        <v>37.630000000000003</v>
      </c>
      <c r="P1851">
        <f t="shared" si="146"/>
        <v>37.630000000000003</v>
      </c>
      <c r="Q1851" s="12" t="s">
        <v>8322</v>
      </c>
      <c r="R1851" t="s">
        <v>8323</v>
      </c>
      <c r="S1851" s="17">
        <f t="shared" si="147"/>
        <v>41169.845590277779</v>
      </c>
      <c r="T1851" s="17">
        <f t="shared" si="148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5"/>
        <v>51.04</v>
      </c>
      <c r="P1852">
        <f t="shared" si="146"/>
        <v>51.04</v>
      </c>
      <c r="Q1852" s="12" t="s">
        <v>8322</v>
      </c>
      <c r="R1852" t="s">
        <v>8323</v>
      </c>
      <c r="S1852" s="17">
        <f t="shared" si="147"/>
        <v>41800.959490740745</v>
      </c>
      <c r="T1852" s="17">
        <f t="shared" si="148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5"/>
        <v>50.04</v>
      </c>
      <c r="P1853">
        <f t="shared" si="146"/>
        <v>50.04</v>
      </c>
      <c r="Q1853" s="12" t="s">
        <v>8322</v>
      </c>
      <c r="R1853" t="s">
        <v>8323</v>
      </c>
      <c r="S1853" s="17">
        <f t="shared" si="147"/>
        <v>41827.906689814816</v>
      </c>
      <c r="T1853" s="17">
        <f t="shared" si="148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5"/>
        <v>133.93</v>
      </c>
      <c r="P1854">
        <f t="shared" si="146"/>
        <v>133.93</v>
      </c>
      <c r="Q1854" s="12" t="s">
        <v>8322</v>
      </c>
      <c r="R1854" t="s">
        <v>8323</v>
      </c>
      <c r="S1854" s="17">
        <f t="shared" si="147"/>
        <v>42081.77143518519</v>
      </c>
      <c r="T1854" s="17">
        <f t="shared" si="148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5"/>
        <v>58.21</v>
      </c>
      <c r="P1855">
        <f t="shared" si="146"/>
        <v>58.21</v>
      </c>
      <c r="Q1855" s="12" t="s">
        <v>8322</v>
      </c>
      <c r="R1855" t="s">
        <v>8323</v>
      </c>
      <c r="S1855" s="17">
        <f t="shared" si="147"/>
        <v>41177.060381944444</v>
      </c>
      <c r="T1855" s="17">
        <f t="shared" si="148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5"/>
        <v>88.04</v>
      </c>
      <c r="P1856">
        <f t="shared" si="146"/>
        <v>88.04</v>
      </c>
      <c r="Q1856" s="12" t="s">
        <v>8322</v>
      </c>
      <c r="R1856" t="s">
        <v>8323</v>
      </c>
      <c r="S1856" s="17">
        <f t="shared" si="147"/>
        <v>41388.021261574075</v>
      </c>
      <c r="T1856" s="17">
        <f t="shared" si="148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5"/>
        <v>70.58</v>
      </c>
      <c r="P1857">
        <f t="shared" si="146"/>
        <v>70.58</v>
      </c>
      <c r="Q1857" s="12" t="s">
        <v>8322</v>
      </c>
      <c r="R1857" t="s">
        <v>8323</v>
      </c>
      <c r="S1857" s="17">
        <f t="shared" si="147"/>
        <v>41600.538657407407</v>
      </c>
      <c r="T1857" s="17">
        <f t="shared" si="148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5"/>
        <v>53.29</v>
      </c>
      <c r="P1858">
        <f t="shared" si="146"/>
        <v>53.29</v>
      </c>
      <c r="Q1858" s="12" t="s">
        <v>8322</v>
      </c>
      <c r="R1858" t="s">
        <v>8323</v>
      </c>
      <c r="S1858" s="17">
        <f t="shared" si="147"/>
        <v>41817.854999999996</v>
      </c>
      <c r="T1858" s="17">
        <f t="shared" si="148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136.36000000000001</v>
      </c>
      <c r="P1859">
        <f t="shared" si="146"/>
        <v>136.36000000000001</v>
      </c>
      <c r="Q1859" s="12" t="s">
        <v>8322</v>
      </c>
      <c r="R1859" t="s">
        <v>8323</v>
      </c>
      <c r="S1859" s="17">
        <f t="shared" si="147"/>
        <v>41864.76866898148</v>
      </c>
      <c r="T1859" s="17">
        <f t="shared" si="148"/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40.549999999999997</v>
      </c>
      <c r="P1860">
        <f t="shared" si="146"/>
        <v>40.549999999999997</v>
      </c>
      <c r="Q1860" s="12" t="s">
        <v>8322</v>
      </c>
      <c r="R1860" t="s">
        <v>8323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70.63</v>
      </c>
      <c r="P1861">
        <f t="shared" si="146"/>
        <v>70.63</v>
      </c>
      <c r="Q1861" s="12" t="s">
        <v>8322</v>
      </c>
      <c r="R1861" t="s">
        <v>8323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52.68</v>
      </c>
      <c r="P1862">
        <f t="shared" si="146"/>
        <v>52.68</v>
      </c>
      <c r="Q1862" s="12" t="s">
        <v>8322</v>
      </c>
      <c r="R1862" t="s">
        <v>8323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8330</v>
      </c>
      <c r="R1863" t="s">
        <v>8332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90.94</v>
      </c>
      <c r="P1864">
        <f t="shared" si="146"/>
        <v>90.94</v>
      </c>
      <c r="Q1864" s="12" t="s">
        <v>8330</v>
      </c>
      <c r="R1864" t="s">
        <v>8332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5</v>
      </c>
      <c r="P1865">
        <f t="shared" si="146"/>
        <v>5</v>
      </c>
      <c r="Q1865" s="12" t="s">
        <v>8330</v>
      </c>
      <c r="R1865" t="s">
        <v>8332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58.08</v>
      </c>
      <c r="P1866">
        <f t="shared" si="146"/>
        <v>58.08</v>
      </c>
      <c r="Q1866" s="12" t="s">
        <v>8330</v>
      </c>
      <c r="R1866" t="s">
        <v>8332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2</v>
      </c>
      <c r="P1867">
        <f t="shared" si="146"/>
        <v>2</v>
      </c>
      <c r="Q1867" s="12" t="s">
        <v>8330</v>
      </c>
      <c r="R1867" t="s">
        <v>8332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62.5</v>
      </c>
      <c r="P1868">
        <f t="shared" si="146"/>
        <v>62.5</v>
      </c>
      <c r="Q1868" s="12" t="s">
        <v>8330</v>
      </c>
      <c r="R1868" t="s">
        <v>8332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10</v>
      </c>
      <c r="P1869">
        <f t="shared" si="146"/>
        <v>10</v>
      </c>
      <c r="Q1869" s="12" t="s">
        <v>8330</v>
      </c>
      <c r="R1869" t="s">
        <v>8332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71.59</v>
      </c>
      <c r="P1870">
        <f t="shared" si="146"/>
        <v>71.59</v>
      </c>
      <c r="Q1870" s="12" t="s">
        <v>8330</v>
      </c>
      <c r="R1870" t="s">
        <v>8332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8330</v>
      </c>
      <c r="R1871" t="s">
        <v>8332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32.82</v>
      </c>
      <c r="P1872">
        <f t="shared" si="146"/>
        <v>32.82</v>
      </c>
      <c r="Q1872" s="12" t="s">
        <v>8330</v>
      </c>
      <c r="R1872" t="s">
        <v>8332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49.12</v>
      </c>
      <c r="P1873">
        <f t="shared" si="146"/>
        <v>49.12</v>
      </c>
      <c r="Q1873" s="12" t="s">
        <v>8330</v>
      </c>
      <c r="R1873" t="s">
        <v>8332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16.309999999999999</v>
      </c>
      <c r="P1874">
        <f t="shared" si="146"/>
        <v>16.309999999999999</v>
      </c>
      <c r="Q1874" s="12" t="s">
        <v>8330</v>
      </c>
      <c r="R1874" t="s">
        <v>8332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18</v>
      </c>
      <c r="P1875">
        <f t="shared" si="146"/>
        <v>18</v>
      </c>
      <c r="Q1875" s="12" t="s">
        <v>8330</v>
      </c>
      <c r="R1875" t="s">
        <v>8332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13</v>
      </c>
      <c r="P1876">
        <f t="shared" si="146"/>
        <v>13</v>
      </c>
      <c r="Q1876" s="12" t="s">
        <v>8330</v>
      </c>
      <c r="R1876" t="s">
        <v>8332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17</v>
      </c>
      <c r="P1877">
        <f t="shared" si="146"/>
        <v>17</v>
      </c>
      <c r="Q1877" s="12" t="s">
        <v>8330</v>
      </c>
      <c r="R1877" t="s">
        <v>8332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8330</v>
      </c>
      <c r="R1878" t="s">
        <v>8332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8330</v>
      </c>
      <c r="R1879" t="s">
        <v>8332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8330</v>
      </c>
      <c r="R1880" t="s">
        <v>8332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3</v>
      </c>
      <c r="P1881">
        <f t="shared" si="146"/>
        <v>3</v>
      </c>
      <c r="Q1881" s="12" t="s">
        <v>8330</v>
      </c>
      <c r="R1881" t="s">
        <v>8332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41.83</v>
      </c>
      <c r="P1882">
        <f t="shared" si="146"/>
        <v>41.83</v>
      </c>
      <c r="Q1882" s="12" t="s">
        <v>8330</v>
      </c>
      <c r="R1882" t="s">
        <v>8332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49.34</v>
      </c>
      <c r="P1883">
        <f t="shared" si="146"/>
        <v>49.34</v>
      </c>
      <c r="Q1883" s="12" t="s">
        <v>8322</v>
      </c>
      <c r="R1883" t="s">
        <v>8326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41.73</v>
      </c>
      <c r="P1884">
        <f t="shared" si="146"/>
        <v>41.73</v>
      </c>
      <c r="Q1884" s="12" t="s">
        <v>8322</v>
      </c>
      <c r="R1884" t="s">
        <v>8326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32.72</v>
      </c>
      <c r="P1885">
        <f t="shared" si="146"/>
        <v>32.72</v>
      </c>
      <c r="Q1885" s="12" t="s">
        <v>8322</v>
      </c>
      <c r="R1885" t="s">
        <v>8326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51.96</v>
      </c>
      <c r="P1886">
        <f t="shared" si="146"/>
        <v>51.96</v>
      </c>
      <c r="Q1886" s="12" t="s">
        <v>8322</v>
      </c>
      <c r="R1886" t="s">
        <v>8326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50.69</v>
      </c>
      <c r="P1887">
        <f t="shared" si="146"/>
        <v>50.69</v>
      </c>
      <c r="Q1887" s="12" t="s">
        <v>8322</v>
      </c>
      <c r="R1887" t="s">
        <v>8326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42.24</v>
      </c>
      <c r="P1888">
        <f t="shared" si="146"/>
        <v>42.24</v>
      </c>
      <c r="Q1888" s="12" t="s">
        <v>8322</v>
      </c>
      <c r="R1888" t="s">
        <v>8326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416.88</v>
      </c>
      <c r="P1889">
        <f t="shared" si="146"/>
        <v>416.88</v>
      </c>
      <c r="Q1889" s="12" t="s">
        <v>8322</v>
      </c>
      <c r="R1889" t="s">
        <v>8326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46.65</v>
      </c>
      <c r="P1890">
        <f t="shared" si="146"/>
        <v>46.65</v>
      </c>
      <c r="Q1890" s="12" t="s">
        <v>8322</v>
      </c>
      <c r="R1890" t="s">
        <v>8326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48.45</v>
      </c>
      <c r="P1891">
        <f t="shared" si="146"/>
        <v>48.45</v>
      </c>
      <c r="Q1891" s="12" t="s">
        <v>8322</v>
      </c>
      <c r="R1891" t="s">
        <v>8326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70.53</v>
      </c>
      <c r="P1892">
        <f t="shared" si="146"/>
        <v>70.53</v>
      </c>
      <c r="Q1892" s="12" t="s">
        <v>8322</v>
      </c>
      <c r="R1892" t="s">
        <v>8326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87.96</v>
      </c>
      <c r="P1893">
        <f t="shared" si="146"/>
        <v>87.96</v>
      </c>
      <c r="Q1893" s="12" t="s">
        <v>8322</v>
      </c>
      <c r="R1893" t="s">
        <v>8326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26.27</v>
      </c>
      <c r="P1894">
        <f t="shared" si="146"/>
        <v>26.27</v>
      </c>
      <c r="Q1894" s="12" t="s">
        <v>8322</v>
      </c>
      <c r="R1894" t="s">
        <v>8326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57.78</v>
      </c>
      <c r="P1895">
        <f t="shared" si="146"/>
        <v>57.78</v>
      </c>
      <c r="Q1895" s="12" t="s">
        <v>8322</v>
      </c>
      <c r="R1895" t="s">
        <v>8326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57.25</v>
      </c>
      <c r="P1896">
        <f t="shared" si="146"/>
        <v>57.25</v>
      </c>
      <c r="Q1896" s="12" t="s">
        <v>8322</v>
      </c>
      <c r="R1896" t="s">
        <v>8326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196.34</v>
      </c>
      <c r="P1897">
        <f t="shared" si="146"/>
        <v>196.34</v>
      </c>
      <c r="Q1897" s="12" t="s">
        <v>8322</v>
      </c>
      <c r="R1897" t="s">
        <v>8326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43</v>
      </c>
      <c r="P1898">
        <f t="shared" si="146"/>
        <v>43</v>
      </c>
      <c r="Q1898" s="12" t="s">
        <v>8322</v>
      </c>
      <c r="R1898" t="s">
        <v>8326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35.549999999999997</v>
      </c>
      <c r="P1899">
        <f t="shared" si="146"/>
        <v>35.549999999999997</v>
      </c>
      <c r="Q1899" s="12" t="s">
        <v>8322</v>
      </c>
      <c r="R1899" t="s">
        <v>8326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68.81</v>
      </c>
      <c r="P1900">
        <f t="shared" si="146"/>
        <v>68.81</v>
      </c>
      <c r="Q1900" s="12" t="s">
        <v>8322</v>
      </c>
      <c r="R1900" t="s">
        <v>8326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28.57</v>
      </c>
      <c r="P1901">
        <f t="shared" si="146"/>
        <v>28.57</v>
      </c>
      <c r="Q1901" s="12" t="s">
        <v>8322</v>
      </c>
      <c r="R1901" t="s">
        <v>8326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50.63</v>
      </c>
      <c r="P1902">
        <f t="shared" si="146"/>
        <v>50.63</v>
      </c>
      <c r="Q1902" s="12" t="s">
        <v>8322</v>
      </c>
      <c r="R1902" t="s">
        <v>8326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106.8</v>
      </c>
      <c r="P1903">
        <f t="shared" si="146"/>
        <v>106.8</v>
      </c>
      <c r="Q1903" s="12" t="s">
        <v>8316</v>
      </c>
      <c r="R1903" t="s">
        <v>8345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4</v>
      </c>
      <c r="P1904">
        <f t="shared" si="146"/>
        <v>4</v>
      </c>
      <c r="Q1904" s="12" t="s">
        <v>8316</v>
      </c>
      <c r="R1904" t="s">
        <v>8345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34.1</v>
      </c>
      <c r="P1905">
        <f t="shared" si="146"/>
        <v>34.1</v>
      </c>
      <c r="Q1905" s="12" t="s">
        <v>8316</v>
      </c>
      <c r="R1905" t="s">
        <v>8345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25</v>
      </c>
      <c r="P1906">
        <f t="shared" si="146"/>
        <v>25</v>
      </c>
      <c r="Q1906" s="12" t="s">
        <v>8316</v>
      </c>
      <c r="R1906" t="s">
        <v>8345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10.5</v>
      </c>
      <c r="P1907">
        <f t="shared" si="146"/>
        <v>10.5</v>
      </c>
      <c r="Q1907" s="12" t="s">
        <v>8316</v>
      </c>
      <c r="R1907" t="s">
        <v>8345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215.96</v>
      </c>
      <c r="P1908">
        <f t="shared" si="146"/>
        <v>215.96</v>
      </c>
      <c r="Q1908" s="12" t="s">
        <v>8316</v>
      </c>
      <c r="R1908" t="s">
        <v>8345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21.25</v>
      </c>
      <c r="P1909">
        <f t="shared" si="146"/>
        <v>21.25</v>
      </c>
      <c r="Q1909" s="12" t="s">
        <v>8316</v>
      </c>
      <c r="R1909" t="s">
        <v>8345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108.25</v>
      </c>
      <c r="P1910">
        <f t="shared" si="146"/>
        <v>108.25</v>
      </c>
      <c r="Q1910" s="12" t="s">
        <v>8316</v>
      </c>
      <c r="R1910" t="s">
        <v>8345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129.97</v>
      </c>
      <c r="P1911">
        <f t="shared" si="146"/>
        <v>129.97</v>
      </c>
      <c r="Q1911" s="12" t="s">
        <v>8316</v>
      </c>
      <c r="R1911" t="s">
        <v>8345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117.49</v>
      </c>
      <c r="P1912">
        <f t="shared" si="146"/>
        <v>117.49</v>
      </c>
      <c r="Q1912" s="12" t="s">
        <v>8316</v>
      </c>
      <c r="R1912" t="s">
        <v>8345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10</v>
      </c>
      <c r="P1913">
        <f t="shared" si="146"/>
        <v>10</v>
      </c>
      <c r="Q1913" s="12" t="s">
        <v>8316</v>
      </c>
      <c r="R1913" t="s">
        <v>8345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ref="O1914:O1977" si="150">IFERROR(ROUND(E1914/L1914,2),0)</f>
        <v>70.599999999999994</v>
      </c>
      <c r="P1914">
        <f t="shared" ref="P1914:P1977" si="151">IFERROR(ROUND(E1914/L1914,2),0)</f>
        <v>70.599999999999994</v>
      </c>
      <c r="Q1914" s="12" t="s">
        <v>8316</v>
      </c>
      <c r="R1914" t="s">
        <v>8345</v>
      </c>
      <c r="S1914" s="17">
        <f t="shared" ref="S1914:S1977" si="152">(((J1914/60)/60)/24)+DATE(1970,1,1)</f>
        <v>42129.226388888885</v>
      </c>
      <c r="T1914" s="17">
        <f t="shared" ref="T1914:T1977" si="153">(((I1914/60)/60)/24)+DATE(1970,1,1)</f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50"/>
        <v>24.5</v>
      </c>
      <c r="P1915">
        <f t="shared" si="151"/>
        <v>24.5</v>
      </c>
      <c r="Q1915" s="12" t="s">
        <v>8316</v>
      </c>
      <c r="R1915" t="s">
        <v>8345</v>
      </c>
      <c r="S1915" s="17">
        <f t="shared" si="152"/>
        <v>41890.511319444442</v>
      </c>
      <c r="T1915" s="17">
        <f t="shared" si="153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50"/>
        <v>30</v>
      </c>
      <c r="P1916">
        <f t="shared" si="151"/>
        <v>30</v>
      </c>
      <c r="Q1916" s="12" t="s">
        <v>8316</v>
      </c>
      <c r="R1916" t="s">
        <v>8345</v>
      </c>
      <c r="S1916" s="17">
        <f t="shared" si="152"/>
        <v>41929.174456018518</v>
      </c>
      <c r="T1916" s="17">
        <f t="shared" si="153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50"/>
        <v>2</v>
      </c>
      <c r="P1917">
        <f t="shared" si="151"/>
        <v>2</v>
      </c>
      <c r="Q1917" s="12" t="s">
        <v>8316</v>
      </c>
      <c r="R1917" t="s">
        <v>8345</v>
      </c>
      <c r="S1917" s="17">
        <f t="shared" si="152"/>
        <v>41864.04886574074</v>
      </c>
      <c r="T1917" s="17">
        <f t="shared" si="153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50"/>
        <v>17</v>
      </c>
      <c r="P1918">
        <f t="shared" si="151"/>
        <v>17</v>
      </c>
      <c r="Q1918" s="12" t="s">
        <v>8316</v>
      </c>
      <c r="R1918" t="s">
        <v>8345</v>
      </c>
      <c r="S1918" s="17">
        <f t="shared" si="152"/>
        <v>42656.717303240745</v>
      </c>
      <c r="T1918" s="17">
        <f t="shared" si="153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50"/>
        <v>2928.93</v>
      </c>
      <c r="P1919">
        <f t="shared" si="151"/>
        <v>2928.93</v>
      </c>
      <c r="Q1919" s="12" t="s">
        <v>8316</v>
      </c>
      <c r="R1919" t="s">
        <v>8345</v>
      </c>
      <c r="S1919" s="17">
        <f t="shared" si="152"/>
        <v>42746.270057870366</v>
      </c>
      <c r="T1919" s="17">
        <f t="shared" si="153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50"/>
        <v>28.89</v>
      </c>
      <c r="P1920">
        <f t="shared" si="151"/>
        <v>28.89</v>
      </c>
      <c r="Q1920" s="12" t="s">
        <v>8316</v>
      </c>
      <c r="R1920" t="s">
        <v>8345</v>
      </c>
      <c r="S1920" s="17">
        <f t="shared" si="152"/>
        <v>41828.789942129632</v>
      </c>
      <c r="T1920" s="17">
        <f t="shared" si="153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50"/>
        <v>29.63</v>
      </c>
      <c r="P1921">
        <f t="shared" si="151"/>
        <v>29.63</v>
      </c>
      <c r="Q1921" s="12" t="s">
        <v>8316</v>
      </c>
      <c r="R1921" t="s">
        <v>8345</v>
      </c>
      <c r="S1921" s="17">
        <f t="shared" si="152"/>
        <v>42113.875567129624</v>
      </c>
      <c r="T1921" s="17">
        <f t="shared" si="153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50"/>
        <v>40.98</v>
      </c>
      <c r="P1922">
        <f t="shared" si="151"/>
        <v>40.98</v>
      </c>
      <c r="Q1922" s="12" t="s">
        <v>8316</v>
      </c>
      <c r="R1922" t="s">
        <v>8345</v>
      </c>
      <c r="S1922" s="17">
        <f t="shared" si="152"/>
        <v>42270.875706018516</v>
      </c>
      <c r="T1922" s="17">
        <f t="shared" si="153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54</v>
      </c>
      <c r="P1923">
        <f t="shared" si="151"/>
        <v>54</v>
      </c>
      <c r="Q1923" s="12" t="s">
        <v>8322</v>
      </c>
      <c r="R1923" t="s">
        <v>8326</v>
      </c>
      <c r="S1923" s="17">
        <f t="shared" si="152"/>
        <v>41074.221562500003</v>
      </c>
      <c r="T1923" s="17">
        <f t="shared" si="153"/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36.11</v>
      </c>
      <c r="P1924">
        <f t="shared" si="151"/>
        <v>36.11</v>
      </c>
      <c r="Q1924" s="12" t="s">
        <v>8322</v>
      </c>
      <c r="R1924" t="s">
        <v>8326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23.15</v>
      </c>
      <c r="P1925">
        <f t="shared" si="151"/>
        <v>23.15</v>
      </c>
      <c r="Q1925" s="12" t="s">
        <v>8322</v>
      </c>
      <c r="R1925" t="s">
        <v>8326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104</v>
      </c>
      <c r="P1926">
        <f t="shared" si="151"/>
        <v>104</v>
      </c>
      <c r="Q1926" s="12" t="s">
        <v>8322</v>
      </c>
      <c r="R1926" t="s">
        <v>8326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31.83</v>
      </c>
      <c r="P1927">
        <f t="shared" si="151"/>
        <v>31.83</v>
      </c>
      <c r="Q1927" s="12" t="s">
        <v>8322</v>
      </c>
      <c r="R1927" t="s">
        <v>8326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27.39</v>
      </c>
      <c r="P1928">
        <f t="shared" si="151"/>
        <v>27.39</v>
      </c>
      <c r="Q1928" s="12" t="s">
        <v>8322</v>
      </c>
      <c r="R1928" t="s">
        <v>8326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56.36</v>
      </c>
      <c r="P1929">
        <f t="shared" si="151"/>
        <v>56.36</v>
      </c>
      <c r="Q1929" s="12" t="s">
        <v>8322</v>
      </c>
      <c r="R1929" t="s">
        <v>8326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77.349999999999994</v>
      </c>
      <c r="P1930">
        <f t="shared" si="151"/>
        <v>77.349999999999994</v>
      </c>
      <c r="Q1930" s="12" t="s">
        <v>8322</v>
      </c>
      <c r="R1930" t="s">
        <v>8326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42.8</v>
      </c>
      <c r="P1931">
        <f t="shared" si="151"/>
        <v>42.8</v>
      </c>
      <c r="Q1931" s="12" t="s">
        <v>8322</v>
      </c>
      <c r="R1931" t="s">
        <v>8326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48.85</v>
      </c>
      <c r="P1932">
        <f t="shared" si="151"/>
        <v>48.85</v>
      </c>
      <c r="Q1932" s="12" t="s">
        <v>8322</v>
      </c>
      <c r="R1932" t="s">
        <v>8326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48.24</v>
      </c>
      <c r="P1933">
        <f t="shared" si="151"/>
        <v>48.24</v>
      </c>
      <c r="Q1933" s="12" t="s">
        <v>8322</v>
      </c>
      <c r="R1933" t="s">
        <v>8326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70.209999999999994</v>
      </c>
      <c r="P1934">
        <f t="shared" si="151"/>
        <v>70.209999999999994</v>
      </c>
      <c r="Q1934" s="12" t="s">
        <v>8322</v>
      </c>
      <c r="R1934" t="s">
        <v>8326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94.05</v>
      </c>
      <c r="P1935">
        <f t="shared" si="151"/>
        <v>94.05</v>
      </c>
      <c r="Q1935" s="12" t="s">
        <v>8322</v>
      </c>
      <c r="R1935" t="s">
        <v>8326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80.27</v>
      </c>
      <c r="P1936">
        <f t="shared" si="151"/>
        <v>80.27</v>
      </c>
      <c r="Q1936" s="12" t="s">
        <v>8322</v>
      </c>
      <c r="R1936" t="s">
        <v>8326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54.2</v>
      </c>
      <c r="P1937">
        <f t="shared" si="151"/>
        <v>54.2</v>
      </c>
      <c r="Q1937" s="12" t="s">
        <v>8322</v>
      </c>
      <c r="R1937" t="s">
        <v>8326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60.27</v>
      </c>
      <c r="P1938">
        <f t="shared" si="151"/>
        <v>60.27</v>
      </c>
      <c r="Q1938" s="12" t="s">
        <v>8322</v>
      </c>
      <c r="R1938" t="s">
        <v>8326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38.74</v>
      </c>
      <c r="P1939">
        <f t="shared" si="151"/>
        <v>38.74</v>
      </c>
      <c r="Q1939" s="12" t="s">
        <v>8322</v>
      </c>
      <c r="R1939" t="s">
        <v>8326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152.54</v>
      </c>
      <c r="P1940">
        <f t="shared" si="151"/>
        <v>152.54</v>
      </c>
      <c r="Q1940" s="12" t="s">
        <v>8322</v>
      </c>
      <c r="R1940" t="s">
        <v>8326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115.31</v>
      </c>
      <c r="P1941">
        <f t="shared" si="151"/>
        <v>115.31</v>
      </c>
      <c r="Q1941" s="12" t="s">
        <v>8322</v>
      </c>
      <c r="R1941" t="s">
        <v>8326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35.840000000000003</v>
      </c>
      <c r="P1942">
        <f t="shared" si="151"/>
        <v>35.840000000000003</v>
      </c>
      <c r="Q1942" s="12" t="s">
        <v>8322</v>
      </c>
      <c r="R1942" t="s">
        <v>8326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64.569999999999993</v>
      </c>
      <c r="P1943">
        <f t="shared" si="151"/>
        <v>64.569999999999993</v>
      </c>
      <c r="Q1943" s="12" t="s">
        <v>8316</v>
      </c>
      <c r="R1943" t="s">
        <v>8346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87.44</v>
      </c>
      <c r="P1944">
        <f t="shared" si="151"/>
        <v>87.44</v>
      </c>
      <c r="Q1944" s="12" t="s">
        <v>8316</v>
      </c>
      <c r="R1944" t="s">
        <v>8346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68.819999999999993</v>
      </c>
      <c r="P1945">
        <f t="shared" si="151"/>
        <v>68.819999999999993</v>
      </c>
      <c r="Q1945" s="12" t="s">
        <v>8316</v>
      </c>
      <c r="R1945" t="s">
        <v>8346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176.2</v>
      </c>
      <c r="P1946">
        <f t="shared" si="151"/>
        <v>176.2</v>
      </c>
      <c r="Q1946" s="12" t="s">
        <v>8316</v>
      </c>
      <c r="R1946" t="s">
        <v>8346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511.79</v>
      </c>
      <c r="P1947">
        <f t="shared" si="151"/>
        <v>511.79</v>
      </c>
      <c r="Q1947" s="12" t="s">
        <v>8316</v>
      </c>
      <c r="R1947" t="s">
        <v>8346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160.44</v>
      </c>
      <c r="P1948">
        <f t="shared" si="151"/>
        <v>160.44</v>
      </c>
      <c r="Q1948" s="12" t="s">
        <v>8316</v>
      </c>
      <c r="R1948" t="s">
        <v>8346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35</v>
      </c>
      <c r="P1949">
        <f t="shared" si="151"/>
        <v>35</v>
      </c>
      <c r="Q1949" s="12" t="s">
        <v>8316</v>
      </c>
      <c r="R1949" t="s">
        <v>8346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188.51</v>
      </c>
      <c r="P1950">
        <f t="shared" si="151"/>
        <v>188.51</v>
      </c>
      <c r="Q1950" s="12" t="s">
        <v>8316</v>
      </c>
      <c r="R1950" t="s">
        <v>8346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56.2</v>
      </c>
      <c r="P1951">
        <f t="shared" si="151"/>
        <v>56.2</v>
      </c>
      <c r="Q1951" s="12" t="s">
        <v>8316</v>
      </c>
      <c r="R1951" t="s">
        <v>8346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51.31</v>
      </c>
      <c r="P1952">
        <f t="shared" si="151"/>
        <v>51.31</v>
      </c>
      <c r="Q1952" s="12" t="s">
        <v>8316</v>
      </c>
      <c r="R1952" t="s">
        <v>8346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127.36</v>
      </c>
      <c r="P1953">
        <f t="shared" si="151"/>
        <v>127.36</v>
      </c>
      <c r="Q1953" s="12" t="s">
        <v>8316</v>
      </c>
      <c r="R1953" t="s">
        <v>8346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101.86</v>
      </c>
      <c r="P1954">
        <f t="shared" si="151"/>
        <v>101.86</v>
      </c>
      <c r="Q1954" s="12" t="s">
        <v>8316</v>
      </c>
      <c r="R1954" t="s">
        <v>8346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230.56</v>
      </c>
      <c r="P1955">
        <f t="shared" si="151"/>
        <v>230.56</v>
      </c>
      <c r="Q1955" s="12" t="s">
        <v>8316</v>
      </c>
      <c r="R1955" t="s">
        <v>8346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842.11</v>
      </c>
      <c r="P1956">
        <f t="shared" si="151"/>
        <v>842.11</v>
      </c>
      <c r="Q1956" s="12" t="s">
        <v>8316</v>
      </c>
      <c r="R1956" t="s">
        <v>8346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577.28</v>
      </c>
      <c r="P1957">
        <f t="shared" si="151"/>
        <v>577.28</v>
      </c>
      <c r="Q1957" s="12" t="s">
        <v>8316</v>
      </c>
      <c r="R1957" t="s">
        <v>8346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483.34</v>
      </c>
      <c r="P1958">
        <f t="shared" si="151"/>
        <v>483.34</v>
      </c>
      <c r="Q1958" s="12" t="s">
        <v>8316</v>
      </c>
      <c r="R1958" t="s">
        <v>8346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76.14</v>
      </c>
      <c r="P1959">
        <f t="shared" si="151"/>
        <v>76.14</v>
      </c>
      <c r="Q1959" s="12" t="s">
        <v>8316</v>
      </c>
      <c r="R1959" t="s">
        <v>8346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74.11</v>
      </c>
      <c r="P1960">
        <f t="shared" si="151"/>
        <v>74.11</v>
      </c>
      <c r="Q1960" s="12" t="s">
        <v>8316</v>
      </c>
      <c r="R1960" t="s">
        <v>8346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36.97</v>
      </c>
      <c r="P1961">
        <f t="shared" si="151"/>
        <v>36.97</v>
      </c>
      <c r="Q1961" s="12" t="s">
        <v>8316</v>
      </c>
      <c r="R1961" t="s">
        <v>8346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2500.9699999999998</v>
      </c>
      <c r="P1962">
        <f t="shared" si="151"/>
        <v>2500.9699999999998</v>
      </c>
      <c r="Q1962" s="12" t="s">
        <v>8316</v>
      </c>
      <c r="R1962" t="s">
        <v>8346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67.69</v>
      </c>
      <c r="P1963">
        <f t="shared" si="151"/>
        <v>67.69</v>
      </c>
      <c r="Q1963" s="12" t="s">
        <v>8316</v>
      </c>
      <c r="R1963" t="s">
        <v>8346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63.05</v>
      </c>
      <c r="P1964">
        <f t="shared" si="151"/>
        <v>63.05</v>
      </c>
      <c r="Q1964" s="12" t="s">
        <v>8316</v>
      </c>
      <c r="R1964" t="s">
        <v>8346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117.6</v>
      </c>
      <c r="P1965">
        <f t="shared" si="151"/>
        <v>117.6</v>
      </c>
      <c r="Q1965" s="12" t="s">
        <v>8316</v>
      </c>
      <c r="R1965" t="s">
        <v>8346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180.75</v>
      </c>
      <c r="P1966">
        <f t="shared" si="151"/>
        <v>180.75</v>
      </c>
      <c r="Q1966" s="12" t="s">
        <v>8316</v>
      </c>
      <c r="R1966" t="s">
        <v>8346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127.32</v>
      </c>
      <c r="P1967">
        <f t="shared" si="151"/>
        <v>127.32</v>
      </c>
      <c r="Q1967" s="12" t="s">
        <v>8316</v>
      </c>
      <c r="R1967" t="s">
        <v>8346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136.63999999999999</v>
      </c>
      <c r="P1968">
        <f t="shared" si="151"/>
        <v>136.63999999999999</v>
      </c>
      <c r="Q1968" s="12" t="s">
        <v>8316</v>
      </c>
      <c r="R1968" t="s">
        <v>8346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182.78</v>
      </c>
      <c r="P1969">
        <f t="shared" si="151"/>
        <v>182.78</v>
      </c>
      <c r="Q1969" s="12" t="s">
        <v>8316</v>
      </c>
      <c r="R1969" t="s">
        <v>8346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279.38</v>
      </c>
      <c r="P1970">
        <f t="shared" si="151"/>
        <v>279.38</v>
      </c>
      <c r="Q1970" s="12" t="s">
        <v>8316</v>
      </c>
      <c r="R1970" t="s">
        <v>8346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61.38</v>
      </c>
      <c r="P1971">
        <f t="shared" si="151"/>
        <v>61.38</v>
      </c>
      <c r="Q1971" s="12" t="s">
        <v>8316</v>
      </c>
      <c r="R1971" t="s">
        <v>8346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80.73</v>
      </c>
      <c r="P1972">
        <f t="shared" si="151"/>
        <v>80.73</v>
      </c>
      <c r="Q1972" s="12" t="s">
        <v>8316</v>
      </c>
      <c r="R1972" t="s">
        <v>8346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272.36</v>
      </c>
      <c r="P1973">
        <f t="shared" si="151"/>
        <v>272.36</v>
      </c>
      <c r="Q1973" s="12" t="s">
        <v>8316</v>
      </c>
      <c r="R1973" t="s">
        <v>8346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70.849999999999994</v>
      </c>
      <c r="P1974">
        <f t="shared" si="151"/>
        <v>70.849999999999994</v>
      </c>
      <c r="Q1974" s="12" t="s">
        <v>8316</v>
      </c>
      <c r="R1974" t="s">
        <v>8346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247.94</v>
      </c>
      <c r="P1975">
        <f t="shared" si="151"/>
        <v>247.94</v>
      </c>
      <c r="Q1975" s="12" t="s">
        <v>8316</v>
      </c>
      <c r="R1975" t="s">
        <v>8346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186.81</v>
      </c>
      <c r="P1976">
        <f t="shared" si="151"/>
        <v>186.81</v>
      </c>
      <c r="Q1976" s="12" t="s">
        <v>8316</v>
      </c>
      <c r="R1976" t="s">
        <v>8346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131.99</v>
      </c>
      <c r="P1977">
        <f t="shared" si="151"/>
        <v>131.99</v>
      </c>
      <c r="Q1977" s="12" t="s">
        <v>8316</v>
      </c>
      <c r="R1977" t="s">
        <v>8346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ref="O1978:O2041" si="155">IFERROR(ROUND(E1978/L1978,2),0)</f>
        <v>29.31</v>
      </c>
      <c r="P1978">
        <f t="shared" ref="P1978:P2041" si="156">IFERROR(ROUND(E1978/L1978,2),0)</f>
        <v>29.31</v>
      </c>
      <c r="Q1978" s="12" t="s">
        <v>8316</v>
      </c>
      <c r="R1978" t="s">
        <v>8346</v>
      </c>
      <c r="S1978" s="17">
        <f t="shared" ref="S1978:S2041" si="157">(((J1978/60)/60)/24)+DATE(1970,1,1)</f>
        <v>41438.899594907409</v>
      </c>
      <c r="T1978" s="17">
        <f t="shared" ref="T1978:T2041" si="158">(((I1978/60)/60)/24)+DATE(1970,1,1)</f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5"/>
        <v>245.02</v>
      </c>
      <c r="P1979">
        <f t="shared" si="156"/>
        <v>245.02</v>
      </c>
      <c r="Q1979" s="12" t="s">
        <v>8316</v>
      </c>
      <c r="R1979" t="s">
        <v>8346</v>
      </c>
      <c r="S1979" s="17">
        <f t="shared" si="157"/>
        <v>42311.216898148152</v>
      </c>
      <c r="T1979" s="17">
        <f t="shared" si="158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5"/>
        <v>1323.25</v>
      </c>
      <c r="P1980">
        <f t="shared" si="156"/>
        <v>1323.25</v>
      </c>
      <c r="Q1980" s="12" t="s">
        <v>8316</v>
      </c>
      <c r="R1980" t="s">
        <v>8346</v>
      </c>
      <c r="S1980" s="17">
        <f t="shared" si="157"/>
        <v>41039.225601851853</v>
      </c>
      <c r="T1980" s="17">
        <f t="shared" si="158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5"/>
        <v>282.66000000000003</v>
      </c>
      <c r="P1981">
        <f t="shared" si="156"/>
        <v>282.66000000000003</v>
      </c>
      <c r="Q1981" s="12" t="s">
        <v>8316</v>
      </c>
      <c r="R1981" t="s">
        <v>8346</v>
      </c>
      <c r="S1981" s="17">
        <f t="shared" si="157"/>
        <v>42290.460023148145</v>
      </c>
      <c r="T1981" s="17">
        <f t="shared" si="158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5"/>
        <v>91.21</v>
      </c>
      <c r="P1982">
        <f t="shared" si="156"/>
        <v>91.21</v>
      </c>
      <c r="Q1982" s="12" t="s">
        <v>8316</v>
      </c>
      <c r="R1982" t="s">
        <v>8346</v>
      </c>
      <c r="S1982" s="17">
        <f t="shared" si="157"/>
        <v>42423.542384259257</v>
      </c>
      <c r="T1982" s="17">
        <f t="shared" si="158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5"/>
        <v>31.75</v>
      </c>
      <c r="P1983">
        <f t="shared" si="156"/>
        <v>31.75</v>
      </c>
      <c r="Q1983" s="12" t="s">
        <v>8335</v>
      </c>
      <c r="R1983" t="s">
        <v>8347</v>
      </c>
      <c r="S1983" s="17">
        <f t="shared" si="157"/>
        <v>41799.725289351853</v>
      </c>
      <c r="T1983" s="17">
        <f t="shared" si="158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5"/>
        <v>0</v>
      </c>
      <c r="P1984">
        <f t="shared" si="156"/>
        <v>0</v>
      </c>
      <c r="Q1984" s="12" t="s">
        <v>8335</v>
      </c>
      <c r="R1984" t="s">
        <v>8347</v>
      </c>
      <c r="S1984" s="17">
        <f t="shared" si="157"/>
        <v>42678.586655092593</v>
      </c>
      <c r="T1984" s="17">
        <f t="shared" si="158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5"/>
        <v>88.69</v>
      </c>
      <c r="P1985">
        <f t="shared" si="156"/>
        <v>88.69</v>
      </c>
      <c r="Q1985" s="12" t="s">
        <v>8335</v>
      </c>
      <c r="R1985" t="s">
        <v>8347</v>
      </c>
      <c r="S1985" s="17">
        <f t="shared" si="157"/>
        <v>42593.011782407411</v>
      </c>
      <c r="T1985" s="17">
        <f t="shared" si="158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5"/>
        <v>453.14</v>
      </c>
      <c r="P1986">
        <f t="shared" si="156"/>
        <v>453.14</v>
      </c>
      <c r="Q1986" s="12" t="s">
        <v>8335</v>
      </c>
      <c r="R1986" t="s">
        <v>8347</v>
      </c>
      <c r="S1986" s="17">
        <f t="shared" si="157"/>
        <v>41913.790289351848</v>
      </c>
      <c r="T1986" s="17">
        <f t="shared" si="158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12.75</v>
      </c>
      <c r="P1987">
        <f t="shared" si="156"/>
        <v>12.75</v>
      </c>
      <c r="Q1987" s="12" t="s">
        <v>8335</v>
      </c>
      <c r="R1987" t="s">
        <v>8347</v>
      </c>
      <c r="S1987" s="17">
        <f t="shared" si="157"/>
        <v>42555.698738425926</v>
      </c>
      <c r="T1987" s="17">
        <f t="shared" si="158"/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1</v>
      </c>
      <c r="P1988">
        <f t="shared" si="156"/>
        <v>1</v>
      </c>
      <c r="Q1988" s="12" t="s">
        <v>8335</v>
      </c>
      <c r="R1988" t="s">
        <v>8347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83.43</v>
      </c>
      <c r="P1989">
        <f t="shared" si="156"/>
        <v>83.43</v>
      </c>
      <c r="Q1989" s="12" t="s">
        <v>8335</v>
      </c>
      <c r="R1989" t="s">
        <v>8347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25</v>
      </c>
      <c r="P1990">
        <f t="shared" si="156"/>
        <v>25</v>
      </c>
      <c r="Q1990" s="12" t="s">
        <v>8335</v>
      </c>
      <c r="R1990" t="s">
        <v>8347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50</v>
      </c>
      <c r="P1991">
        <f t="shared" si="156"/>
        <v>50</v>
      </c>
      <c r="Q1991" s="12" t="s">
        <v>8335</v>
      </c>
      <c r="R1991" t="s">
        <v>8347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101.8</v>
      </c>
      <c r="P1992">
        <f t="shared" si="156"/>
        <v>101.8</v>
      </c>
      <c r="Q1992" s="12" t="s">
        <v>8335</v>
      </c>
      <c r="R1992" t="s">
        <v>8347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46.67</v>
      </c>
      <c r="P1993">
        <f t="shared" si="156"/>
        <v>46.67</v>
      </c>
      <c r="Q1993" s="12" t="s">
        <v>8335</v>
      </c>
      <c r="R1993" t="s">
        <v>8347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1</v>
      </c>
      <c r="P1994">
        <f t="shared" si="156"/>
        <v>1</v>
      </c>
      <c r="Q1994" s="12" t="s">
        <v>8335</v>
      </c>
      <c r="R1994" t="s">
        <v>8347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8335</v>
      </c>
      <c r="R1995" t="s">
        <v>8347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8335</v>
      </c>
      <c r="R1996" t="s">
        <v>8347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26</v>
      </c>
      <c r="P1997">
        <f t="shared" si="156"/>
        <v>26</v>
      </c>
      <c r="Q1997" s="12" t="s">
        <v>8335</v>
      </c>
      <c r="R1997" t="s">
        <v>8347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8335</v>
      </c>
      <c r="R1998" t="s">
        <v>8347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8335</v>
      </c>
      <c r="R1999" t="s">
        <v>8347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218.33</v>
      </c>
      <c r="P2000">
        <f t="shared" si="156"/>
        <v>218.33</v>
      </c>
      <c r="Q2000" s="12" t="s">
        <v>8335</v>
      </c>
      <c r="R2000" t="s">
        <v>8347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33.71</v>
      </c>
      <c r="P2001">
        <f t="shared" si="156"/>
        <v>33.71</v>
      </c>
      <c r="Q2001" s="12" t="s">
        <v>8335</v>
      </c>
      <c r="R2001" t="s">
        <v>8347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25</v>
      </c>
      <c r="P2002">
        <f t="shared" si="156"/>
        <v>25</v>
      </c>
      <c r="Q2002" s="12" t="s">
        <v>8335</v>
      </c>
      <c r="R2002" t="s">
        <v>8347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128.38999999999999</v>
      </c>
      <c r="P2003">
        <f t="shared" si="156"/>
        <v>128.38999999999999</v>
      </c>
      <c r="Q2003" s="12" t="s">
        <v>8316</v>
      </c>
      <c r="R2003" t="s">
        <v>8346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78.83</v>
      </c>
      <c r="P2004">
        <f t="shared" si="156"/>
        <v>78.83</v>
      </c>
      <c r="Q2004" s="12" t="s">
        <v>8316</v>
      </c>
      <c r="R2004" t="s">
        <v>8346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91.76</v>
      </c>
      <c r="P2005">
        <f t="shared" si="156"/>
        <v>91.76</v>
      </c>
      <c r="Q2005" s="12" t="s">
        <v>8316</v>
      </c>
      <c r="R2005" t="s">
        <v>8346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331.1</v>
      </c>
      <c r="P2006">
        <f t="shared" si="156"/>
        <v>331.1</v>
      </c>
      <c r="Q2006" s="12" t="s">
        <v>8316</v>
      </c>
      <c r="R2006" t="s">
        <v>8346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194.26</v>
      </c>
      <c r="P2007">
        <f t="shared" si="156"/>
        <v>194.26</v>
      </c>
      <c r="Q2007" s="12" t="s">
        <v>8316</v>
      </c>
      <c r="R2007" t="s">
        <v>8346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408.98</v>
      </c>
      <c r="P2008">
        <f t="shared" si="156"/>
        <v>408.98</v>
      </c>
      <c r="Q2008" s="12" t="s">
        <v>8316</v>
      </c>
      <c r="R2008" t="s">
        <v>8346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84.46</v>
      </c>
      <c r="P2009">
        <f t="shared" si="156"/>
        <v>84.46</v>
      </c>
      <c r="Q2009" s="12" t="s">
        <v>8316</v>
      </c>
      <c r="R2009" t="s">
        <v>8346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44.85</v>
      </c>
      <c r="P2010">
        <f t="shared" si="156"/>
        <v>44.85</v>
      </c>
      <c r="Q2010" s="12" t="s">
        <v>8316</v>
      </c>
      <c r="R2010" t="s">
        <v>8346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383.36</v>
      </c>
      <c r="P2011">
        <f t="shared" si="156"/>
        <v>383.36</v>
      </c>
      <c r="Q2011" s="12" t="s">
        <v>8316</v>
      </c>
      <c r="R2011" t="s">
        <v>8346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55.28</v>
      </c>
      <c r="P2012">
        <f t="shared" si="156"/>
        <v>55.28</v>
      </c>
      <c r="Q2012" s="12" t="s">
        <v>8316</v>
      </c>
      <c r="R2012" t="s">
        <v>8346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422.02</v>
      </c>
      <c r="P2013">
        <f t="shared" si="156"/>
        <v>422.02</v>
      </c>
      <c r="Q2013" s="12" t="s">
        <v>8316</v>
      </c>
      <c r="R2013" t="s">
        <v>8346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64.180000000000007</v>
      </c>
      <c r="P2014">
        <f t="shared" si="156"/>
        <v>64.180000000000007</v>
      </c>
      <c r="Q2014" s="12" t="s">
        <v>8316</v>
      </c>
      <c r="R2014" t="s">
        <v>8346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173.58</v>
      </c>
      <c r="P2015">
        <f t="shared" si="156"/>
        <v>173.58</v>
      </c>
      <c r="Q2015" s="12" t="s">
        <v>8316</v>
      </c>
      <c r="R2015" t="s">
        <v>8346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88.6</v>
      </c>
      <c r="P2016">
        <f t="shared" si="156"/>
        <v>88.6</v>
      </c>
      <c r="Q2016" s="12" t="s">
        <v>8316</v>
      </c>
      <c r="R2016" t="s">
        <v>8346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50.22</v>
      </c>
      <c r="P2017">
        <f t="shared" si="156"/>
        <v>50.22</v>
      </c>
      <c r="Q2017" s="12" t="s">
        <v>8316</v>
      </c>
      <c r="R2017" t="s">
        <v>8346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192.39</v>
      </c>
      <c r="P2018">
        <f t="shared" si="156"/>
        <v>192.39</v>
      </c>
      <c r="Q2018" s="12" t="s">
        <v>8316</v>
      </c>
      <c r="R2018" t="s">
        <v>8346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73.42</v>
      </c>
      <c r="P2019">
        <f t="shared" si="156"/>
        <v>73.42</v>
      </c>
      <c r="Q2019" s="12" t="s">
        <v>8316</v>
      </c>
      <c r="R2019" t="s">
        <v>8346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147.68</v>
      </c>
      <c r="P2020">
        <f t="shared" si="156"/>
        <v>147.68</v>
      </c>
      <c r="Q2020" s="12" t="s">
        <v>8316</v>
      </c>
      <c r="R2020" t="s">
        <v>8346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108.97</v>
      </c>
      <c r="P2021">
        <f t="shared" si="156"/>
        <v>108.97</v>
      </c>
      <c r="Q2021" s="12" t="s">
        <v>8316</v>
      </c>
      <c r="R2021" t="s">
        <v>8346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23.65</v>
      </c>
      <c r="P2022">
        <f t="shared" si="156"/>
        <v>23.65</v>
      </c>
      <c r="Q2022" s="12" t="s">
        <v>8316</v>
      </c>
      <c r="R2022" t="s">
        <v>8346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147.94999999999999</v>
      </c>
      <c r="P2023">
        <f t="shared" si="156"/>
        <v>147.94999999999999</v>
      </c>
      <c r="Q2023" s="12" t="s">
        <v>8316</v>
      </c>
      <c r="R2023" t="s">
        <v>8346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385.04</v>
      </c>
      <c r="P2024">
        <f t="shared" si="156"/>
        <v>385.04</v>
      </c>
      <c r="Q2024" s="12" t="s">
        <v>8316</v>
      </c>
      <c r="R2024" t="s">
        <v>8346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457.39</v>
      </c>
      <c r="P2025">
        <f t="shared" si="156"/>
        <v>457.39</v>
      </c>
      <c r="Q2025" s="12" t="s">
        <v>8316</v>
      </c>
      <c r="R2025" t="s">
        <v>8346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222.99</v>
      </c>
      <c r="P2026">
        <f t="shared" si="156"/>
        <v>222.99</v>
      </c>
      <c r="Q2026" s="12" t="s">
        <v>8316</v>
      </c>
      <c r="R2026" t="s">
        <v>8346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220.74</v>
      </c>
      <c r="P2027">
        <f t="shared" si="156"/>
        <v>220.74</v>
      </c>
      <c r="Q2027" s="12" t="s">
        <v>8316</v>
      </c>
      <c r="R2027" t="s">
        <v>8346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73.5</v>
      </c>
      <c r="P2028">
        <f t="shared" si="156"/>
        <v>73.5</v>
      </c>
      <c r="Q2028" s="12" t="s">
        <v>8316</v>
      </c>
      <c r="R2028" t="s">
        <v>8346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223.1</v>
      </c>
      <c r="P2029">
        <f t="shared" si="156"/>
        <v>223.1</v>
      </c>
      <c r="Q2029" s="12" t="s">
        <v>8316</v>
      </c>
      <c r="R2029" t="s">
        <v>8346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47.91</v>
      </c>
      <c r="P2030">
        <f t="shared" si="156"/>
        <v>47.91</v>
      </c>
      <c r="Q2030" s="12" t="s">
        <v>8316</v>
      </c>
      <c r="R2030" t="s">
        <v>8346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96.06</v>
      </c>
      <c r="P2031">
        <f t="shared" si="156"/>
        <v>96.06</v>
      </c>
      <c r="Q2031" s="12" t="s">
        <v>8316</v>
      </c>
      <c r="R2031" t="s">
        <v>8346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118.61</v>
      </c>
      <c r="P2032">
        <f t="shared" si="156"/>
        <v>118.61</v>
      </c>
      <c r="Q2032" s="12" t="s">
        <v>8316</v>
      </c>
      <c r="R2032" t="s">
        <v>8346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118.45</v>
      </c>
      <c r="P2033">
        <f t="shared" si="156"/>
        <v>118.45</v>
      </c>
      <c r="Q2033" s="12" t="s">
        <v>8316</v>
      </c>
      <c r="R2033" t="s">
        <v>8346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143.21</v>
      </c>
      <c r="P2034">
        <f t="shared" si="156"/>
        <v>143.21</v>
      </c>
      <c r="Q2034" s="12" t="s">
        <v>8316</v>
      </c>
      <c r="R2034" t="s">
        <v>8346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282.72000000000003</v>
      </c>
      <c r="P2035">
        <f t="shared" si="156"/>
        <v>282.72000000000003</v>
      </c>
      <c r="Q2035" s="12" t="s">
        <v>8316</v>
      </c>
      <c r="R2035" t="s">
        <v>8346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593.94000000000005</v>
      </c>
      <c r="P2036">
        <f t="shared" si="156"/>
        <v>593.94000000000005</v>
      </c>
      <c r="Q2036" s="12" t="s">
        <v>8316</v>
      </c>
      <c r="R2036" t="s">
        <v>8346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262.16000000000003</v>
      </c>
      <c r="P2037">
        <f t="shared" si="156"/>
        <v>262.16000000000003</v>
      </c>
      <c r="Q2037" s="12" t="s">
        <v>8316</v>
      </c>
      <c r="R2037" t="s">
        <v>8346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46.58</v>
      </c>
      <c r="P2038">
        <f t="shared" si="156"/>
        <v>46.58</v>
      </c>
      <c r="Q2038" s="12" t="s">
        <v>8316</v>
      </c>
      <c r="R2038" t="s">
        <v>8346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70.040000000000006</v>
      </c>
      <c r="P2039">
        <f t="shared" si="156"/>
        <v>70.040000000000006</v>
      </c>
      <c r="Q2039" s="12" t="s">
        <v>8316</v>
      </c>
      <c r="R2039" t="s">
        <v>8346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164.91</v>
      </c>
      <c r="P2040">
        <f t="shared" si="156"/>
        <v>164.91</v>
      </c>
      <c r="Q2040" s="12" t="s">
        <v>8316</v>
      </c>
      <c r="R2040" t="s">
        <v>8346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449.26</v>
      </c>
      <c r="P2041">
        <f t="shared" si="156"/>
        <v>449.26</v>
      </c>
      <c r="Q2041" s="12" t="s">
        <v>8316</v>
      </c>
      <c r="R2041" t="s">
        <v>8346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ref="O2042:O2105" si="160">IFERROR(ROUND(E2042/L2042,2),0)</f>
        <v>27.47</v>
      </c>
      <c r="P2042">
        <f t="shared" ref="P2042:P2105" si="161">IFERROR(ROUND(E2042/L2042,2),0)</f>
        <v>27.47</v>
      </c>
      <c r="Q2042" s="12" t="s">
        <v>8316</v>
      </c>
      <c r="R2042" t="s">
        <v>8346</v>
      </c>
      <c r="S2042" s="17">
        <f t="shared" ref="S2042:S2105" si="162">(((J2042/60)/60)/24)+DATE(1970,1,1)</f>
        <v>41578.927118055559</v>
      </c>
      <c r="T2042" s="17">
        <f t="shared" ref="T2042:T2105" si="163">(((I2042/60)/60)/24)+DATE(1970,1,1)</f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60"/>
        <v>143.97999999999999</v>
      </c>
      <c r="P2043">
        <f t="shared" si="161"/>
        <v>143.97999999999999</v>
      </c>
      <c r="Q2043" s="12" t="s">
        <v>8316</v>
      </c>
      <c r="R2043" t="s">
        <v>8346</v>
      </c>
      <c r="S2043" s="17">
        <f t="shared" si="162"/>
        <v>42654.525775462964</v>
      </c>
      <c r="T2043" s="17">
        <f t="shared" si="163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60"/>
        <v>88.24</v>
      </c>
      <c r="P2044">
        <f t="shared" si="161"/>
        <v>88.24</v>
      </c>
      <c r="Q2044" s="12" t="s">
        <v>8316</v>
      </c>
      <c r="R2044" t="s">
        <v>8346</v>
      </c>
      <c r="S2044" s="17">
        <f t="shared" si="162"/>
        <v>42331.708032407405</v>
      </c>
      <c r="T2044" s="17">
        <f t="shared" si="163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60"/>
        <v>36.33</v>
      </c>
      <c r="P2045">
        <f t="shared" si="161"/>
        <v>36.33</v>
      </c>
      <c r="Q2045" s="12" t="s">
        <v>8316</v>
      </c>
      <c r="R2045" t="s">
        <v>8346</v>
      </c>
      <c r="S2045" s="17">
        <f t="shared" si="162"/>
        <v>42661.176817129628</v>
      </c>
      <c r="T2045" s="17">
        <f t="shared" si="163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60"/>
        <v>90.18</v>
      </c>
      <c r="P2046">
        <f t="shared" si="161"/>
        <v>90.18</v>
      </c>
      <c r="Q2046" s="12" t="s">
        <v>8316</v>
      </c>
      <c r="R2046" t="s">
        <v>8346</v>
      </c>
      <c r="S2046" s="17">
        <f t="shared" si="162"/>
        <v>42138.684189814812</v>
      </c>
      <c r="T2046" s="17">
        <f t="shared" si="163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60"/>
        <v>152.62</v>
      </c>
      <c r="P2047">
        <f t="shared" si="161"/>
        <v>152.62</v>
      </c>
      <c r="Q2047" s="12" t="s">
        <v>8316</v>
      </c>
      <c r="R2047" t="s">
        <v>8346</v>
      </c>
      <c r="S2047" s="17">
        <f t="shared" si="162"/>
        <v>41069.088506944441</v>
      </c>
      <c r="T2047" s="17">
        <f t="shared" si="163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60"/>
        <v>55.81</v>
      </c>
      <c r="P2048">
        <f t="shared" si="161"/>
        <v>55.81</v>
      </c>
      <c r="Q2048" s="12" t="s">
        <v>8316</v>
      </c>
      <c r="R2048" t="s">
        <v>8346</v>
      </c>
      <c r="S2048" s="17">
        <f t="shared" si="162"/>
        <v>41387.171805555554</v>
      </c>
      <c r="T2048" s="17">
        <f t="shared" si="163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60"/>
        <v>227.85</v>
      </c>
      <c r="P2049">
        <f t="shared" si="161"/>
        <v>227.85</v>
      </c>
      <c r="Q2049" s="12" t="s">
        <v>8316</v>
      </c>
      <c r="R2049" t="s">
        <v>8346</v>
      </c>
      <c r="S2049" s="17">
        <f t="shared" si="162"/>
        <v>42081.903587962966</v>
      </c>
      <c r="T2049" s="17">
        <f t="shared" si="163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60"/>
        <v>91.83</v>
      </c>
      <c r="P2050">
        <f t="shared" si="161"/>
        <v>91.83</v>
      </c>
      <c r="Q2050" s="12" t="s">
        <v>8316</v>
      </c>
      <c r="R2050" t="s">
        <v>8346</v>
      </c>
      <c r="S2050" s="17">
        <f t="shared" si="162"/>
        <v>41387.651516203703</v>
      </c>
      <c r="T2050" s="17">
        <f t="shared" si="163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80.989999999999995</v>
      </c>
      <c r="P2051">
        <f t="shared" si="161"/>
        <v>80.989999999999995</v>
      </c>
      <c r="Q2051" s="12" t="s">
        <v>8316</v>
      </c>
      <c r="R2051" t="s">
        <v>8346</v>
      </c>
      <c r="S2051" s="17">
        <f t="shared" si="162"/>
        <v>41575.527349537035</v>
      </c>
      <c r="T2051" s="17">
        <f t="shared" si="163"/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278.39</v>
      </c>
      <c r="P2052">
        <f t="shared" si="161"/>
        <v>278.39</v>
      </c>
      <c r="Q2052" s="12" t="s">
        <v>8316</v>
      </c>
      <c r="R2052" t="s">
        <v>8346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43.1</v>
      </c>
      <c r="P2053">
        <f t="shared" si="161"/>
        <v>43.1</v>
      </c>
      <c r="Q2053" s="12" t="s">
        <v>8316</v>
      </c>
      <c r="R2053" t="s">
        <v>8346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326.29000000000002</v>
      </c>
      <c r="P2054">
        <f t="shared" si="161"/>
        <v>326.29000000000002</v>
      </c>
      <c r="Q2054" s="12" t="s">
        <v>8316</v>
      </c>
      <c r="R2054" t="s">
        <v>8346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41.74</v>
      </c>
      <c r="P2055">
        <f t="shared" si="161"/>
        <v>41.74</v>
      </c>
      <c r="Q2055" s="12" t="s">
        <v>8316</v>
      </c>
      <c r="R2055" t="s">
        <v>8346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64.02</v>
      </c>
      <c r="P2056">
        <f t="shared" si="161"/>
        <v>64.02</v>
      </c>
      <c r="Q2056" s="12" t="s">
        <v>8316</v>
      </c>
      <c r="R2056" t="s">
        <v>8346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99.46</v>
      </c>
      <c r="P2057">
        <f t="shared" si="161"/>
        <v>99.46</v>
      </c>
      <c r="Q2057" s="12" t="s">
        <v>8316</v>
      </c>
      <c r="R2057" t="s">
        <v>8346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138.49</v>
      </c>
      <c r="P2058">
        <f t="shared" si="161"/>
        <v>138.49</v>
      </c>
      <c r="Q2058" s="12" t="s">
        <v>8316</v>
      </c>
      <c r="R2058" t="s">
        <v>8346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45.55</v>
      </c>
      <c r="P2059">
        <f t="shared" si="161"/>
        <v>45.55</v>
      </c>
      <c r="Q2059" s="12" t="s">
        <v>8316</v>
      </c>
      <c r="R2059" t="s">
        <v>8346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10.51</v>
      </c>
      <c r="P2060">
        <f t="shared" si="161"/>
        <v>10.51</v>
      </c>
      <c r="Q2060" s="12" t="s">
        <v>8316</v>
      </c>
      <c r="R2060" t="s">
        <v>8346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114.77</v>
      </c>
      <c r="P2061">
        <f t="shared" si="161"/>
        <v>114.77</v>
      </c>
      <c r="Q2061" s="12" t="s">
        <v>8316</v>
      </c>
      <c r="R2061" t="s">
        <v>8346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36</v>
      </c>
      <c r="P2062">
        <f t="shared" si="161"/>
        <v>36</v>
      </c>
      <c r="Q2062" s="12" t="s">
        <v>8316</v>
      </c>
      <c r="R2062" t="s">
        <v>8346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154.16999999999999</v>
      </c>
      <c r="P2063">
        <f t="shared" si="161"/>
        <v>154.16999999999999</v>
      </c>
      <c r="Q2063" s="12" t="s">
        <v>8316</v>
      </c>
      <c r="R2063" t="s">
        <v>8346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566.39</v>
      </c>
      <c r="P2064">
        <f t="shared" si="161"/>
        <v>566.39</v>
      </c>
      <c r="Q2064" s="12" t="s">
        <v>8316</v>
      </c>
      <c r="R2064" t="s">
        <v>8346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120.86</v>
      </c>
      <c r="P2065">
        <f t="shared" si="161"/>
        <v>120.86</v>
      </c>
      <c r="Q2065" s="12" t="s">
        <v>8316</v>
      </c>
      <c r="R2065" t="s">
        <v>8346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86.16</v>
      </c>
      <c r="P2066">
        <f t="shared" si="161"/>
        <v>86.16</v>
      </c>
      <c r="Q2066" s="12" t="s">
        <v>8316</v>
      </c>
      <c r="R2066" t="s">
        <v>8346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51.21</v>
      </c>
      <c r="P2067">
        <f t="shared" si="161"/>
        <v>51.21</v>
      </c>
      <c r="Q2067" s="12" t="s">
        <v>8316</v>
      </c>
      <c r="R2067" t="s">
        <v>8346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67.260000000000005</v>
      </c>
      <c r="P2068">
        <f t="shared" si="161"/>
        <v>67.260000000000005</v>
      </c>
      <c r="Q2068" s="12" t="s">
        <v>8316</v>
      </c>
      <c r="R2068" t="s">
        <v>8346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62.8</v>
      </c>
      <c r="P2069">
        <f t="shared" si="161"/>
        <v>62.8</v>
      </c>
      <c r="Q2069" s="12" t="s">
        <v>8316</v>
      </c>
      <c r="R2069" t="s">
        <v>8346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346.13</v>
      </c>
      <c r="P2070">
        <f t="shared" si="161"/>
        <v>346.13</v>
      </c>
      <c r="Q2070" s="12" t="s">
        <v>8316</v>
      </c>
      <c r="R2070" t="s">
        <v>8346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244.12</v>
      </c>
      <c r="P2071">
        <f t="shared" si="161"/>
        <v>244.12</v>
      </c>
      <c r="Q2071" s="12" t="s">
        <v>8316</v>
      </c>
      <c r="R2071" t="s">
        <v>8346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259.25</v>
      </c>
      <c r="P2072">
        <f t="shared" si="161"/>
        <v>259.25</v>
      </c>
      <c r="Q2072" s="12" t="s">
        <v>8316</v>
      </c>
      <c r="R2072" t="s">
        <v>8346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201.96</v>
      </c>
      <c r="P2073">
        <f t="shared" si="161"/>
        <v>201.96</v>
      </c>
      <c r="Q2073" s="12" t="s">
        <v>8316</v>
      </c>
      <c r="R2073" t="s">
        <v>8346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226.21</v>
      </c>
      <c r="P2074">
        <f t="shared" si="161"/>
        <v>226.21</v>
      </c>
      <c r="Q2074" s="12" t="s">
        <v>8316</v>
      </c>
      <c r="R2074" t="s">
        <v>8346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324.69</v>
      </c>
      <c r="P2075">
        <f t="shared" si="161"/>
        <v>324.69</v>
      </c>
      <c r="Q2075" s="12" t="s">
        <v>8316</v>
      </c>
      <c r="R2075" t="s">
        <v>8346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205</v>
      </c>
      <c r="P2076">
        <f t="shared" si="161"/>
        <v>205</v>
      </c>
      <c r="Q2076" s="12" t="s">
        <v>8316</v>
      </c>
      <c r="R2076" t="s">
        <v>8346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20.47</v>
      </c>
      <c r="P2077">
        <f t="shared" si="161"/>
        <v>20.47</v>
      </c>
      <c r="Q2077" s="12" t="s">
        <v>8316</v>
      </c>
      <c r="R2077" t="s">
        <v>8346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116.35</v>
      </c>
      <c r="P2078">
        <f t="shared" si="161"/>
        <v>116.35</v>
      </c>
      <c r="Q2078" s="12" t="s">
        <v>8316</v>
      </c>
      <c r="R2078" t="s">
        <v>8346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307.2</v>
      </c>
      <c r="P2079">
        <f t="shared" si="161"/>
        <v>307.2</v>
      </c>
      <c r="Q2079" s="12" t="s">
        <v>8316</v>
      </c>
      <c r="R2079" t="s">
        <v>8346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546.69000000000005</v>
      </c>
      <c r="P2080">
        <f t="shared" si="161"/>
        <v>546.69000000000005</v>
      </c>
      <c r="Q2080" s="12" t="s">
        <v>8316</v>
      </c>
      <c r="R2080" t="s">
        <v>8346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47.47</v>
      </c>
      <c r="P2081">
        <f t="shared" si="161"/>
        <v>47.47</v>
      </c>
      <c r="Q2081" s="12" t="s">
        <v>8316</v>
      </c>
      <c r="R2081" t="s">
        <v>8346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101.56</v>
      </c>
      <c r="P2082">
        <f t="shared" si="161"/>
        <v>101.56</v>
      </c>
      <c r="Q2082" s="12" t="s">
        <v>8316</v>
      </c>
      <c r="R2082" t="s">
        <v>8346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72.91</v>
      </c>
      <c r="P2083">
        <f t="shared" si="161"/>
        <v>72.91</v>
      </c>
      <c r="Q2083" s="12" t="s">
        <v>8322</v>
      </c>
      <c r="R2083" t="s">
        <v>8326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43.71</v>
      </c>
      <c r="P2084">
        <f t="shared" si="161"/>
        <v>43.71</v>
      </c>
      <c r="Q2084" s="12" t="s">
        <v>8322</v>
      </c>
      <c r="R2084" t="s">
        <v>8326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34</v>
      </c>
      <c r="P2085">
        <f t="shared" si="161"/>
        <v>34</v>
      </c>
      <c r="Q2085" s="12" t="s">
        <v>8322</v>
      </c>
      <c r="R2085" t="s">
        <v>8326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70.650000000000006</v>
      </c>
      <c r="P2086">
        <f t="shared" si="161"/>
        <v>70.650000000000006</v>
      </c>
      <c r="Q2086" s="12" t="s">
        <v>8322</v>
      </c>
      <c r="R2086" t="s">
        <v>8326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89.3</v>
      </c>
      <c r="P2087">
        <f t="shared" si="161"/>
        <v>89.3</v>
      </c>
      <c r="Q2087" s="12" t="s">
        <v>8322</v>
      </c>
      <c r="R2087" t="s">
        <v>8326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115.09</v>
      </c>
      <c r="P2088">
        <f t="shared" si="161"/>
        <v>115.09</v>
      </c>
      <c r="Q2088" s="12" t="s">
        <v>8322</v>
      </c>
      <c r="R2088" t="s">
        <v>8326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62.12</v>
      </c>
      <c r="P2089">
        <f t="shared" si="161"/>
        <v>62.12</v>
      </c>
      <c r="Q2089" s="12" t="s">
        <v>8322</v>
      </c>
      <c r="R2089" t="s">
        <v>8326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46.2</v>
      </c>
      <c r="P2090">
        <f t="shared" si="161"/>
        <v>46.2</v>
      </c>
      <c r="Q2090" s="12" t="s">
        <v>8322</v>
      </c>
      <c r="R2090" t="s">
        <v>8326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48.55</v>
      </c>
      <c r="P2091">
        <f t="shared" si="161"/>
        <v>48.55</v>
      </c>
      <c r="Q2091" s="12" t="s">
        <v>8322</v>
      </c>
      <c r="R2091" t="s">
        <v>8326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57.52</v>
      </c>
      <c r="P2092">
        <f t="shared" si="161"/>
        <v>57.52</v>
      </c>
      <c r="Q2092" s="12" t="s">
        <v>8322</v>
      </c>
      <c r="R2092" t="s">
        <v>8326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88.15</v>
      </c>
      <c r="P2093">
        <f t="shared" si="161"/>
        <v>88.15</v>
      </c>
      <c r="Q2093" s="12" t="s">
        <v>8322</v>
      </c>
      <c r="R2093" t="s">
        <v>8326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110.49</v>
      </c>
      <c r="P2094">
        <f t="shared" si="161"/>
        <v>110.49</v>
      </c>
      <c r="Q2094" s="12" t="s">
        <v>8322</v>
      </c>
      <c r="R2094" t="s">
        <v>8326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66.83</v>
      </c>
      <c r="P2095">
        <f t="shared" si="161"/>
        <v>66.83</v>
      </c>
      <c r="Q2095" s="12" t="s">
        <v>8322</v>
      </c>
      <c r="R2095" t="s">
        <v>8326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58.6</v>
      </c>
      <c r="P2096">
        <f t="shared" si="161"/>
        <v>58.6</v>
      </c>
      <c r="Q2096" s="12" t="s">
        <v>8322</v>
      </c>
      <c r="R2096" t="s">
        <v>8326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113.64</v>
      </c>
      <c r="P2097">
        <f t="shared" si="161"/>
        <v>113.64</v>
      </c>
      <c r="Q2097" s="12" t="s">
        <v>8322</v>
      </c>
      <c r="R2097" t="s">
        <v>8326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43.57</v>
      </c>
      <c r="P2098">
        <f t="shared" si="161"/>
        <v>43.57</v>
      </c>
      <c r="Q2098" s="12" t="s">
        <v>8322</v>
      </c>
      <c r="R2098" t="s">
        <v>8326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78.95</v>
      </c>
      <c r="P2099">
        <f t="shared" si="161"/>
        <v>78.95</v>
      </c>
      <c r="Q2099" s="12" t="s">
        <v>8322</v>
      </c>
      <c r="R2099" t="s">
        <v>8326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188.13</v>
      </c>
      <c r="P2100">
        <f t="shared" si="161"/>
        <v>188.13</v>
      </c>
      <c r="Q2100" s="12" t="s">
        <v>8322</v>
      </c>
      <c r="R2100" t="s">
        <v>8326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63.03</v>
      </c>
      <c r="P2101">
        <f t="shared" si="161"/>
        <v>63.03</v>
      </c>
      <c r="Q2101" s="12" t="s">
        <v>8322</v>
      </c>
      <c r="R2101" t="s">
        <v>8326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30.37</v>
      </c>
      <c r="P2102">
        <f t="shared" si="161"/>
        <v>30.37</v>
      </c>
      <c r="Q2102" s="12" t="s">
        <v>8322</v>
      </c>
      <c r="R2102" t="s">
        <v>8326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51.48</v>
      </c>
      <c r="P2103">
        <f t="shared" si="161"/>
        <v>51.48</v>
      </c>
      <c r="Q2103" s="12" t="s">
        <v>8322</v>
      </c>
      <c r="R2103" t="s">
        <v>8326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35.79</v>
      </c>
      <c r="P2104">
        <f t="shared" si="161"/>
        <v>35.79</v>
      </c>
      <c r="Q2104" s="12" t="s">
        <v>8322</v>
      </c>
      <c r="R2104" t="s">
        <v>8326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98.82</v>
      </c>
      <c r="P2105">
        <f t="shared" si="161"/>
        <v>98.82</v>
      </c>
      <c r="Q2105" s="12" t="s">
        <v>8322</v>
      </c>
      <c r="R2105" t="s">
        <v>8326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ref="O2106:O2169" si="165">IFERROR(ROUND(E2106/L2106,2),0)</f>
        <v>28</v>
      </c>
      <c r="P2106">
        <f t="shared" ref="P2106:P2169" si="166">IFERROR(ROUND(E2106/L2106,2),0)</f>
        <v>28</v>
      </c>
      <c r="Q2106" s="12" t="s">
        <v>8322</v>
      </c>
      <c r="R2106" t="s">
        <v>8326</v>
      </c>
      <c r="S2106" s="17">
        <f t="shared" ref="S2106:S2169" si="167">(((J2106/60)/60)/24)+DATE(1970,1,1)</f>
        <v>41394.074467592596</v>
      </c>
      <c r="T2106" s="17">
        <f t="shared" ref="T2106:T2169" si="168">(((I2106/60)/60)/24)+DATE(1970,1,1)</f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5"/>
        <v>51.31</v>
      </c>
      <c r="P2107">
        <f t="shared" si="166"/>
        <v>51.31</v>
      </c>
      <c r="Q2107" s="12" t="s">
        <v>8322</v>
      </c>
      <c r="R2107" t="s">
        <v>8326</v>
      </c>
      <c r="S2107" s="17">
        <f t="shared" si="167"/>
        <v>41951.788807870369</v>
      </c>
      <c r="T2107" s="17">
        <f t="shared" si="168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5"/>
        <v>53.52</v>
      </c>
      <c r="P2108">
        <f t="shared" si="166"/>
        <v>53.52</v>
      </c>
      <c r="Q2108" s="12" t="s">
        <v>8322</v>
      </c>
      <c r="R2108" t="s">
        <v>8326</v>
      </c>
      <c r="S2108" s="17">
        <f t="shared" si="167"/>
        <v>41270.21497685185</v>
      </c>
      <c r="T2108" s="17">
        <f t="shared" si="168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5"/>
        <v>37.15</v>
      </c>
      <c r="P2109">
        <f t="shared" si="166"/>
        <v>37.15</v>
      </c>
      <c r="Q2109" s="12" t="s">
        <v>8322</v>
      </c>
      <c r="R2109" t="s">
        <v>8326</v>
      </c>
      <c r="S2109" s="17">
        <f t="shared" si="167"/>
        <v>41934.71056712963</v>
      </c>
      <c r="T2109" s="17">
        <f t="shared" si="168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5"/>
        <v>89.9</v>
      </c>
      <c r="P2110">
        <f t="shared" si="166"/>
        <v>89.9</v>
      </c>
      <c r="Q2110" s="12" t="s">
        <v>8322</v>
      </c>
      <c r="R2110" t="s">
        <v>8326</v>
      </c>
      <c r="S2110" s="17">
        <f t="shared" si="167"/>
        <v>41135.175694444442</v>
      </c>
      <c r="T2110" s="17">
        <f t="shared" si="168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5"/>
        <v>106.53</v>
      </c>
      <c r="P2111">
        <f t="shared" si="166"/>
        <v>106.53</v>
      </c>
      <c r="Q2111" s="12" t="s">
        <v>8322</v>
      </c>
      <c r="R2111" t="s">
        <v>8326</v>
      </c>
      <c r="S2111" s="17">
        <f t="shared" si="167"/>
        <v>42160.708530092597</v>
      </c>
      <c r="T2111" s="17">
        <f t="shared" si="168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5"/>
        <v>52.82</v>
      </c>
      <c r="P2112">
        <f t="shared" si="166"/>
        <v>52.82</v>
      </c>
      <c r="Q2112" s="12" t="s">
        <v>8322</v>
      </c>
      <c r="R2112" t="s">
        <v>8326</v>
      </c>
      <c r="S2112" s="17">
        <f t="shared" si="167"/>
        <v>41759.670937499999</v>
      </c>
      <c r="T2112" s="17">
        <f t="shared" si="168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5"/>
        <v>54.62</v>
      </c>
      <c r="P2113">
        <f t="shared" si="166"/>
        <v>54.62</v>
      </c>
      <c r="Q2113" s="12" t="s">
        <v>8322</v>
      </c>
      <c r="R2113" t="s">
        <v>8326</v>
      </c>
      <c r="S2113" s="17">
        <f t="shared" si="167"/>
        <v>40703.197048611109</v>
      </c>
      <c r="T2113" s="17">
        <f t="shared" si="168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5"/>
        <v>27.27</v>
      </c>
      <c r="P2114">
        <f t="shared" si="166"/>
        <v>27.27</v>
      </c>
      <c r="Q2114" s="12" t="s">
        <v>8322</v>
      </c>
      <c r="R2114" t="s">
        <v>8326</v>
      </c>
      <c r="S2114" s="17">
        <f t="shared" si="167"/>
        <v>41365.928159722222</v>
      </c>
      <c r="T2114" s="17">
        <f t="shared" si="168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68.599999999999994</v>
      </c>
      <c r="P2115">
        <f t="shared" si="166"/>
        <v>68.599999999999994</v>
      </c>
      <c r="Q2115" s="12" t="s">
        <v>8322</v>
      </c>
      <c r="R2115" t="s">
        <v>8326</v>
      </c>
      <c r="S2115" s="17">
        <f t="shared" si="167"/>
        <v>41870.86546296296</v>
      </c>
      <c r="T2115" s="17">
        <f t="shared" si="168"/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35.61</v>
      </c>
      <c r="P2116">
        <f t="shared" si="166"/>
        <v>35.61</v>
      </c>
      <c r="Q2116" s="12" t="s">
        <v>8322</v>
      </c>
      <c r="R2116" t="s">
        <v>8326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94.03</v>
      </c>
      <c r="P2117">
        <f t="shared" si="166"/>
        <v>94.03</v>
      </c>
      <c r="Q2117" s="12" t="s">
        <v>8322</v>
      </c>
      <c r="R2117" t="s">
        <v>8326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526.46</v>
      </c>
      <c r="P2118">
        <f t="shared" si="166"/>
        <v>526.46</v>
      </c>
      <c r="Q2118" s="12" t="s">
        <v>8322</v>
      </c>
      <c r="R2118" t="s">
        <v>8326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50.66</v>
      </c>
      <c r="P2119">
        <f t="shared" si="166"/>
        <v>50.66</v>
      </c>
      <c r="Q2119" s="12" t="s">
        <v>8322</v>
      </c>
      <c r="R2119" t="s">
        <v>8326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79.180000000000007</v>
      </c>
      <c r="P2120">
        <f t="shared" si="166"/>
        <v>79.180000000000007</v>
      </c>
      <c r="Q2120" s="12" t="s">
        <v>8322</v>
      </c>
      <c r="R2120" t="s">
        <v>8326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91.59</v>
      </c>
      <c r="P2121">
        <f t="shared" si="166"/>
        <v>91.59</v>
      </c>
      <c r="Q2121" s="12" t="s">
        <v>8322</v>
      </c>
      <c r="R2121" t="s">
        <v>8326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116.96</v>
      </c>
      <c r="P2122">
        <f t="shared" si="166"/>
        <v>116.96</v>
      </c>
      <c r="Q2122" s="12" t="s">
        <v>8322</v>
      </c>
      <c r="R2122" t="s">
        <v>8326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28.4</v>
      </c>
      <c r="P2123">
        <f t="shared" si="166"/>
        <v>28.4</v>
      </c>
      <c r="Q2123" s="12" t="s">
        <v>8330</v>
      </c>
      <c r="R2123" t="s">
        <v>8331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103.33</v>
      </c>
      <c r="P2124">
        <f t="shared" si="166"/>
        <v>103.33</v>
      </c>
      <c r="Q2124" s="12" t="s">
        <v>8330</v>
      </c>
      <c r="R2124" t="s">
        <v>8331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8330</v>
      </c>
      <c r="R2125" t="s">
        <v>8331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23</v>
      </c>
      <c r="P2126">
        <f t="shared" si="166"/>
        <v>23</v>
      </c>
      <c r="Q2126" s="12" t="s">
        <v>8330</v>
      </c>
      <c r="R2126" t="s">
        <v>8331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31.56</v>
      </c>
      <c r="P2127">
        <f t="shared" si="166"/>
        <v>31.56</v>
      </c>
      <c r="Q2127" s="12" t="s">
        <v>8330</v>
      </c>
      <c r="R2127" t="s">
        <v>8331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5</v>
      </c>
      <c r="P2128">
        <f t="shared" si="166"/>
        <v>5</v>
      </c>
      <c r="Q2128" s="12" t="s">
        <v>8330</v>
      </c>
      <c r="R2128" t="s">
        <v>8331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34.22</v>
      </c>
      <c r="P2129">
        <f t="shared" si="166"/>
        <v>34.22</v>
      </c>
      <c r="Q2129" s="12" t="s">
        <v>8330</v>
      </c>
      <c r="R2129" t="s">
        <v>8331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25</v>
      </c>
      <c r="P2130">
        <f t="shared" si="166"/>
        <v>25</v>
      </c>
      <c r="Q2130" s="12" t="s">
        <v>8330</v>
      </c>
      <c r="R2130" t="s">
        <v>8331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19.670000000000002</v>
      </c>
      <c r="P2131">
        <f t="shared" si="166"/>
        <v>19.670000000000002</v>
      </c>
      <c r="Q2131" s="12" t="s">
        <v>8330</v>
      </c>
      <c r="R2131" t="s">
        <v>8331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21.25</v>
      </c>
      <c r="P2132">
        <f t="shared" si="166"/>
        <v>21.25</v>
      </c>
      <c r="Q2132" s="12" t="s">
        <v>8330</v>
      </c>
      <c r="R2132" t="s">
        <v>8331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8.33</v>
      </c>
      <c r="P2133">
        <f t="shared" si="166"/>
        <v>8.33</v>
      </c>
      <c r="Q2133" s="12" t="s">
        <v>8330</v>
      </c>
      <c r="R2133" t="s">
        <v>8331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21.34</v>
      </c>
      <c r="P2134">
        <f t="shared" si="166"/>
        <v>21.34</v>
      </c>
      <c r="Q2134" s="12" t="s">
        <v>8330</v>
      </c>
      <c r="R2134" t="s">
        <v>8331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5.33</v>
      </c>
      <c r="P2135">
        <f t="shared" si="166"/>
        <v>5.33</v>
      </c>
      <c r="Q2135" s="12" t="s">
        <v>8330</v>
      </c>
      <c r="R2135" t="s">
        <v>8331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34.67</v>
      </c>
      <c r="P2136">
        <f t="shared" si="166"/>
        <v>34.67</v>
      </c>
      <c r="Q2136" s="12" t="s">
        <v>8330</v>
      </c>
      <c r="R2136" t="s">
        <v>8331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21.73</v>
      </c>
      <c r="P2137">
        <f t="shared" si="166"/>
        <v>21.73</v>
      </c>
      <c r="Q2137" s="12" t="s">
        <v>8330</v>
      </c>
      <c r="R2137" t="s">
        <v>8331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11.92</v>
      </c>
      <c r="P2138">
        <f t="shared" si="166"/>
        <v>11.92</v>
      </c>
      <c r="Q2138" s="12" t="s">
        <v>8330</v>
      </c>
      <c r="R2138" t="s">
        <v>8331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26.6</v>
      </c>
      <c r="P2139">
        <f t="shared" si="166"/>
        <v>26.6</v>
      </c>
      <c r="Q2139" s="12" t="s">
        <v>8330</v>
      </c>
      <c r="R2139" t="s">
        <v>8331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10.67</v>
      </c>
      <c r="P2140">
        <f t="shared" si="166"/>
        <v>10.67</v>
      </c>
      <c r="Q2140" s="12" t="s">
        <v>8330</v>
      </c>
      <c r="R2140" t="s">
        <v>8331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29.04</v>
      </c>
      <c r="P2141">
        <f t="shared" si="166"/>
        <v>29.04</v>
      </c>
      <c r="Q2141" s="12" t="s">
        <v>8330</v>
      </c>
      <c r="R2141" t="s">
        <v>8331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50.91</v>
      </c>
      <c r="P2142">
        <f t="shared" si="166"/>
        <v>50.91</v>
      </c>
      <c r="Q2142" s="12" t="s">
        <v>8330</v>
      </c>
      <c r="R2142" t="s">
        <v>8331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8330</v>
      </c>
      <c r="R2143" t="s">
        <v>8331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50.08</v>
      </c>
      <c r="P2144">
        <f t="shared" si="166"/>
        <v>50.08</v>
      </c>
      <c r="Q2144" s="12" t="s">
        <v>8330</v>
      </c>
      <c r="R2144" t="s">
        <v>8331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45</v>
      </c>
      <c r="P2145">
        <f t="shared" si="166"/>
        <v>45</v>
      </c>
      <c r="Q2145" s="12" t="s">
        <v>8330</v>
      </c>
      <c r="R2145" t="s">
        <v>8331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25.29</v>
      </c>
      <c r="P2146">
        <f t="shared" si="166"/>
        <v>25.29</v>
      </c>
      <c r="Q2146" s="12" t="s">
        <v>8330</v>
      </c>
      <c r="R2146" t="s">
        <v>8331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51.29</v>
      </c>
      <c r="P2147">
        <f t="shared" si="166"/>
        <v>51.29</v>
      </c>
      <c r="Q2147" s="12" t="s">
        <v>8330</v>
      </c>
      <c r="R2147" t="s">
        <v>8331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1</v>
      </c>
      <c r="P2148">
        <f t="shared" si="166"/>
        <v>1</v>
      </c>
      <c r="Q2148" s="12" t="s">
        <v>8330</v>
      </c>
      <c r="R2148" t="s">
        <v>8331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49.38</v>
      </c>
      <c r="P2149">
        <f t="shared" si="166"/>
        <v>49.38</v>
      </c>
      <c r="Q2149" s="12" t="s">
        <v>8330</v>
      </c>
      <c r="R2149" t="s">
        <v>8331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1</v>
      </c>
      <c r="P2150">
        <f t="shared" si="166"/>
        <v>1</v>
      </c>
      <c r="Q2150" s="12" t="s">
        <v>8330</v>
      </c>
      <c r="R2150" t="s">
        <v>8331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8330</v>
      </c>
      <c r="R2151" t="s">
        <v>8331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101.25</v>
      </c>
      <c r="P2152">
        <f t="shared" si="166"/>
        <v>101.25</v>
      </c>
      <c r="Q2152" s="12" t="s">
        <v>8330</v>
      </c>
      <c r="R2152" t="s">
        <v>8331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19.670000000000002</v>
      </c>
      <c r="P2153">
        <f t="shared" si="166"/>
        <v>19.670000000000002</v>
      </c>
      <c r="Q2153" s="12" t="s">
        <v>8330</v>
      </c>
      <c r="R2153" t="s">
        <v>8331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12.5</v>
      </c>
      <c r="P2154">
        <f t="shared" si="166"/>
        <v>12.5</v>
      </c>
      <c r="Q2154" s="12" t="s">
        <v>8330</v>
      </c>
      <c r="R2154" t="s">
        <v>8331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8.5</v>
      </c>
      <c r="P2155">
        <f t="shared" si="166"/>
        <v>8.5</v>
      </c>
      <c r="Q2155" s="12" t="s">
        <v>8330</v>
      </c>
      <c r="R2155" t="s">
        <v>8331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8330</v>
      </c>
      <c r="R2156" t="s">
        <v>8331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23</v>
      </c>
      <c r="P2157">
        <f t="shared" si="166"/>
        <v>23</v>
      </c>
      <c r="Q2157" s="12" t="s">
        <v>8330</v>
      </c>
      <c r="R2157" t="s">
        <v>8331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17.989999999999998</v>
      </c>
      <c r="P2158">
        <f t="shared" si="166"/>
        <v>17.989999999999998</v>
      </c>
      <c r="Q2158" s="12" t="s">
        <v>8330</v>
      </c>
      <c r="R2158" t="s">
        <v>8331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370.95</v>
      </c>
      <c r="P2159">
        <f t="shared" si="166"/>
        <v>370.95</v>
      </c>
      <c r="Q2159" s="12" t="s">
        <v>8330</v>
      </c>
      <c r="R2159" t="s">
        <v>8331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63.57</v>
      </c>
      <c r="P2160">
        <f t="shared" si="166"/>
        <v>63.57</v>
      </c>
      <c r="Q2160" s="12" t="s">
        <v>8330</v>
      </c>
      <c r="R2160" t="s">
        <v>8331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13</v>
      </c>
      <c r="P2161">
        <f t="shared" si="166"/>
        <v>13</v>
      </c>
      <c r="Q2161" s="12" t="s">
        <v>8330</v>
      </c>
      <c r="R2161" t="s">
        <v>8331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5.31</v>
      </c>
      <c r="P2162">
        <f t="shared" si="166"/>
        <v>5.31</v>
      </c>
      <c r="Q2162" s="12" t="s">
        <v>8330</v>
      </c>
      <c r="R2162" t="s">
        <v>8331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35.619999999999997</v>
      </c>
      <c r="P2163">
        <f t="shared" si="166"/>
        <v>35.619999999999997</v>
      </c>
      <c r="Q2163" s="12" t="s">
        <v>8322</v>
      </c>
      <c r="R2163" t="s">
        <v>8323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87.1</v>
      </c>
      <c r="P2164">
        <f t="shared" si="166"/>
        <v>87.1</v>
      </c>
      <c r="Q2164" s="12" t="s">
        <v>8322</v>
      </c>
      <c r="R2164" t="s">
        <v>8323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75.11</v>
      </c>
      <c r="P2165">
        <f t="shared" si="166"/>
        <v>75.11</v>
      </c>
      <c r="Q2165" s="12" t="s">
        <v>8322</v>
      </c>
      <c r="R2165" t="s">
        <v>8323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68.010000000000005</v>
      </c>
      <c r="P2166">
        <f t="shared" si="166"/>
        <v>68.010000000000005</v>
      </c>
      <c r="Q2166" s="12" t="s">
        <v>8322</v>
      </c>
      <c r="R2166" t="s">
        <v>8323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29.62</v>
      </c>
      <c r="P2167">
        <f t="shared" si="166"/>
        <v>29.62</v>
      </c>
      <c r="Q2167" s="12" t="s">
        <v>8322</v>
      </c>
      <c r="R2167" t="s">
        <v>8323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91.63</v>
      </c>
      <c r="P2168">
        <f t="shared" si="166"/>
        <v>91.63</v>
      </c>
      <c r="Q2168" s="12" t="s">
        <v>8322</v>
      </c>
      <c r="R2168" t="s">
        <v>8323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22.5</v>
      </c>
      <c r="P2169">
        <f t="shared" si="166"/>
        <v>22.5</v>
      </c>
      <c r="Q2169" s="12" t="s">
        <v>8322</v>
      </c>
      <c r="R2169" t="s">
        <v>8323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ref="O2170:O2233" si="170">IFERROR(ROUND(E2170/L2170,2),0)</f>
        <v>64.37</v>
      </c>
      <c r="P2170">
        <f t="shared" ref="P2170:P2233" si="171">IFERROR(ROUND(E2170/L2170,2),0)</f>
        <v>64.37</v>
      </c>
      <c r="Q2170" s="12" t="s">
        <v>8322</v>
      </c>
      <c r="R2170" t="s">
        <v>8323</v>
      </c>
      <c r="S2170" s="17">
        <f t="shared" ref="S2170:S2233" si="172">(((J2170/60)/60)/24)+DATE(1970,1,1)</f>
        <v>42745.600243055553</v>
      </c>
      <c r="T2170" s="17">
        <f t="shared" ref="T2170:T2233" si="173">(((I2170/60)/60)/24)+DATE(1970,1,1)</f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70"/>
        <v>21.86</v>
      </c>
      <c r="P2171">
        <f t="shared" si="171"/>
        <v>21.86</v>
      </c>
      <c r="Q2171" s="12" t="s">
        <v>8322</v>
      </c>
      <c r="R2171" t="s">
        <v>8323</v>
      </c>
      <c r="S2171" s="17">
        <f t="shared" si="172"/>
        <v>42793.700821759259</v>
      </c>
      <c r="T2171" s="17">
        <f t="shared" si="173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70"/>
        <v>33.32</v>
      </c>
      <c r="P2172">
        <f t="shared" si="171"/>
        <v>33.32</v>
      </c>
      <c r="Q2172" s="12" t="s">
        <v>8322</v>
      </c>
      <c r="R2172" t="s">
        <v>8323</v>
      </c>
      <c r="S2172" s="17">
        <f t="shared" si="172"/>
        <v>42198.750254629631</v>
      </c>
      <c r="T2172" s="17">
        <f t="shared" si="173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70"/>
        <v>90.28</v>
      </c>
      <c r="P2173">
        <f t="shared" si="171"/>
        <v>90.28</v>
      </c>
      <c r="Q2173" s="12" t="s">
        <v>8322</v>
      </c>
      <c r="R2173" t="s">
        <v>8323</v>
      </c>
      <c r="S2173" s="17">
        <f t="shared" si="172"/>
        <v>42141.95711805555</v>
      </c>
      <c r="T2173" s="17">
        <f t="shared" si="173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70"/>
        <v>76.92</v>
      </c>
      <c r="P2174">
        <f t="shared" si="171"/>
        <v>76.92</v>
      </c>
      <c r="Q2174" s="12" t="s">
        <v>8322</v>
      </c>
      <c r="R2174" t="s">
        <v>8323</v>
      </c>
      <c r="S2174" s="17">
        <f t="shared" si="172"/>
        <v>42082.580092592587</v>
      </c>
      <c r="T2174" s="17">
        <f t="shared" si="173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70"/>
        <v>59.23</v>
      </c>
      <c r="P2175">
        <f t="shared" si="171"/>
        <v>59.23</v>
      </c>
      <c r="Q2175" s="12" t="s">
        <v>8322</v>
      </c>
      <c r="R2175" t="s">
        <v>8323</v>
      </c>
      <c r="S2175" s="17">
        <f t="shared" si="172"/>
        <v>41495.692627314813</v>
      </c>
      <c r="T2175" s="17">
        <f t="shared" si="173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70"/>
        <v>65.38</v>
      </c>
      <c r="P2176">
        <f t="shared" si="171"/>
        <v>65.38</v>
      </c>
      <c r="Q2176" s="12" t="s">
        <v>8322</v>
      </c>
      <c r="R2176" t="s">
        <v>8323</v>
      </c>
      <c r="S2176" s="17">
        <f t="shared" si="172"/>
        <v>42465.542905092589</v>
      </c>
      <c r="T2176" s="17">
        <f t="shared" si="173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70"/>
        <v>67.31</v>
      </c>
      <c r="P2177">
        <f t="shared" si="171"/>
        <v>67.31</v>
      </c>
      <c r="Q2177" s="12" t="s">
        <v>8322</v>
      </c>
      <c r="R2177" t="s">
        <v>8323</v>
      </c>
      <c r="S2177" s="17">
        <f t="shared" si="172"/>
        <v>42565.009097222224</v>
      </c>
      <c r="T2177" s="17">
        <f t="shared" si="173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70"/>
        <v>88.75</v>
      </c>
      <c r="P2178">
        <f t="shared" si="171"/>
        <v>88.75</v>
      </c>
      <c r="Q2178" s="12" t="s">
        <v>8322</v>
      </c>
      <c r="R2178" t="s">
        <v>8323</v>
      </c>
      <c r="S2178" s="17">
        <f t="shared" si="172"/>
        <v>42096.633206018523</v>
      </c>
      <c r="T2178" s="17">
        <f t="shared" si="173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65.87</v>
      </c>
      <c r="P2179">
        <f t="shared" si="171"/>
        <v>65.87</v>
      </c>
      <c r="Q2179" s="12" t="s">
        <v>8322</v>
      </c>
      <c r="R2179" t="s">
        <v>8323</v>
      </c>
      <c r="S2179" s="17">
        <f t="shared" si="172"/>
        <v>42502.250775462962</v>
      </c>
      <c r="T2179" s="17">
        <f t="shared" si="173"/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40.35</v>
      </c>
      <c r="P2180">
        <f t="shared" si="171"/>
        <v>40.35</v>
      </c>
      <c r="Q2180" s="12" t="s">
        <v>8322</v>
      </c>
      <c r="R2180" t="s">
        <v>8323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76.86</v>
      </c>
      <c r="P2181">
        <f t="shared" si="171"/>
        <v>76.86</v>
      </c>
      <c r="Q2181" s="12" t="s">
        <v>8322</v>
      </c>
      <c r="R2181" t="s">
        <v>8323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68.709999999999994</v>
      </c>
      <c r="P2182">
        <f t="shared" si="171"/>
        <v>68.709999999999994</v>
      </c>
      <c r="Q2182" s="12" t="s">
        <v>8322</v>
      </c>
      <c r="R2182" t="s">
        <v>8323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57.77</v>
      </c>
      <c r="P2183">
        <f t="shared" si="171"/>
        <v>57.77</v>
      </c>
      <c r="Q2183" s="12" t="s">
        <v>8330</v>
      </c>
      <c r="R2183" t="s">
        <v>8348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44.17</v>
      </c>
      <c r="P2184">
        <f t="shared" si="171"/>
        <v>44.17</v>
      </c>
      <c r="Q2184" s="12" t="s">
        <v>8330</v>
      </c>
      <c r="R2184" t="s">
        <v>8348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31.57</v>
      </c>
      <c r="P2185">
        <f t="shared" si="171"/>
        <v>31.57</v>
      </c>
      <c r="Q2185" s="12" t="s">
        <v>8330</v>
      </c>
      <c r="R2185" t="s">
        <v>8348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107.05</v>
      </c>
      <c r="P2186">
        <f t="shared" si="171"/>
        <v>107.05</v>
      </c>
      <c r="Q2186" s="12" t="s">
        <v>8330</v>
      </c>
      <c r="R2186" t="s">
        <v>8348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149.03</v>
      </c>
      <c r="P2187">
        <f t="shared" si="171"/>
        <v>149.03</v>
      </c>
      <c r="Q2187" s="12" t="s">
        <v>8330</v>
      </c>
      <c r="R2187" t="s">
        <v>8348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55.96</v>
      </c>
      <c r="P2188">
        <f t="shared" si="171"/>
        <v>55.96</v>
      </c>
      <c r="Q2188" s="12" t="s">
        <v>8330</v>
      </c>
      <c r="R2188" t="s">
        <v>8348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56.97</v>
      </c>
      <c r="P2189">
        <f t="shared" si="171"/>
        <v>56.97</v>
      </c>
      <c r="Q2189" s="12" t="s">
        <v>8330</v>
      </c>
      <c r="R2189" t="s">
        <v>8348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44.06</v>
      </c>
      <c r="P2190">
        <f t="shared" si="171"/>
        <v>44.06</v>
      </c>
      <c r="Q2190" s="12" t="s">
        <v>8330</v>
      </c>
      <c r="R2190" t="s">
        <v>8348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68.63</v>
      </c>
      <c r="P2191">
        <f t="shared" si="171"/>
        <v>68.63</v>
      </c>
      <c r="Q2191" s="12" t="s">
        <v>8330</v>
      </c>
      <c r="R2191" t="s">
        <v>8348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65.319999999999993</v>
      </c>
      <c r="P2192">
        <f t="shared" si="171"/>
        <v>65.319999999999993</v>
      </c>
      <c r="Q2192" s="12" t="s">
        <v>8330</v>
      </c>
      <c r="R2192" t="s">
        <v>8348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35.92</v>
      </c>
      <c r="P2193">
        <f t="shared" si="171"/>
        <v>35.92</v>
      </c>
      <c r="Q2193" s="12" t="s">
        <v>8330</v>
      </c>
      <c r="R2193" t="s">
        <v>8348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40.07</v>
      </c>
      <c r="P2194">
        <f t="shared" si="171"/>
        <v>40.07</v>
      </c>
      <c r="Q2194" s="12" t="s">
        <v>8330</v>
      </c>
      <c r="R2194" t="s">
        <v>8348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75.650000000000006</v>
      </c>
      <c r="P2195">
        <f t="shared" si="171"/>
        <v>75.650000000000006</v>
      </c>
      <c r="Q2195" s="12" t="s">
        <v>8330</v>
      </c>
      <c r="R2195" t="s">
        <v>8348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61.2</v>
      </c>
      <c r="P2196">
        <f t="shared" si="171"/>
        <v>61.2</v>
      </c>
      <c r="Q2196" s="12" t="s">
        <v>8330</v>
      </c>
      <c r="R2196" t="s">
        <v>8348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48.13</v>
      </c>
      <c r="P2197">
        <f t="shared" si="171"/>
        <v>48.13</v>
      </c>
      <c r="Q2197" s="12" t="s">
        <v>8330</v>
      </c>
      <c r="R2197" t="s">
        <v>8348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68.11</v>
      </c>
      <c r="P2198">
        <f t="shared" si="171"/>
        <v>68.11</v>
      </c>
      <c r="Q2198" s="12" t="s">
        <v>8330</v>
      </c>
      <c r="R2198" t="s">
        <v>8348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65.89</v>
      </c>
      <c r="P2199">
        <f t="shared" si="171"/>
        <v>65.89</v>
      </c>
      <c r="Q2199" s="12" t="s">
        <v>8330</v>
      </c>
      <c r="R2199" t="s">
        <v>8348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81.650000000000006</v>
      </c>
      <c r="P2200">
        <f t="shared" si="171"/>
        <v>81.650000000000006</v>
      </c>
      <c r="Q2200" s="12" t="s">
        <v>8330</v>
      </c>
      <c r="R2200" t="s">
        <v>8348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52.7</v>
      </c>
      <c r="P2201">
        <f t="shared" si="171"/>
        <v>52.7</v>
      </c>
      <c r="Q2201" s="12" t="s">
        <v>8330</v>
      </c>
      <c r="R2201" t="s">
        <v>8348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41.23</v>
      </c>
      <c r="P2202">
        <f t="shared" si="171"/>
        <v>41.23</v>
      </c>
      <c r="Q2202" s="12" t="s">
        <v>8330</v>
      </c>
      <c r="R2202" t="s">
        <v>8348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15.04</v>
      </c>
      <c r="P2203">
        <f t="shared" si="171"/>
        <v>15.04</v>
      </c>
      <c r="Q2203" s="12" t="s">
        <v>8322</v>
      </c>
      <c r="R2203" t="s">
        <v>8327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39.07</v>
      </c>
      <c r="P2204">
        <f t="shared" si="171"/>
        <v>39.07</v>
      </c>
      <c r="Q2204" s="12" t="s">
        <v>8322</v>
      </c>
      <c r="R2204" t="s">
        <v>8327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43.82</v>
      </c>
      <c r="P2205">
        <f t="shared" si="171"/>
        <v>43.82</v>
      </c>
      <c r="Q2205" s="12" t="s">
        <v>8322</v>
      </c>
      <c r="R2205" t="s">
        <v>8327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27.3</v>
      </c>
      <c r="P2206">
        <f t="shared" si="171"/>
        <v>27.3</v>
      </c>
      <c r="Q2206" s="12" t="s">
        <v>8322</v>
      </c>
      <c r="R2206" t="s">
        <v>8327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42.22</v>
      </c>
      <c r="P2207">
        <f t="shared" si="171"/>
        <v>42.22</v>
      </c>
      <c r="Q2207" s="12" t="s">
        <v>8322</v>
      </c>
      <c r="R2207" t="s">
        <v>8327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33.24</v>
      </c>
      <c r="P2208">
        <f t="shared" si="171"/>
        <v>33.24</v>
      </c>
      <c r="Q2208" s="12" t="s">
        <v>8322</v>
      </c>
      <c r="R2208" t="s">
        <v>8327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285.70999999999998</v>
      </c>
      <c r="P2209">
        <f t="shared" si="171"/>
        <v>285.70999999999998</v>
      </c>
      <c r="Q2209" s="12" t="s">
        <v>8322</v>
      </c>
      <c r="R2209" t="s">
        <v>8327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42.33</v>
      </c>
      <c r="P2210">
        <f t="shared" si="171"/>
        <v>42.33</v>
      </c>
      <c r="Q2210" s="12" t="s">
        <v>8322</v>
      </c>
      <c r="R2210" t="s">
        <v>8327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50.27</v>
      </c>
      <c r="P2211">
        <f t="shared" si="171"/>
        <v>50.27</v>
      </c>
      <c r="Q2211" s="12" t="s">
        <v>8322</v>
      </c>
      <c r="R2211" t="s">
        <v>8327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61.9</v>
      </c>
      <c r="P2212">
        <f t="shared" si="171"/>
        <v>61.9</v>
      </c>
      <c r="Q2212" s="12" t="s">
        <v>8322</v>
      </c>
      <c r="R2212" t="s">
        <v>8327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40.75</v>
      </c>
      <c r="P2213">
        <f t="shared" si="171"/>
        <v>40.75</v>
      </c>
      <c r="Q2213" s="12" t="s">
        <v>8322</v>
      </c>
      <c r="R2213" t="s">
        <v>8327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55.8</v>
      </c>
      <c r="P2214">
        <f t="shared" si="171"/>
        <v>55.8</v>
      </c>
      <c r="Q2214" s="12" t="s">
        <v>8322</v>
      </c>
      <c r="R2214" t="s">
        <v>8327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10</v>
      </c>
      <c r="P2215">
        <f t="shared" si="171"/>
        <v>10</v>
      </c>
      <c r="Q2215" s="12" t="s">
        <v>8322</v>
      </c>
      <c r="R2215" t="s">
        <v>8327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73.13</v>
      </c>
      <c r="P2216">
        <f t="shared" si="171"/>
        <v>73.13</v>
      </c>
      <c r="Q2216" s="12" t="s">
        <v>8322</v>
      </c>
      <c r="R2216" t="s">
        <v>8327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26.06</v>
      </c>
      <c r="P2217">
        <f t="shared" si="171"/>
        <v>26.06</v>
      </c>
      <c r="Q2217" s="12" t="s">
        <v>8322</v>
      </c>
      <c r="R2217" t="s">
        <v>8327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22.64</v>
      </c>
      <c r="P2218">
        <f t="shared" si="171"/>
        <v>22.64</v>
      </c>
      <c r="Q2218" s="12" t="s">
        <v>8322</v>
      </c>
      <c r="R2218" t="s">
        <v>8327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47.22</v>
      </c>
      <c r="P2219">
        <f t="shared" si="171"/>
        <v>47.22</v>
      </c>
      <c r="Q2219" s="12" t="s">
        <v>8322</v>
      </c>
      <c r="R2219" t="s">
        <v>8327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32.32</v>
      </c>
      <c r="P2220">
        <f t="shared" si="171"/>
        <v>32.32</v>
      </c>
      <c r="Q2220" s="12" t="s">
        <v>8322</v>
      </c>
      <c r="R2220" t="s">
        <v>8327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53.42</v>
      </c>
      <c r="P2221">
        <f t="shared" si="171"/>
        <v>53.42</v>
      </c>
      <c r="Q2221" s="12" t="s">
        <v>8322</v>
      </c>
      <c r="R2221" t="s">
        <v>8327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51.3</v>
      </c>
      <c r="P2222">
        <f t="shared" si="171"/>
        <v>51.3</v>
      </c>
      <c r="Q2222" s="12" t="s">
        <v>8322</v>
      </c>
      <c r="R2222" t="s">
        <v>8327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37.200000000000003</v>
      </c>
      <c r="P2223">
        <f t="shared" si="171"/>
        <v>37.200000000000003</v>
      </c>
      <c r="Q2223" s="12" t="s">
        <v>8330</v>
      </c>
      <c r="R2223" t="s">
        <v>8348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27.1</v>
      </c>
      <c r="P2224">
        <f t="shared" si="171"/>
        <v>27.1</v>
      </c>
      <c r="Q2224" s="12" t="s">
        <v>8330</v>
      </c>
      <c r="R2224" t="s">
        <v>8348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206.31</v>
      </c>
      <c r="P2225">
        <f t="shared" si="171"/>
        <v>206.31</v>
      </c>
      <c r="Q2225" s="12" t="s">
        <v>8330</v>
      </c>
      <c r="R2225" t="s">
        <v>8348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82.15</v>
      </c>
      <c r="P2226">
        <f t="shared" si="171"/>
        <v>82.15</v>
      </c>
      <c r="Q2226" s="12" t="s">
        <v>8330</v>
      </c>
      <c r="R2226" t="s">
        <v>8348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164.8</v>
      </c>
      <c r="P2227">
        <f t="shared" si="171"/>
        <v>164.8</v>
      </c>
      <c r="Q2227" s="12" t="s">
        <v>8330</v>
      </c>
      <c r="R2227" t="s">
        <v>8348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60.82</v>
      </c>
      <c r="P2228">
        <f t="shared" si="171"/>
        <v>60.82</v>
      </c>
      <c r="Q2228" s="12" t="s">
        <v>8330</v>
      </c>
      <c r="R2228" t="s">
        <v>8348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67.97</v>
      </c>
      <c r="P2229">
        <f t="shared" si="171"/>
        <v>67.97</v>
      </c>
      <c r="Q2229" s="12" t="s">
        <v>8330</v>
      </c>
      <c r="R2229" t="s">
        <v>8348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81.56</v>
      </c>
      <c r="P2230">
        <f t="shared" si="171"/>
        <v>81.56</v>
      </c>
      <c r="Q2230" s="12" t="s">
        <v>8330</v>
      </c>
      <c r="R2230" t="s">
        <v>8348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25.43</v>
      </c>
      <c r="P2231">
        <f t="shared" si="171"/>
        <v>25.43</v>
      </c>
      <c r="Q2231" s="12" t="s">
        <v>8330</v>
      </c>
      <c r="R2231" t="s">
        <v>8348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21.5</v>
      </c>
      <c r="P2232">
        <f t="shared" si="171"/>
        <v>21.5</v>
      </c>
      <c r="Q2232" s="12" t="s">
        <v>8330</v>
      </c>
      <c r="R2232" t="s">
        <v>8348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27.23</v>
      </c>
      <c r="P2233">
        <f t="shared" si="171"/>
        <v>27.23</v>
      </c>
      <c r="Q2233" s="12" t="s">
        <v>8330</v>
      </c>
      <c r="R2233" t="s">
        <v>8348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ref="O2234:O2297" si="175">IFERROR(ROUND(E2234/L2234,2),0)</f>
        <v>25.09</v>
      </c>
      <c r="P2234">
        <f t="shared" ref="P2234:P2297" si="176">IFERROR(ROUND(E2234/L2234,2),0)</f>
        <v>25.09</v>
      </c>
      <c r="Q2234" s="12" t="s">
        <v>8330</v>
      </c>
      <c r="R2234" t="s">
        <v>8348</v>
      </c>
      <c r="S2234" s="17">
        <f t="shared" ref="S2234:S2297" si="177">(((J2234/60)/60)/24)+DATE(1970,1,1)</f>
        <v>41806.794074074074</v>
      </c>
      <c r="T2234" s="17">
        <f t="shared" ref="T2234:T2297" si="178">(((I2234/60)/60)/24)+DATE(1970,1,1)</f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5"/>
        <v>21.23</v>
      </c>
      <c r="P2235">
        <f t="shared" si="176"/>
        <v>21.23</v>
      </c>
      <c r="Q2235" s="12" t="s">
        <v>8330</v>
      </c>
      <c r="R2235" t="s">
        <v>8348</v>
      </c>
      <c r="S2235" s="17">
        <f t="shared" si="177"/>
        <v>42331.378923611104</v>
      </c>
      <c r="T2235" s="17">
        <f t="shared" si="178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5"/>
        <v>41.61</v>
      </c>
      <c r="P2236">
        <f t="shared" si="176"/>
        <v>41.61</v>
      </c>
      <c r="Q2236" s="12" t="s">
        <v>8330</v>
      </c>
      <c r="R2236" t="s">
        <v>8348</v>
      </c>
      <c r="S2236" s="17">
        <f t="shared" si="177"/>
        <v>42710.824618055558</v>
      </c>
      <c r="T2236" s="17">
        <f t="shared" si="178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5"/>
        <v>135.59</v>
      </c>
      <c r="P2237">
        <f t="shared" si="176"/>
        <v>135.59</v>
      </c>
      <c r="Q2237" s="12" t="s">
        <v>8330</v>
      </c>
      <c r="R2237" t="s">
        <v>8348</v>
      </c>
      <c r="S2237" s="17">
        <f t="shared" si="177"/>
        <v>42062.022118055553</v>
      </c>
      <c r="T2237" s="17">
        <f t="shared" si="178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5"/>
        <v>22.12</v>
      </c>
      <c r="P2238">
        <f t="shared" si="176"/>
        <v>22.12</v>
      </c>
      <c r="Q2238" s="12" t="s">
        <v>8330</v>
      </c>
      <c r="R2238" t="s">
        <v>8348</v>
      </c>
      <c r="S2238" s="17">
        <f t="shared" si="177"/>
        <v>42371.617164351846</v>
      </c>
      <c r="T2238" s="17">
        <f t="shared" si="178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5"/>
        <v>64.63</v>
      </c>
      <c r="P2239">
        <f t="shared" si="176"/>
        <v>64.63</v>
      </c>
      <c r="Q2239" s="12" t="s">
        <v>8330</v>
      </c>
      <c r="R2239" t="s">
        <v>8348</v>
      </c>
      <c r="S2239" s="17">
        <f t="shared" si="177"/>
        <v>41915.003275462965</v>
      </c>
      <c r="T2239" s="17">
        <f t="shared" si="178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5"/>
        <v>69.569999999999993</v>
      </c>
      <c r="P2240">
        <f t="shared" si="176"/>
        <v>69.569999999999993</v>
      </c>
      <c r="Q2240" s="12" t="s">
        <v>8330</v>
      </c>
      <c r="R2240" t="s">
        <v>8348</v>
      </c>
      <c r="S2240" s="17">
        <f t="shared" si="177"/>
        <v>42774.621712962966</v>
      </c>
      <c r="T2240" s="17">
        <f t="shared" si="178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5"/>
        <v>75.13</v>
      </c>
      <c r="P2241">
        <f t="shared" si="176"/>
        <v>75.13</v>
      </c>
      <c r="Q2241" s="12" t="s">
        <v>8330</v>
      </c>
      <c r="R2241" t="s">
        <v>8348</v>
      </c>
      <c r="S2241" s="17">
        <f t="shared" si="177"/>
        <v>41572.958495370374</v>
      </c>
      <c r="T2241" s="17">
        <f t="shared" si="178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5"/>
        <v>140.97999999999999</v>
      </c>
      <c r="P2242">
        <f t="shared" si="176"/>
        <v>140.97999999999999</v>
      </c>
      <c r="Q2242" s="12" t="s">
        <v>8330</v>
      </c>
      <c r="R2242" t="s">
        <v>8348</v>
      </c>
      <c r="S2242" s="17">
        <f t="shared" si="177"/>
        <v>42452.825740740736</v>
      </c>
      <c r="T2242" s="17">
        <f t="shared" si="178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49.47</v>
      </c>
      <c r="P2243">
        <f t="shared" si="176"/>
        <v>49.47</v>
      </c>
      <c r="Q2243" s="12" t="s">
        <v>8330</v>
      </c>
      <c r="R2243" t="s">
        <v>8348</v>
      </c>
      <c r="S2243" s="17">
        <f t="shared" si="177"/>
        <v>42766.827546296292</v>
      </c>
      <c r="T2243" s="17">
        <f t="shared" si="178"/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53.87</v>
      </c>
      <c r="P2244">
        <f t="shared" si="176"/>
        <v>53.87</v>
      </c>
      <c r="Q2244" s="12" t="s">
        <v>8330</v>
      </c>
      <c r="R2244" t="s">
        <v>8348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4.57</v>
      </c>
      <c r="P2245">
        <f t="shared" si="176"/>
        <v>4.57</v>
      </c>
      <c r="Q2245" s="12" t="s">
        <v>8330</v>
      </c>
      <c r="R2245" t="s">
        <v>8348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65</v>
      </c>
      <c r="P2246">
        <f t="shared" si="176"/>
        <v>65</v>
      </c>
      <c r="Q2246" s="12" t="s">
        <v>8330</v>
      </c>
      <c r="R2246" t="s">
        <v>8348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53.48</v>
      </c>
      <c r="P2247">
        <f t="shared" si="176"/>
        <v>53.48</v>
      </c>
      <c r="Q2247" s="12" t="s">
        <v>8330</v>
      </c>
      <c r="R2247" t="s">
        <v>8348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43.91</v>
      </c>
      <c r="P2248">
        <f t="shared" si="176"/>
        <v>43.91</v>
      </c>
      <c r="Q2248" s="12" t="s">
        <v>8330</v>
      </c>
      <c r="R2248" t="s">
        <v>8348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50.85</v>
      </c>
      <c r="P2249">
        <f t="shared" si="176"/>
        <v>50.85</v>
      </c>
      <c r="Q2249" s="12" t="s">
        <v>8330</v>
      </c>
      <c r="R2249" t="s">
        <v>8348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58.63</v>
      </c>
      <c r="P2250">
        <f t="shared" si="176"/>
        <v>58.63</v>
      </c>
      <c r="Q2250" s="12" t="s">
        <v>8330</v>
      </c>
      <c r="R2250" t="s">
        <v>8348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32.82</v>
      </c>
      <c r="P2251">
        <f t="shared" si="176"/>
        <v>32.82</v>
      </c>
      <c r="Q2251" s="12" t="s">
        <v>8330</v>
      </c>
      <c r="R2251" t="s">
        <v>8348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426.93</v>
      </c>
      <c r="P2252">
        <f t="shared" si="176"/>
        <v>426.93</v>
      </c>
      <c r="Q2252" s="12" t="s">
        <v>8330</v>
      </c>
      <c r="R2252" t="s">
        <v>8348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23.81</v>
      </c>
      <c r="P2253">
        <f t="shared" si="176"/>
        <v>23.81</v>
      </c>
      <c r="Q2253" s="12" t="s">
        <v>8330</v>
      </c>
      <c r="R2253" t="s">
        <v>8348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98.41</v>
      </c>
      <c r="P2254">
        <f t="shared" si="176"/>
        <v>98.41</v>
      </c>
      <c r="Q2254" s="12" t="s">
        <v>8330</v>
      </c>
      <c r="R2254" t="s">
        <v>8348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107.32</v>
      </c>
      <c r="P2255">
        <f t="shared" si="176"/>
        <v>107.32</v>
      </c>
      <c r="Q2255" s="12" t="s">
        <v>8330</v>
      </c>
      <c r="R2255" t="s">
        <v>8348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11.67</v>
      </c>
      <c r="P2256">
        <f t="shared" si="176"/>
        <v>11.67</v>
      </c>
      <c r="Q2256" s="12" t="s">
        <v>8330</v>
      </c>
      <c r="R2256" t="s">
        <v>8348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41.78</v>
      </c>
      <c r="P2257">
        <f t="shared" si="176"/>
        <v>41.78</v>
      </c>
      <c r="Q2257" s="12" t="s">
        <v>8330</v>
      </c>
      <c r="R2257" t="s">
        <v>8348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21.38</v>
      </c>
      <c r="P2258">
        <f t="shared" si="176"/>
        <v>21.38</v>
      </c>
      <c r="Q2258" s="12" t="s">
        <v>8330</v>
      </c>
      <c r="R2258" t="s">
        <v>8348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94.1</v>
      </c>
      <c r="P2259">
        <f t="shared" si="176"/>
        <v>94.1</v>
      </c>
      <c r="Q2259" s="12" t="s">
        <v>8330</v>
      </c>
      <c r="R2259" t="s">
        <v>8348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15.72</v>
      </c>
      <c r="P2260">
        <f t="shared" si="176"/>
        <v>15.72</v>
      </c>
      <c r="Q2260" s="12" t="s">
        <v>8330</v>
      </c>
      <c r="R2260" t="s">
        <v>8348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90.64</v>
      </c>
      <c r="P2261">
        <f t="shared" si="176"/>
        <v>90.64</v>
      </c>
      <c r="Q2261" s="12" t="s">
        <v>8330</v>
      </c>
      <c r="R2261" t="s">
        <v>8348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97.3</v>
      </c>
      <c r="P2262">
        <f t="shared" si="176"/>
        <v>97.3</v>
      </c>
      <c r="Q2262" s="12" t="s">
        <v>8330</v>
      </c>
      <c r="R2262" t="s">
        <v>8348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37.119999999999997</v>
      </c>
      <c r="P2263">
        <f t="shared" si="176"/>
        <v>37.119999999999997</v>
      </c>
      <c r="Q2263" s="12" t="s">
        <v>8330</v>
      </c>
      <c r="R2263" t="s">
        <v>8348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28.1</v>
      </c>
      <c r="P2264">
        <f t="shared" si="176"/>
        <v>28.1</v>
      </c>
      <c r="Q2264" s="12" t="s">
        <v>8330</v>
      </c>
      <c r="R2264" t="s">
        <v>8348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144.43</v>
      </c>
      <c r="P2265">
        <f t="shared" si="176"/>
        <v>144.43</v>
      </c>
      <c r="Q2265" s="12" t="s">
        <v>8330</v>
      </c>
      <c r="R2265" t="s">
        <v>8348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24.27</v>
      </c>
      <c r="P2266">
        <f t="shared" si="176"/>
        <v>24.27</v>
      </c>
      <c r="Q2266" s="12" t="s">
        <v>8330</v>
      </c>
      <c r="R2266" t="s">
        <v>8348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35.119999999999997</v>
      </c>
      <c r="P2267">
        <f t="shared" si="176"/>
        <v>35.119999999999997</v>
      </c>
      <c r="Q2267" s="12" t="s">
        <v>8330</v>
      </c>
      <c r="R2267" t="s">
        <v>8348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24.76</v>
      </c>
      <c r="P2268">
        <f t="shared" si="176"/>
        <v>24.76</v>
      </c>
      <c r="Q2268" s="12" t="s">
        <v>8330</v>
      </c>
      <c r="R2268" t="s">
        <v>8348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188.38</v>
      </c>
      <c r="P2269">
        <f t="shared" si="176"/>
        <v>188.38</v>
      </c>
      <c r="Q2269" s="12" t="s">
        <v>8330</v>
      </c>
      <c r="R2269" t="s">
        <v>8348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148.08000000000001</v>
      </c>
      <c r="P2270">
        <f t="shared" si="176"/>
        <v>148.08000000000001</v>
      </c>
      <c r="Q2270" s="12" t="s">
        <v>8330</v>
      </c>
      <c r="R2270" t="s">
        <v>8348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49.93</v>
      </c>
      <c r="P2271">
        <f t="shared" si="176"/>
        <v>49.93</v>
      </c>
      <c r="Q2271" s="12" t="s">
        <v>8330</v>
      </c>
      <c r="R2271" t="s">
        <v>8348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107.82</v>
      </c>
      <c r="P2272">
        <f t="shared" si="176"/>
        <v>107.82</v>
      </c>
      <c r="Q2272" s="12" t="s">
        <v>8330</v>
      </c>
      <c r="R2272" t="s">
        <v>8348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42.63</v>
      </c>
      <c r="P2273">
        <f t="shared" si="176"/>
        <v>42.63</v>
      </c>
      <c r="Q2273" s="12" t="s">
        <v>8330</v>
      </c>
      <c r="R2273" t="s">
        <v>8348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14.37</v>
      </c>
      <c r="P2274">
        <f t="shared" si="176"/>
        <v>14.37</v>
      </c>
      <c r="Q2274" s="12" t="s">
        <v>8330</v>
      </c>
      <c r="R2274" t="s">
        <v>8348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37.479999999999997</v>
      </c>
      <c r="P2275">
        <f t="shared" si="176"/>
        <v>37.479999999999997</v>
      </c>
      <c r="Q2275" s="12" t="s">
        <v>8330</v>
      </c>
      <c r="R2275" t="s">
        <v>8348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30.2</v>
      </c>
      <c r="P2276">
        <f t="shared" si="176"/>
        <v>30.2</v>
      </c>
      <c r="Q2276" s="12" t="s">
        <v>8330</v>
      </c>
      <c r="R2276" t="s">
        <v>8348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33.549999999999997</v>
      </c>
      <c r="P2277">
        <f t="shared" si="176"/>
        <v>33.549999999999997</v>
      </c>
      <c r="Q2277" s="12" t="s">
        <v>8330</v>
      </c>
      <c r="R2277" t="s">
        <v>8348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64.75</v>
      </c>
      <c r="P2278">
        <f t="shared" si="176"/>
        <v>64.75</v>
      </c>
      <c r="Q2278" s="12" t="s">
        <v>8330</v>
      </c>
      <c r="R2278" t="s">
        <v>8348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57.93</v>
      </c>
      <c r="P2279">
        <f t="shared" si="176"/>
        <v>57.93</v>
      </c>
      <c r="Q2279" s="12" t="s">
        <v>8330</v>
      </c>
      <c r="R2279" t="s">
        <v>8348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53.08</v>
      </c>
      <c r="P2280">
        <f t="shared" si="176"/>
        <v>53.08</v>
      </c>
      <c r="Q2280" s="12" t="s">
        <v>8330</v>
      </c>
      <c r="R2280" t="s">
        <v>8348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48.06</v>
      </c>
      <c r="P2281">
        <f t="shared" si="176"/>
        <v>48.06</v>
      </c>
      <c r="Q2281" s="12" t="s">
        <v>8330</v>
      </c>
      <c r="R2281" t="s">
        <v>8348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82.4</v>
      </c>
      <c r="P2282">
        <f t="shared" si="176"/>
        <v>82.4</v>
      </c>
      <c r="Q2282" s="12" t="s">
        <v>8330</v>
      </c>
      <c r="R2282" t="s">
        <v>8348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50.45</v>
      </c>
      <c r="P2283">
        <f t="shared" si="176"/>
        <v>50.45</v>
      </c>
      <c r="Q2283" s="12" t="s">
        <v>8322</v>
      </c>
      <c r="R2283" t="s">
        <v>8323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115.83</v>
      </c>
      <c r="P2284">
        <f t="shared" si="176"/>
        <v>115.83</v>
      </c>
      <c r="Q2284" s="12" t="s">
        <v>8322</v>
      </c>
      <c r="R2284" t="s">
        <v>8323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63.03</v>
      </c>
      <c r="P2285">
        <f t="shared" si="176"/>
        <v>63.03</v>
      </c>
      <c r="Q2285" s="12" t="s">
        <v>8322</v>
      </c>
      <c r="R2285" t="s">
        <v>8323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108.02</v>
      </c>
      <c r="P2286">
        <f t="shared" si="176"/>
        <v>108.02</v>
      </c>
      <c r="Q2286" s="12" t="s">
        <v>8322</v>
      </c>
      <c r="R2286" t="s">
        <v>8323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46.09</v>
      </c>
      <c r="P2287">
        <f t="shared" si="176"/>
        <v>46.09</v>
      </c>
      <c r="Q2287" s="12" t="s">
        <v>8322</v>
      </c>
      <c r="R2287" t="s">
        <v>8323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107.21</v>
      </c>
      <c r="P2288">
        <f t="shared" si="176"/>
        <v>107.21</v>
      </c>
      <c r="Q2288" s="12" t="s">
        <v>8322</v>
      </c>
      <c r="R2288" t="s">
        <v>8323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50.93</v>
      </c>
      <c r="P2289">
        <f t="shared" si="176"/>
        <v>50.93</v>
      </c>
      <c r="Q2289" s="12" t="s">
        <v>8322</v>
      </c>
      <c r="R2289" t="s">
        <v>8323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40.04</v>
      </c>
      <c r="P2290">
        <f t="shared" si="176"/>
        <v>40.04</v>
      </c>
      <c r="Q2290" s="12" t="s">
        <v>8322</v>
      </c>
      <c r="R2290" t="s">
        <v>8323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64.44</v>
      </c>
      <c r="P2291">
        <f t="shared" si="176"/>
        <v>64.44</v>
      </c>
      <c r="Q2291" s="12" t="s">
        <v>8322</v>
      </c>
      <c r="R2291" t="s">
        <v>8323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53.83</v>
      </c>
      <c r="P2292">
        <f t="shared" si="176"/>
        <v>53.83</v>
      </c>
      <c r="Q2292" s="12" t="s">
        <v>8322</v>
      </c>
      <c r="R2292" t="s">
        <v>8323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100.47</v>
      </c>
      <c r="P2293">
        <f t="shared" si="176"/>
        <v>100.47</v>
      </c>
      <c r="Q2293" s="12" t="s">
        <v>8322</v>
      </c>
      <c r="R2293" t="s">
        <v>8323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46.63</v>
      </c>
      <c r="P2294">
        <f t="shared" si="176"/>
        <v>46.63</v>
      </c>
      <c r="Q2294" s="12" t="s">
        <v>8322</v>
      </c>
      <c r="R2294" t="s">
        <v>8323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34.07</v>
      </c>
      <c r="P2295">
        <f t="shared" si="176"/>
        <v>34.07</v>
      </c>
      <c r="Q2295" s="12" t="s">
        <v>8322</v>
      </c>
      <c r="R2295" t="s">
        <v>8323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65.209999999999994</v>
      </c>
      <c r="P2296">
        <f t="shared" si="176"/>
        <v>65.209999999999994</v>
      </c>
      <c r="Q2296" s="12" t="s">
        <v>8322</v>
      </c>
      <c r="R2296" t="s">
        <v>8323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44.21</v>
      </c>
      <c r="P2297">
        <f t="shared" si="176"/>
        <v>44.21</v>
      </c>
      <c r="Q2297" s="12" t="s">
        <v>8322</v>
      </c>
      <c r="R2297" t="s">
        <v>8323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ref="O2298:O2361" si="180">IFERROR(ROUND(E2298/L2298,2),0)</f>
        <v>71.97</v>
      </c>
      <c r="P2298">
        <f t="shared" ref="P2298:P2361" si="181">IFERROR(ROUND(E2298/L2298,2),0)</f>
        <v>71.97</v>
      </c>
      <c r="Q2298" s="12" t="s">
        <v>8322</v>
      </c>
      <c r="R2298" t="s">
        <v>8323</v>
      </c>
      <c r="S2298" s="17">
        <f t="shared" ref="S2298:S2361" si="182">(((J2298/60)/60)/24)+DATE(1970,1,1)</f>
        <v>40927.731782407405</v>
      </c>
      <c r="T2298" s="17">
        <f t="shared" ref="T2298:T2361" si="183">(((I2298/60)/60)/24)+DATE(1970,1,1)</f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80"/>
        <v>52.95</v>
      </c>
      <c r="P2299">
        <f t="shared" si="181"/>
        <v>52.95</v>
      </c>
      <c r="Q2299" s="12" t="s">
        <v>8322</v>
      </c>
      <c r="R2299" t="s">
        <v>8323</v>
      </c>
      <c r="S2299" s="17">
        <f t="shared" si="182"/>
        <v>40948.042233796295</v>
      </c>
      <c r="T2299" s="17">
        <f t="shared" si="183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80"/>
        <v>109.45</v>
      </c>
      <c r="P2300">
        <f t="shared" si="181"/>
        <v>109.45</v>
      </c>
      <c r="Q2300" s="12" t="s">
        <v>8322</v>
      </c>
      <c r="R2300" t="s">
        <v>8323</v>
      </c>
      <c r="S2300" s="17">
        <f t="shared" si="182"/>
        <v>41694.84065972222</v>
      </c>
      <c r="T2300" s="17">
        <f t="shared" si="183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80"/>
        <v>75.040000000000006</v>
      </c>
      <c r="P2301">
        <f t="shared" si="181"/>
        <v>75.040000000000006</v>
      </c>
      <c r="Q2301" s="12" t="s">
        <v>8322</v>
      </c>
      <c r="R2301" t="s">
        <v>8323</v>
      </c>
      <c r="S2301" s="17">
        <f t="shared" si="182"/>
        <v>40565.032511574071</v>
      </c>
      <c r="T2301" s="17">
        <f t="shared" si="183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80"/>
        <v>115.71</v>
      </c>
      <c r="P2302">
        <f t="shared" si="181"/>
        <v>115.71</v>
      </c>
      <c r="Q2302" s="12" t="s">
        <v>8322</v>
      </c>
      <c r="R2302" t="s">
        <v>8323</v>
      </c>
      <c r="S2302" s="17">
        <f t="shared" si="182"/>
        <v>41074.727037037039</v>
      </c>
      <c r="T2302" s="17">
        <f t="shared" si="183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80"/>
        <v>31.66</v>
      </c>
      <c r="P2303">
        <f t="shared" si="181"/>
        <v>31.66</v>
      </c>
      <c r="Q2303" s="12" t="s">
        <v>8322</v>
      </c>
      <c r="R2303" t="s">
        <v>8326</v>
      </c>
      <c r="S2303" s="17">
        <f t="shared" si="182"/>
        <v>41416.146944444445</v>
      </c>
      <c r="T2303" s="17">
        <f t="shared" si="183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80"/>
        <v>46.18</v>
      </c>
      <c r="P2304">
        <f t="shared" si="181"/>
        <v>46.18</v>
      </c>
      <c r="Q2304" s="12" t="s">
        <v>8322</v>
      </c>
      <c r="R2304" t="s">
        <v>8326</v>
      </c>
      <c r="S2304" s="17">
        <f t="shared" si="182"/>
        <v>41605.868449074071</v>
      </c>
      <c r="T2304" s="17">
        <f t="shared" si="183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80"/>
        <v>68.48</v>
      </c>
      <c r="P2305">
        <f t="shared" si="181"/>
        <v>68.48</v>
      </c>
      <c r="Q2305" s="12" t="s">
        <v>8322</v>
      </c>
      <c r="R2305" t="s">
        <v>8326</v>
      </c>
      <c r="S2305" s="17">
        <f t="shared" si="182"/>
        <v>40850.111064814817</v>
      </c>
      <c r="T2305" s="17">
        <f t="shared" si="183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80"/>
        <v>53.47</v>
      </c>
      <c r="P2306">
        <f t="shared" si="181"/>
        <v>53.47</v>
      </c>
      <c r="Q2306" s="12" t="s">
        <v>8322</v>
      </c>
      <c r="R2306" t="s">
        <v>8326</v>
      </c>
      <c r="S2306" s="17">
        <f t="shared" si="182"/>
        <v>40502.815868055557</v>
      </c>
      <c r="T2306" s="17">
        <f t="shared" si="183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109.11</v>
      </c>
      <c r="P2307">
        <f t="shared" si="181"/>
        <v>109.11</v>
      </c>
      <c r="Q2307" s="12" t="s">
        <v>8322</v>
      </c>
      <c r="R2307" t="s">
        <v>8326</v>
      </c>
      <c r="S2307" s="17">
        <f t="shared" si="182"/>
        <v>41834.695277777777</v>
      </c>
      <c r="T2307" s="17">
        <f t="shared" si="183"/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51.19</v>
      </c>
      <c r="P2308">
        <f t="shared" si="181"/>
        <v>51.19</v>
      </c>
      <c r="Q2308" s="12" t="s">
        <v>8322</v>
      </c>
      <c r="R2308" t="s">
        <v>8326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27.94</v>
      </c>
      <c r="P2309">
        <f t="shared" si="181"/>
        <v>27.94</v>
      </c>
      <c r="Q2309" s="12" t="s">
        <v>8322</v>
      </c>
      <c r="R2309" t="s">
        <v>8326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82.5</v>
      </c>
      <c r="P2310">
        <f t="shared" si="181"/>
        <v>82.5</v>
      </c>
      <c r="Q2310" s="12" t="s">
        <v>8322</v>
      </c>
      <c r="R2310" t="s">
        <v>8326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59.82</v>
      </c>
      <c r="P2311">
        <f t="shared" si="181"/>
        <v>59.82</v>
      </c>
      <c r="Q2311" s="12" t="s">
        <v>8322</v>
      </c>
      <c r="R2311" t="s">
        <v>8326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64.819999999999993</v>
      </c>
      <c r="P2312">
        <f t="shared" si="181"/>
        <v>64.819999999999993</v>
      </c>
      <c r="Q2312" s="12" t="s">
        <v>8322</v>
      </c>
      <c r="R2312" t="s">
        <v>8326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90.1</v>
      </c>
      <c r="P2313">
        <f t="shared" si="181"/>
        <v>90.1</v>
      </c>
      <c r="Q2313" s="12" t="s">
        <v>8322</v>
      </c>
      <c r="R2313" t="s">
        <v>8326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40.96</v>
      </c>
      <c r="P2314">
        <f t="shared" si="181"/>
        <v>40.96</v>
      </c>
      <c r="Q2314" s="12" t="s">
        <v>8322</v>
      </c>
      <c r="R2314" t="s">
        <v>8326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56</v>
      </c>
      <c r="P2315">
        <f t="shared" si="181"/>
        <v>56</v>
      </c>
      <c r="Q2315" s="12" t="s">
        <v>8322</v>
      </c>
      <c r="R2315" t="s">
        <v>8326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37.67</v>
      </c>
      <c r="P2316">
        <f t="shared" si="181"/>
        <v>37.67</v>
      </c>
      <c r="Q2316" s="12" t="s">
        <v>8322</v>
      </c>
      <c r="R2316" t="s">
        <v>8326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40.08</v>
      </c>
      <c r="P2317">
        <f t="shared" si="181"/>
        <v>40.08</v>
      </c>
      <c r="Q2317" s="12" t="s">
        <v>8322</v>
      </c>
      <c r="R2317" t="s">
        <v>8326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78.03</v>
      </c>
      <c r="P2318">
        <f t="shared" si="181"/>
        <v>78.03</v>
      </c>
      <c r="Q2318" s="12" t="s">
        <v>8322</v>
      </c>
      <c r="R2318" t="s">
        <v>8326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18.91</v>
      </c>
      <c r="P2319">
        <f t="shared" si="181"/>
        <v>18.91</v>
      </c>
      <c r="Q2319" s="12" t="s">
        <v>8322</v>
      </c>
      <c r="R2319" t="s">
        <v>8326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37.130000000000003</v>
      </c>
      <c r="P2320">
        <f t="shared" si="181"/>
        <v>37.130000000000003</v>
      </c>
      <c r="Q2320" s="12" t="s">
        <v>8322</v>
      </c>
      <c r="R2320" t="s">
        <v>8326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41.96</v>
      </c>
      <c r="P2321">
        <f t="shared" si="181"/>
        <v>41.96</v>
      </c>
      <c r="Q2321" s="12" t="s">
        <v>8322</v>
      </c>
      <c r="R2321" t="s">
        <v>8326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61.04</v>
      </c>
      <c r="P2322">
        <f t="shared" si="181"/>
        <v>61.04</v>
      </c>
      <c r="Q2322" s="12" t="s">
        <v>8322</v>
      </c>
      <c r="R2322" t="s">
        <v>8326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64.53</v>
      </c>
      <c r="P2323">
        <f t="shared" si="181"/>
        <v>64.53</v>
      </c>
      <c r="Q2323" s="12" t="s">
        <v>8333</v>
      </c>
      <c r="R2323" t="s">
        <v>8349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21.25</v>
      </c>
      <c r="P2324">
        <f t="shared" si="181"/>
        <v>21.25</v>
      </c>
      <c r="Q2324" s="12" t="s">
        <v>8333</v>
      </c>
      <c r="R2324" t="s">
        <v>8349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30</v>
      </c>
      <c r="P2325">
        <f t="shared" si="181"/>
        <v>30</v>
      </c>
      <c r="Q2325" s="12" t="s">
        <v>8333</v>
      </c>
      <c r="R2325" t="s">
        <v>8349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25.49</v>
      </c>
      <c r="P2326">
        <f t="shared" si="181"/>
        <v>25.49</v>
      </c>
      <c r="Q2326" s="12" t="s">
        <v>8333</v>
      </c>
      <c r="R2326" t="s">
        <v>8349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11.43</v>
      </c>
      <c r="P2327">
        <f t="shared" si="181"/>
        <v>11.43</v>
      </c>
      <c r="Q2327" s="12" t="s">
        <v>8333</v>
      </c>
      <c r="R2327" t="s">
        <v>8349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108</v>
      </c>
      <c r="P2328">
        <f t="shared" si="181"/>
        <v>108</v>
      </c>
      <c r="Q2328" s="12" t="s">
        <v>8333</v>
      </c>
      <c r="R2328" t="s">
        <v>8349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54.88</v>
      </c>
      <c r="P2329">
        <f t="shared" si="181"/>
        <v>54.88</v>
      </c>
      <c r="Q2329" s="12" t="s">
        <v>8333</v>
      </c>
      <c r="R2329" t="s">
        <v>8349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47.38</v>
      </c>
      <c r="P2330">
        <f t="shared" si="181"/>
        <v>47.38</v>
      </c>
      <c r="Q2330" s="12" t="s">
        <v>8333</v>
      </c>
      <c r="R2330" t="s">
        <v>8349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211.84</v>
      </c>
      <c r="P2331">
        <f t="shared" si="181"/>
        <v>211.84</v>
      </c>
      <c r="Q2331" s="12" t="s">
        <v>8333</v>
      </c>
      <c r="R2331" t="s">
        <v>8349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219.93</v>
      </c>
      <c r="P2332">
        <f t="shared" si="181"/>
        <v>219.93</v>
      </c>
      <c r="Q2332" s="12" t="s">
        <v>8333</v>
      </c>
      <c r="R2332" t="s">
        <v>8349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40.799999999999997</v>
      </c>
      <c r="P2333">
        <f t="shared" si="181"/>
        <v>40.799999999999997</v>
      </c>
      <c r="Q2333" s="12" t="s">
        <v>8333</v>
      </c>
      <c r="R2333" t="s">
        <v>8349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75.5</v>
      </c>
      <c r="P2334">
        <f t="shared" si="181"/>
        <v>75.5</v>
      </c>
      <c r="Q2334" s="12" t="s">
        <v>8333</v>
      </c>
      <c r="R2334" t="s">
        <v>8349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13.54</v>
      </c>
      <c r="P2335">
        <f t="shared" si="181"/>
        <v>13.54</v>
      </c>
      <c r="Q2335" s="12" t="s">
        <v>8333</v>
      </c>
      <c r="R2335" t="s">
        <v>8349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60.87</v>
      </c>
      <c r="P2336">
        <f t="shared" si="181"/>
        <v>60.87</v>
      </c>
      <c r="Q2336" s="12" t="s">
        <v>8333</v>
      </c>
      <c r="R2336" t="s">
        <v>8349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115.69</v>
      </c>
      <c r="P2337">
        <f t="shared" si="181"/>
        <v>115.69</v>
      </c>
      <c r="Q2337" s="12" t="s">
        <v>8333</v>
      </c>
      <c r="R2337" t="s">
        <v>8349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48.1</v>
      </c>
      <c r="P2338">
        <f t="shared" si="181"/>
        <v>48.1</v>
      </c>
      <c r="Q2338" s="12" t="s">
        <v>8333</v>
      </c>
      <c r="R2338" t="s">
        <v>8349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74.180000000000007</v>
      </c>
      <c r="P2339">
        <f t="shared" si="181"/>
        <v>74.180000000000007</v>
      </c>
      <c r="Q2339" s="12" t="s">
        <v>8333</v>
      </c>
      <c r="R2339" t="s">
        <v>8349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123.35</v>
      </c>
      <c r="P2340">
        <f t="shared" si="181"/>
        <v>123.35</v>
      </c>
      <c r="Q2340" s="12" t="s">
        <v>8333</v>
      </c>
      <c r="R2340" t="s">
        <v>8349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66.62</v>
      </c>
      <c r="P2341">
        <f t="shared" si="181"/>
        <v>66.62</v>
      </c>
      <c r="Q2341" s="12" t="s">
        <v>8333</v>
      </c>
      <c r="R2341" t="s">
        <v>8349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104.99</v>
      </c>
      <c r="P2342">
        <f t="shared" si="181"/>
        <v>104.99</v>
      </c>
      <c r="Q2342" s="12" t="s">
        <v>8333</v>
      </c>
      <c r="R2342" t="s">
        <v>8349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.2" x14ac:dyDescent="0.3">
      <c r="A2343">
        <v>2369</v>
      </c>
      <c r="B2343" s="9" t="s">
        <v>2370</v>
      </c>
      <c r="C2343" s="3" t="s">
        <v>6479</v>
      </c>
      <c r="D2343" s="5">
        <v>25000</v>
      </c>
      <c r="E2343" s="7">
        <v>0</v>
      </c>
      <c r="F2343" t="s">
        <v>8219</v>
      </c>
      <c r="G2343" t="s">
        <v>8223</v>
      </c>
      <c r="H2343" t="s">
        <v>8245</v>
      </c>
      <c r="I2343">
        <v>1455132611</v>
      </c>
      <c r="J2343">
        <v>1452540611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8316</v>
      </c>
      <c r="R2343" t="s">
        <v>8317</v>
      </c>
      <c r="S2343" s="17">
        <f t="shared" si="182"/>
        <v>42380.812627314815</v>
      </c>
      <c r="T2343" s="17">
        <f t="shared" si="183"/>
        <v>42410.812627314815</v>
      </c>
      <c r="U2343">
        <f t="shared" si="184"/>
        <v>2016</v>
      </c>
    </row>
    <row r="2344" spans="1:21" ht="43.2" x14ac:dyDescent="0.3">
      <c r="A2344">
        <v>2370</v>
      </c>
      <c r="B2344" s="9" t="s">
        <v>2371</v>
      </c>
      <c r="C2344" s="3" t="s">
        <v>6480</v>
      </c>
      <c r="D2344" s="5">
        <v>25000</v>
      </c>
      <c r="E2344" s="7">
        <v>82</v>
      </c>
      <c r="F2344" t="s">
        <v>8219</v>
      </c>
      <c r="G2344" t="s">
        <v>8223</v>
      </c>
      <c r="H2344" t="s">
        <v>8245</v>
      </c>
      <c r="I2344">
        <v>1418877141</v>
      </c>
      <c r="J2344">
        <v>1416285141</v>
      </c>
      <c r="K2344" t="b">
        <v>0</v>
      </c>
      <c r="L2344">
        <v>4</v>
      </c>
      <c r="M2344" t="b">
        <v>0</v>
      </c>
      <c r="N2344" t="s">
        <v>8270</v>
      </c>
      <c r="O2344" s="10">
        <f t="shared" si="180"/>
        <v>20.5</v>
      </c>
      <c r="P2344">
        <f t="shared" si="181"/>
        <v>20.5</v>
      </c>
      <c r="Q2344" s="12" t="s">
        <v>8316</v>
      </c>
      <c r="R2344" t="s">
        <v>8317</v>
      </c>
      <c r="S2344" s="17">
        <f t="shared" si="182"/>
        <v>41961.18913194444</v>
      </c>
      <c r="T2344" s="17">
        <f t="shared" si="183"/>
        <v>41991.18913194444</v>
      </c>
      <c r="U2344">
        <f t="shared" si="184"/>
        <v>2014</v>
      </c>
    </row>
    <row r="2345" spans="1:21" ht="72" x14ac:dyDescent="0.3">
      <c r="A2345">
        <v>3126</v>
      </c>
      <c r="B2345" s="9" t="s">
        <v>3126</v>
      </c>
      <c r="C2345" s="3" t="s">
        <v>7236</v>
      </c>
      <c r="D2345" s="5">
        <v>25000</v>
      </c>
      <c r="E2345" s="7">
        <v>1040</v>
      </c>
      <c r="F2345" t="s">
        <v>8219</v>
      </c>
      <c r="G2345" t="s">
        <v>8223</v>
      </c>
      <c r="H2345" t="s">
        <v>8245</v>
      </c>
      <c r="I2345">
        <v>1459121162</v>
      </c>
      <c r="J2345">
        <v>1456532762</v>
      </c>
      <c r="K2345" t="b">
        <v>0</v>
      </c>
      <c r="L2345">
        <v>17</v>
      </c>
      <c r="M2345" t="b">
        <v>0</v>
      </c>
      <c r="N2345" t="s">
        <v>8301</v>
      </c>
      <c r="O2345" s="10">
        <f t="shared" si="180"/>
        <v>61.18</v>
      </c>
      <c r="P2345">
        <f t="shared" si="181"/>
        <v>61.18</v>
      </c>
      <c r="Q2345" s="12" t="s">
        <v>8314</v>
      </c>
      <c r="R2345" t="s">
        <v>8354</v>
      </c>
      <c r="S2345" s="17">
        <f t="shared" si="182"/>
        <v>42427.01807870371</v>
      </c>
      <c r="T2345" s="17">
        <f t="shared" si="183"/>
        <v>42456.976412037038</v>
      </c>
      <c r="U2345">
        <f t="shared" si="184"/>
        <v>2016</v>
      </c>
    </row>
    <row r="2346" spans="1:21" ht="43.2" x14ac:dyDescent="0.3">
      <c r="A2346">
        <v>3877</v>
      </c>
      <c r="B2346" s="9" t="s">
        <v>3874</v>
      </c>
      <c r="C2346" s="3" t="s">
        <v>7986</v>
      </c>
      <c r="D2346" s="5">
        <v>25000</v>
      </c>
      <c r="E2346" s="7">
        <v>1241</v>
      </c>
      <c r="F2346" t="s">
        <v>8219</v>
      </c>
      <c r="G2346" t="s">
        <v>8223</v>
      </c>
      <c r="H2346" t="s">
        <v>8245</v>
      </c>
      <c r="I2346">
        <v>1481213752</v>
      </c>
      <c r="J2346">
        <v>1478621752</v>
      </c>
      <c r="K2346" t="b">
        <v>0</v>
      </c>
      <c r="L2346">
        <v>14</v>
      </c>
      <c r="M2346" t="b">
        <v>0</v>
      </c>
      <c r="N2346" t="s">
        <v>8303</v>
      </c>
      <c r="O2346" s="10">
        <f t="shared" si="180"/>
        <v>88.64</v>
      </c>
      <c r="P2346">
        <f t="shared" si="181"/>
        <v>88.64</v>
      </c>
      <c r="Q2346" s="12" t="s">
        <v>8314</v>
      </c>
      <c r="R2346" t="s">
        <v>8356</v>
      </c>
      <c r="S2346" s="17">
        <f t="shared" si="182"/>
        <v>42682.67768518519</v>
      </c>
      <c r="T2346" s="17">
        <f t="shared" si="183"/>
        <v>42712.67768518519</v>
      </c>
      <c r="U2346">
        <f t="shared" si="184"/>
        <v>2016</v>
      </c>
    </row>
    <row r="2347" spans="1:21" ht="43.2" x14ac:dyDescent="0.3">
      <c r="A2347">
        <v>2357</v>
      </c>
      <c r="B2347" s="9" t="s">
        <v>2358</v>
      </c>
      <c r="C2347" s="3" t="s">
        <v>6467</v>
      </c>
      <c r="D2347" s="5">
        <v>27000</v>
      </c>
      <c r="E2347" s="7">
        <v>0</v>
      </c>
      <c r="F2347" t="s">
        <v>8219</v>
      </c>
      <c r="G2347" t="s">
        <v>8224</v>
      </c>
      <c r="H2347" t="s">
        <v>8246</v>
      </c>
      <c r="I2347">
        <v>1445093578</v>
      </c>
      <c r="J2347">
        <v>1442501578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8316</v>
      </c>
      <c r="R2347" t="s">
        <v>8317</v>
      </c>
      <c r="S2347" s="17">
        <f t="shared" si="182"/>
        <v>42264.620115740734</v>
      </c>
      <c r="T2347" s="17">
        <f t="shared" si="183"/>
        <v>42294.620115740734</v>
      </c>
      <c r="U2347">
        <f t="shared" si="184"/>
        <v>2015</v>
      </c>
    </row>
    <row r="2348" spans="1:21" ht="43.2" x14ac:dyDescent="0.3">
      <c r="A2348">
        <v>620</v>
      </c>
      <c r="B2348" s="9" t="s">
        <v>621</v>
      </c>
      <c r="C2348" s="3" t="s">
        <v>4730</v>
      </c>
      <c r="D2348" s="5">
        <v>30000</v>
      </c>
      <c r="E2348" s="7">
        <v>300</v>
      </c>
      <c r="F2348" t="s">
        <v>8219</v>
      </c>
      <c r="G2348" t="s">
        <v>8228</v>
      </c>
      <c r="H2348" t="s">
        <v>8250</v>
      </c>
      <c r="I2348">
        <v>1408986738</v>
      </c>
      <c r="J2348">
        <v>1405098738</v>
      </c>
      <c r="K2348" t="b">
        <v>0</v>
      </c>
      <c r="L2348">
        <v>1</v>
      </c>
      <c r="M2348" t="b">
        <v>0</v>
      </c>
      <c r="N2348" t="s">
        <v>8270</v>
      </c>
      <c r="O2348" s="10">
        <f t="shared" si="180"/>
        <v>300</v>
      </c>
      <c r="P2348">
        <f t="shared" si="181"/>
        <v>300</v>
      </c>
      <c r="Q2348" s="12" t="s">
        <v>8316</v>
      </c>
      <c r="R2348" t="s">
        <v>8317</v>
      </c>
      <c r="S2348" s="17">
        <f t="shared" si="182"/>
        <v>41831.716874999998</v>
      </c>
      <c r="T2348" s="17">
        <f t="shared" si="183"/>
        <v>41876.716874999998</v>
      </c>
      <c r="U2348">
        <f t="shared" si="184"/>
        <v>2014</v>
      </c>
    </row>
    <row r="2349" spans="1:21" ht="43.2" x14ac:dyDescent="0.3">
      <c r="A2349">
        <v>1007</v>
      </c>
      <c r="B2349" s="9" t="s">
        <v>1008</v>
      </c>
      <c r="C2349" s="3" t="s">
        <v>5117</v>
      </c>
      <c r="D2349" s="5">
        <v>30000</v>
      </c>
      <c r="E2349" s="7">
        <v>13296</v>
      </c>
      <c r="F2349" t="s">
        <v>8219</v>
      </c>
      <c r="G2349" t="s">
        <v>8223</v>
      </c>
      <c r="H2349" t="s">
        <v>8245</v>
      </c>
      <c r="I2349">
        <v>1481727623</v>
      </c>
      <c r="J2349">
        <v>1478095223</v>
      </c>
      <c r="K2349" t="b">
        <v>0</v>
      </c>
      <c r="L2349">
        <v>76</v>
      </c>
      <c r="M2349" t="b">
        <v>0</v>
      </c>
      <c r="N2349" t="s">
        <v>8271</v>
      </c>
      <c r="O2349" s="10">
        <f t="shared" si="180"/>
        <v>174.95</v>
      </c>
      <c r="P2349">
        <f t="shared" si="181"/>
        <v>174.95</v>
      </c>
      <c r="Q2349" s="12" t="s">
        <v>8316</v>
      </c>
      <c r="R2349" t="s">
        <v>8318</v>
      </c>
      <c r="S2349" s="17">
        <f t="shared" si="182"/>
        <v>42676.583599537036</v>
      </c>
      <c r="T2349" s="17">
        <f t="shared" si="183"/>
        <v>42718.6252662037</v>
      </c>
      <c r="U2349">
        <f t="shared" si="184"/>
        <v>2016</v>
      </c>
    </row>
    <row r="2350" spans="1:21" ht="43.2" x14ac:dyDescent="0.3">
      <c r="A2350">
        <v>1305</v>
      </c>
      <c r="B2350" s="9" t="s">
        <v>1306</v>
      </c>
      <c r="C2350" s="3" t="s">
        <v>5415</v>
      </c>
      <c r="D2350" s="5">
        <v>30000</v>
      </c>
      <c r="E2350" s="7">
        <v>7793</v>
      </c>
      <c r="F2350" t="s">
        <v>8219</v>
      </c>
      <c r="G2350" t="s">
        <v>8223</v>
      </c>
      <c r="H2350" t="s">
        <v>8245</v>
      </c>
      <c r="I2350">
        <v>1469122200</v>
      </c>
      <c r="J2350">
        <v>1466611108</v>
      </c>
      <c r="K2350" t="b">
        <v>0</v>
      </c>
      <c r="L2350">
        <v>86</v>
      </c>
      <c r="M2350" t="b">
        <v>0</v>
      </c>
      <c r="N2350" t="s">
        <v>8271</v>
      </c>
      <c r="O2350" s="10">
        <f t="shared" si="180"/>
        <v>90.62</v>
      </c>
      <c r="P2350">
        <f t="shared" si="181"/>
        <v>90.62</v>
      </c>
      <c r="Q2350" s="12" t="s">
        <v>8316</v>
      </c>
      <c r="R2350" t="s">
        <v>8318</v>
      </c>
      <c r="S2350" s="17">
        <f t="shared" si="182"/>
        <v>42543.665601851855</v>
      </c>
      <c r="T2350" s="17">
        <f t="shared" si="183"/>
        <v>42572.729166666672</v>
      </c>
      <c r="U2350">
        <f t="shared" si="184"/>
        <v>2016</v>
      </c>
    </row>
    <row r="2351" spans="1:21" ht="57.6" x14ac:dyDescent="0.3">
      <c r="A2351">
        <v>1338</v>
      </c>
      <c r="B2351" s="9" t="s">
        <v>1339</v>
      </c>
      <c r="C2351" s="3" t="s">
        <v>5448</v>
      </c>
      <c r="D2351" s="5">
        <v>30000</v>
      </c>
      <c r="E2351" s="7">
        <v>991</v>
      </c>
      <c r="F2351" t="s">
        <v>8219</v>
      </c>
      <c r="G2351" t="s">
        <v>8223</v>
      </c>
      <c r="H2351" t="s">
        <v>8245</v>
      </c>
      <c r="I2351">
        <v>1438543033</v>
      </c>
      <c r="J2351">
        <v>1435951033</v>
      </c>
      <c r="K2351" t="b">
        <v>0</v>
      </c>
      <c r="L2351">
        <v>15</v>
      </c>
      <c r="M2351" t="b">
        <v>0</v>
      </c>
      <c r="N2351" t="s">
        <v>8271</v>
      </c>
      <c r="O2351" s="10">
        <f t="shared" si="180"/>
        <v>66.069999999999993</v>
      </c>
      <c r="P2351">
        <f t="shared" si="181"/>
        <v>66.069999999999993</v>
      </c>
      <c r="Q2351" s="12" t="s">
        <v>8316</v>
      </c>
      <c r="R2351" t="s">
        <v>8318</v>
      </c>
      <c r="S2351" s="17">
        <f t="shared" si="182"/>
        <v>42188.803622685184</v>
      </c>
      <c r="T2351" s="17">
        <f t="shared" si="183"/>
        <v>42218.803622685184</v>
      </c>
      <c r="U2351">
        <f t="shared" si="184"/>
        <v>2015</v>
      </c>
    </row>
    <row r="2352" spans="1:21" ht="43.2" x14ac:dyDescent="0.3">
      <c r="A2352">
        <v>1566</v>
      </c>
      <c r="B2352" s="9" t="s">
        <v>1567</v>
      </c>
      <c r="C2352" s="3" t="s">
        <v>5676</v>
      </c>
      <c r="D2352" s="5">
        <v>30000</v>
      </c>
      <c r="E2352" s="7">
        <v>6375</v>
      </c>
      <c r="F2352" t="s">
        <v>8219</v>
      </c>
      <c r="G2352" t="s">
        <v>8223</v>
      </c>
      <c r="H2352" t="s">
        <v>8245</v>
      </c>
      <c r="I2352">
        <v>1469656800</v>
      </c>
      <c r="J2352">
        <v>1467151204</v>
      </c>
      <c r="K2352" t="b">
        <v>0</v>
      </c>
      <c r="L2352">
        <v>59</v>
      </c>
      <c r="M2352" t="b">
        <v>0</v>
      </c>
      <c r="N2352" t="s">
        <v>8288</v>
      </c>
      <c r="O2352" s="10">
        <f t="shared" si="180"/>
        <v>108.05</v>
      </c>
      <c r="P2352">
        <f t="shared" si="181"/>
        <v>108.05</v>
      </c>
      <c r="Q2352" s="12" t="s">
        <v>8319</v>
      </c>
      <c r="R2352" t="s">
        <v>8341</v>
      </c>
      <c r="S2352" s="17">
        <f t="shared" si="182"/>
        <v>42549.916712962964</v>
      </c>
      <c r="T2352" s="17">
        <f t="shared" si="183"/>
        <v>42578.916666666672</v>
      </c>
      <c r="U2352">
        <f t="shared" si="184"/>
        <v>2016</v>
      </c>
    </row>
    <row r="2353" spans="1:21" x14ac:dyDescent="0.3">
      <c r="A2353">
        <v>1569</v>
      </c>
      <c r="B2353" s="9" t="s">
        <v>1570</v>
      </c>
      <c r="C2353" s="3" t="s">
        <v>5679</v>
      </c>
      <c r="D2353" s="5">
        <v>30000</v>
      </c>
      <c r="E2353" s="7">
        <v>0</v>
      </c>
      <c r="F2353" t="s">
        <v>8219</v>
      </c>
      <c r="G2353" t="s">
        <v>8223</v>
      </c>
      <c r="H2353" t="s">
        <v>8245</v>
      </c>
      <c r="I2353">
        <v>1369498714</v>
      </c>
      <c r="J2353">
        <v>1366906714</v>
      </c>
      <c r="K2353" t="b">
        <v>0</v>
      </c>
      <c r="L2353">
        <v>0</v>
      </c>
      <c r="M2353" t="b">
        <v>0</v>
      </c>
      <c r="N2353" t="s">
        <v>8288</v>
      </c>
      <c r="O2353" s="10">
        <f t="shared" si="180"/>
        <v>0</v>
      </c>
      <c r="P2353">
        <f t="shared" si="181"/>
        <v>0</v>
      </c>
      <c r="Q2353" s="12" t="s">
        <v>8319</v>
      </c>
      <c r="R2353" t="s">
        <v>8341</v>
      </c>
      <c r="S2353" s="17">
        <f t="shared" si="182"/>
        <v>41389.679560185185</v>
      </c>
      <c r="T2353" s="17">
        <f t="shared" si="183"/>
        <v>41419.679560185185</v>
      </c>
      <c r="U2353">
        <f t="shared" si="184"/>
        <v>2013</v>
      </c>
    </row>
    <row r="2354" spans="1:21" ht="28.8" x14ac:dyDescent="0.3">
      <c r="A2354">
        <v>2379</v>
      </c>
      <c r="B2354" s="9" t="s">
        <v>2380</v>
      </c>
      <c r="C2354" s="3" t="s">
        <v>6489</v>
      </c>
      <c r="D2354" s="5">
        <v>30000</v>
      </c>
      <c r="E2354" s="7">
        <v>0</v>
      </c>
      <c r="F2354" t="s">
        <v>8219</v>
      </c>
      <c r="G2354" t="s">
        <v>8223</v>
      </c>
      <c r="H2354" t="s">
        <v>8245</v>
      </c>
      <c r="I2354">
        <v>1444004616</v>
      </c>
      <c r="J2354">
        <v>1440116616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8316</v>
      </c>
      <c r="R2354" t="s">
        <v>8317</v>
      </c>
      <c r="S2354" s="17">
        <f t="shared" si="182"/>
        <v>42237.016388888893</v>
      </c>
      <c r="T2354" s="17">
        <f t="shared" si="183"/>
        <v>42282.016388888893</v>
      </c>
      <c r="U2354">
        <f t="shared" si="184"/>
        <v>2015</v>
      </c>
    </row>
    <row r="2355" spans="1:21" ht="43.2" x14ac:dyDescent="0.3">
      <c r="A2355">
        <v>2386</v>
      </c>
      <c r="B2355" s="9" t="s">
        <v>2387</v>
      </c>
      <c r="C2355" s="3" t="s">
        <v>6496</v>
      </c>
      <c r="D2355" s="5">
        <v>30000</v>
      </c>
      <c r="E2355" s="7">
        <v>0</v>
      </c>
      <c r="F2355" t="s">
        <v>8219</v>
      </c>
      <c r="G2355" t="s">
        <v>8228</v>
      </c>
      <c r="H2355" t="s">
        <v>8250</v>
      </c>
      <c r="I2355">
        <v>1420920424</v>
      </c>
      <c r="J2355">
        <v>1415736424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8316</v>
      </c>
      <c r="R2355" t="s">
        <v>8317</v>
      </c>
      <c r="S2355" s="17">
        <f t="shared" si="182"/>
        <v>41954.838240740741</v>
      </c>
      <c r="T2355" s="17">
        <f t="shared" si="183"/>
        <v>42014.838240740741</v>
      </c>
      <c r="U2355">
        <f t="shared" si="184"/>
        <v>2014</v>
      </c>
    </row>
    <row r="2356" spans="1:21" ht="43.2" x14ac:dyDescent="0.3">
      <c r="A2356">
        <v>2572</v>
      </c>
      <c r="B2356" s="9" t="s">
        <v>2572</v>
      </c>
      <c r="C2356" s="3" t="s">
        <v>6682</v>
      </c>
      <c r="D2356" s="5">
        <v>30000</v>
      </c>
      <c r="E2356" s="7">
        <v>0</v>
      </c>
      <c r="F2356" t="s">
        <v>8219</v>
      </c>
      <c r="G2356" t="s">
        <v>8223</v>
      </c>
      <c r="H2356" t="s">
        <v>8245</v>
      </c>
      <c r="I2356">
        <v>1428893517</v>
      </c>
      <c r="J2356">
        <v>1426301517</v>
      </c>
      <c r="K2356" t="b">
        <v>0</v>
      </c>
      <c r="L2356">
        <v>0</v>
      </c>
      <c r="M2356" t="b">
        <v>0</v>
      </c>
      <c r="N2356" t="s">
        <v>8282</v>
      </c>
      <c r="O2356" s="10">
        <f t="shared" si="180"/>
        <v>0</v>
      </c>
      <c r="P2356">
        <f t="shared" si="181"/>
        <v>0</v>
      </c>
      <c r="Q2356" s="12" t="s">
        <v>8333</v>
      </c>
      <c r="R2356" t="s">
        <v>8334</v>
      </c>
      <c r="S2356" s="17">
        <f t="shared" si="182"/>
        <v>42077.119409722218</v>
      </c>
      <c r="T2356" s="17">
        <f t="shared" si="183"/>
        <v>42107.119409722218</v>
      </c>
      <c r="U2356">
        <f t="shared" si="184"/>
        <v>2015</v>
      </c>
    </row>
    <row r="2357" spans="1:21" ht="43.2" x14ac:dyDescent="0.3">
      <c r="A2357">
        <v>2657</v>
      </c>
      <c r="B2357" s="9" t="s">
        <v>2657</v>
      </c>
      <c r="C2357" s="3" t="s">
        <v>6767</v>
      </c>
      <c r="D2357" s="5">
        <v>30000</v>
      </c>
      <c r="E2357" s="7">
        <v>5621.38</v>
      </c>
      <c r="F2357" t="s">
        <v>8219</v>
      </c>
      <c r="G2357" t="s">
        <v>8223</v>
      </c>
      <c r="H2357" t="s">
        <v>8245</v>
      </c>
      <c r="I2357">
        <v>1470187800</v>
      </c>
      <c r="J2357">
        <v>1467325053</v>
      </c>
      <c r="K2357" t="b">
        <v>0</v>
      </c>
      <c r="L2357">
        <v>59</v>
      </c>
      <c r="M2357" t="b">
        <v>0</v>
      </c>
      <c r="N2357" t="s">
        <v>8299</v>
      </c>
      <c r="O2357" s="10">
        <f t="shared" si="180"/>
        <v>95.28</v>
      </c>
      <c r="P2357">
        <f t="shared" si="181"/>
        <v>95.28</v>
      </c>
      <c r="Q2357" s="12" t="s">
        <v>8316</v>
      </c>
      <c r="R2357" t="s">
        <v>8352</v>
      </c>
      <c r="S2357" s="17">
        <f t="shared" si="182"/>
        <v>42551.928854166668</v>
      </c>
      <c r="T2357" s="17">
        <f t="shared" si="183"/>
        <v>42585.0625</v>
      </c>
      <c r="U2357">
        <f t="shared" si="184"/>
        <v>2016</v>
      </c>
    </row>
    <row r="2358" spans="1:21" ht="43.2" x14ac:dyDescent="0.3">
      <c r="A2358">
        <v>3875</v>
      </c>
      <c r="B2358" s="9" t="s">
        <v>3872</v>
      </c>
      <c r="C2358" s="3" t="s">
        <v>7984</v>
      </c>
      <c r="D2358" s="5">
        <v>30000</v>
      </c>
      <c r="E2358" s="7">
        <v>0</v>
      </c>
      <c r="F2358" t="s">
        <v>8219</v>
      </c>
      <c r="G2358" t="s">
        <v>8231</v>
      </c>
      <c r="H2358" t="s">
        <v>8252</v>
      </c>
      <c r="I2358">
        <v>1472896800</v>
      </c>
      <c r="J2358">
        <v>1472804365</v>
      </c>
      <c r="K2358" t="b">
        <v>0</v>
      </c>
      <c r="L2358">
        <v>0</v>
      </c>
      <c r="M2358" t="b">
        <v>0</v>
      </c>
      <c r="N2358" t="s">
        <v>8303</v>
      </c>
      <c r="O2358" s="10">
        <f t="shared" si="180"/>
        <v>0</v>
      </c>
      <c r="P2358">
        <f t="shared" si="181"/>
        <v>0</v>
      </c>
      <c r="Q2358" s="12" t="s">
        <v>8314</v>
      </c>
      <c r="R2358" t="s">
        <v>8356</v>
      </c>
      <c r="S2358" s="17">
        <f t="shared" si="182"/>
        <v>42615.346817129626</v>
      </c>
      <c r="T2358" s="17">
        <f t="shared" si="183"/>
        <v>42616.416666666672</v>
      </c>
      <c r="U2358">
        <f t="shared" si="184"/>
        <v>2016</v>
      </c>
    </row>
    <row r="2359" spans="1:21" ht="43.2" x14ac:dyDescent="0.3">
      <c r="A2359">
        <v>3882</v>
      </c>
      <c r="B2359" s="9" t="s">
        <v>3879</v>
      </c>
      <c r="C2359" s="3" t="s">
        <v>7991</v>
      </c>
      <c r="D2359" s="5">
        <v>30000</v>
      </c>
      <c r="E2359" s="7">
        <v>0</v>
      </c>
      <c r="F2359" t="s">
        <v>8219</v>
      </c>
      <c r="G2359" t="s">
        <v>8225</v>
      </c>
      <c r="H2359" t="s">
        <v>8247</v>
      </c>
      <c r="I2359">
        <v>1454281380</v>
      </c>
      <c r="J2359">
        <v>1451950570</v>
      </c>
      <c r="K2359" t="b">
        <v>0</v>
      </c>
      <c r="L2359">
        <v>0</v>
      </c>
      <c r="M2359" t="b">
        <v>0</v>
      </c>
      <c r="N2359" t="s">
        <v>8303</v>
      </c>
      <c r="O2359" s="10">
        <f t="shared" si="180"/>
        <v>0</v>
      </c>
      <c r="P2359">
        <f t="shared" si="181"/>
        <v>0</v>
      </c>
      <c r="Q2359" s="12" t="s">
        <v>8314</v>
      </c>
      <c r="R2359" t="s">
        <v>8356</v>
      </c>
      <c r="S2359" s="17">
        <f t="shared" si="182"/>
        <v>42373.983449074076</v>
      </c>
      <c r="T2359" s="17">
        <f t="shared" si="183"/>
        <v>42400.960416666669</v>
      </c>
      <c r="U2359">
        <f t="shared" si="184"/>
        <v>2016</v>
      </c>
    </row>
    <row r="2360" spans="1:21" ht="43.2" x14ac:dyDescent="0.3">
      <c r="A2360">
        <v>2395</v>
      </c>
      <c r="B2360" s="9" t="s">
        <v>2396</v>
      </c>
      <c r="C2360" s="3" t="s">
        <v>6505</v>
      </c>
      <c r="D2360" s="5">
        <v>33000</v>
      </c>
      <c r="E2360" s="7">
        <v>0</v>
      </c>
      <c r="F2360" t="s">
        <v>8219</v>
      </c>
      <c r="G2360" t="s">
        <v>8223</v>
      </c>
      <c r="H2360" t="s">
        <v>8245</v>
      </c>
      <c r="I2360">
        <v>1484038620</v>
      </c>
      <c r="J2360">
        <v>1481597687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8316</v>
      </c>
      <c r="R2360" t="s">
        <v>8317</v>
      </c>
      <c r="S2360" s="17">
        <f t="shared" si="182"/>
        <v>42717.121377314819</v>
      </c>
      <c r="T2360" s="17">
        <f t="shared" si="183"/>
        <v>42745.372916666667</v>
      </c>
      <c r="U2360">
        <f t="shared" si="184"/>
        <v>2016</v>
      </c>
    </row>
    <row r="2361" spans="1:21" ht="57.6" x14ac:dyDescent="0.3">
      <c r="A2361">
        <v>156</v>
      </c>
      <c r="B2361" s="9" t="s">
        <v>158</v>
      </c>
      <c r="C2361" s="3" t="s">
        <v>4266</v>
      </c>
      <c r="D2361" s="5">
        <v>35000</v>
      </c>
      <c r="E2361" s="7">
        <v>1785</v>
      </c>
      <c r="F2361" t="s">
        <v>8219</v>
      </c>
      <c r="G2361" t="s">
        <v>8228</v>
      </c>
      <c r="H2361" t="s">
        <v>8250</v>
      </c>
      <c r="I2361">
        <v>1407034796</v>
      </c>
      <c r="J2361">
        <v>1401850796</v>
      </c>
      <c r="K2361" t="b">
        <v>0</v>
      </c>
      <c r="L2361">
        <v>15</v>
      </c>
      <c r="M2361" t="b">
        <v>0</v>
      </c>
      <c r="N2361" t="s">
        <v>8265</v>
      </c>
      <c r="O2361" s="10">
        <f t="shared" si="180"/>
        <v>119</v>
      </c>
      <c r="P2361">
        <f t="shared" si="181"/>
        <v>119</v>
      </c>
      <c r="Q2361" s="12" t="s">
        <v>8307</v>
      </c>
      <c r="R2361" t="s">
        <v>8310</v>
      </c>
      <c r="S2361" s="17">
        <f t="shared" si="182"/>
        <v>41794.124953703707</v>
      </c>
      <c r="T2361" s="17">
        <f t="shared" si="183"/>
        <v>41854.124953703707</v>
      </c>
      <c r="U2361">
        <f t="shared" si="184"/>
        <v>2014</v>
      </c>
    </row>
    <row r="2362" spans="1:21" ht="43.2" x14ac:dyDescent="0.3">
      <c r="A2362">
        <v>1322</v>
      </c>
      <c r="B2362" s="9" t="s">
        <v>1323</v>
      </c>
      <c r="C2362" s="3" t="s">
        <v>5432</v>
      </c>
      <c r="D2362" s="5">
        <v>35000</v>
      </c>
      <c r="E2362" s="7">
        <v>106</v>
      </c>
      <c r="F2362" t="s">
        <v>8219</v>
      </c>
      <c r="G2362" t="s">
        <v>8224</v>
      </c>
      <c r="H2362" t="s">
        <v>8246</v>
      </c>
      <c r="I2362">
        <v>1432223125</v>
      </c>
      <c r="J2362">
        <v>1429631125</v>
      </c>
      <c r="K2362" t="b">
        <v>0</v>
      </c>
      <c r="L2362">
        <v>4</v>
      </c>
      <c r="M2362" t="b">
        <v>0</v>
      </c>
      <c r="N2362" t="s">
        <v>8271</v>
      </c>
      <c r="O2362" s="10">
        <f t="shared" ref="O2362:O2425" si="185">IFERROR(ROUND(E2362/L2362,2),0)</f>
        <v>26.5</v>
      </c>
      <c r="P2362">
        <f t="shared" ref="P2362:P2425" si="186">IFERROR(ROUND(E2362/L2362,2),0)</f>
        <v>26.5</v>
      </c>
      <c r="Q2362" s="12" t="s">
        <v>8316</v>
      </c>
      <c r="R2362" t="s">
        <v>8318</v>
      </c>
      <c r="S2362" s="17">
        <f t="shared" ref="S2362:S2425" si="187">(((J2362/60)/60)/24)+DATE(1970,1,1)</f>
        <v>42115.656539351854</v>
      </c>
      <c r="T2362" s="17">
        <f t="shared" ref="T2362:T2425" si="188">(((I2362/60)/60)/24)+DATE(1970,1,1)</f>
        <v>42145.656539351854</v>
      </c>
      <c r="U2362">
        <f t="shared" si="184"/>
        <v>2015</v>
      </c>
    </row>
    <row r="2363" spans="1:21" ht="43.2" x14ac:dyDescent="0.3">
      <c r="A2363">
        <v>1330</v>
      </c>
      <c r="B2363" s="9" t="s">
        <v>1331</v>
      </c>
      <c r="C2363" s="3" t="s">
        <v>5440</v>
      </c>
      <c r="D2363" s="5">
        <v>35000</v>
      </c>
      <c r="E2363" s="7">
        <v>7873</v>
      </c>
      <c r="F2363" t="s">
        <v>8219</v>
      </c>
      <c r="G2363" t="s">
        <v>8223</v>
      </c>
      <c r="H2363" t="s">
        <v>8245</v>
      </c>
      <c r="I2363">
        <v>1467432000</v>
      </c>
      <c r="J2363">
        <v>1464763109</v>
      </c>
      <c r="K2363" t="b">
        <v>0</v>
      </c>
      <c r="L2363">
        <v>50</v>
      </c>
      <c r="M2363" t="b">
        <v>0</v>
      </c>
      <c r="N2363" t="s">
        <v>8271</v>
      </c>
      <c r="O2363" s="10">
        <f t="shared" si="185"/>
        <v>157.46</v>
      </c>
      <c r="P2363">
        <f t="shared" si="186"/>
        <v>157.46</v>
      </c>
      <c r="Q2363" s="12" t="s">
        <v>8316</v>
      </c>
      <c r="R2363" t="s">
        <v>8318</v>
      </c>
      <c r="S2363" s="17">
        <f t="shared" si="187"/>
        <v>42522.276724537034</v>
      </c>
      <c r="T2363" s="17">
        <f t="shared" si="188"/>
        <v>42553.166666666672</v>
      </c>
      <c r="U2363">
        <f t="shared" si="184"/>
        <v>2016</v>
      </c>
    </row>
    <row r="2364" spans="1:21" ht="43.2" x14ac:dyDescent="0.3">
      <c r="A2364">
        <v>2354</v>
      </c>
      <c r="B2364" s="9" t="s">
        <v>2355</v>
      </c>
      <c r="C2364" s="3" t="s">
        <v>6464</v>
      </c>
      <c r="D2364" s="5">
        <v>35000</v>
      </c>
      <c r="E2364" s="7">
        <v>25</v>
      </c>
      <c r="F2364" t="s">
        <v>8219</v>
      </c>
      <c r="G2364" t="s">
        <v>8223</v>
      </c>
      <c r="H2364" t="s">
        <v>8245</v>
      </c>
      <c r="I2364">
        <v>1420910460</v>
      </c>
      <c r="J2364">
        <v>1415726460</v>
      </c>
      <c r="K2364" t="b">
        <v>0</v>
      </c>
      <c r="L2364">
        <v>1</v>
      </c>
      <c r="M2364" t="b">
        <v>0</v>
      </c>
      <c r="N2364" t="s">
        <v>8270</v>
      </c>
      <c r="O2364" s="10">
        <f t="shared" si="185"/>
        <v>25</v>
      </c>
      <c r="P2364">
        <f t="shared" si="186"/>
        <v>25</v>
      </c>
      <c r="Q2364" s="12" t="s">
        <v>8316</v>
      </c>
      <c r="R2364" t="s">
        <v>8317</v>
      </c>
      <c r="S2364" s="17">
        <f t="shared" si="187"/>
        <v>41954.722916666666</v>
      </c>
      <c r="T2364" s="17">
        <f t="shared" si="188"/>
        <v>42014.722916666666</v>
      </c>
      <c r="U2364">
        <f t="shared" si="184"/>
        <v>2014</v>
      </c>
    </row>
    <row r="2365" spans="1:21" ht="43.2" x14ac:dyDescent="0.3">
      <c r="A2365">
        <v>2566</v>
      </c>
      <c r="B2365" s="9" t="s">
        <v>2566</v>
      </c>
      <c r="C2365" s="3" t="s">
        <v>6676</v>
      </c>
      <c r="D2365" s="5">
        <v>35000</v>
      </c>
      <c r="E2365" s="7">
        <v>0</v>
      </c>
      <c r="F2365" t="s">
        <v>8219</v>
      </c>
      <c r="G2365" t="s">
        <v>8223</v>
      </c>
      <c r="H2365" t="s">
        <v>8245</v>
      </c>
      <c r="I2365">
        <v>1408663948</v>
      </c>
      <c r="J2365">
        <v>1406071948</v>
      </c>
      <c r="K2365" t="b">
        <v>0</v>
      </c>
      <c r="L2365">
        <v>0</v>
      </c>
      <c r="M2365" t="b">
        <v>0</v>
      </c>
      <c r="N2365" t="s">
        <v>8282</v>
      </c>
      <c r="O2365" s="10">
        <f t="shared" si="185"/>
        <v>0</v>
      </c>
      <c r="P2365">
        <f t="shared" si="186"/>
        <v>0</v>
      </c>
      <c r="Q2365" s="12" t="s">
        <v>8333</v>
      </c>
      <c r="R2365" t="s">
        <v>8334</v>
      </c>
      <c r="S2365" s="17">
        <f t="shared" si="187"/>
        <v>41842.980879629627</v>
      </c>
      <c r="T2365" s="17">
        <f t="shared" si="188"/>
        <v>41872.980879629627</v>
      </c>
      <c r="U2365">
        <f t="shared" si="184"/>
        <v>2014</v>
      </c>
    </row>
    <row r="2366" spans="1:21" ht="43.2" x14ac:dyDescent="0.3">
      <c r="A2366">
        <v>1459</v>
      </c>
      <c r="B2366" s="9" t="s">
        <v>1460</v>
      </c>
      <c r="C2366" s="3" t="s">
        <v>5569</v>
      </c>
      <c r="D2366" s="5">
        <v>37000</v>
      </c>
      <c r="E2366" s="7">
        <v>0</v>
      </c>
      <c r="F2366" t="s">
        <v>8219</v>
      </c>
      <c r="G2366" t="s">
        <v>8231</v>
      </c>
      <c r="H2366" t="s">
        <v>8252</v>
      </c>
      <c r="I2366">
        <v>1449077100</v>
      </c>
      <c r="J2366">
        <v>1446612896</v>
      </c>
      <c r="K2366" t="b">
        <v>0</v>
      </c>
      <c r="L2366">
        <v>0</v>
      </c>
      <c r="M2366" t="b">
        <v>0</v>
      </c>
      <c r="N2366" t="s">
        <v>8285</v>
      </c>
      <c r="O2366" s="10">
        <f t="shared" si="185"/>
        <v>0</v>
      </c>
      <c r="P2366">
        <f t="shared" si="186"/>
        <v>0</v>
      </c>
      <c r="Q2366" s="12" t="s">
        <v>8319</v>
      </c>
      <c r="R2366" t="s">
        <v>8338</v>
      </c>
      <c r="S2366" s="17">
        <f t="shared" si="187"/>
        <v>42312.204814814817</v>
      </c>
      <c r="T2366" s="17">
        <f t="shared" si="188"/>
        <v>42340.725694444445</v>
      </c>
      <c r="U2366">
        <f t="shared" si="184"/>
        <v>2015</v>
      </c>
    </row>
    <row r="2367" spans="1:21" ht="43.2" x14ac:dyDescent="0.3">
      <c r="A2367">
        <v>2388</v>
      </c>
      <c r="B2367" s="9" t="s">
        <v>2389</v>
      </c>
      <c r="C2367" s="3" t="s">
        <v>6498</v>
      </c>
      <c r="D2367" s="5">
        <v>37000</v>
      </c>
      <c r="E2367" s="7">
        <v>463</v>
      </c>
      <c r="F2367" t="s">
        <v>8219</v>
      </c>
      <c r="G2367" t="s">
        <v>8223</v>
      </c>
      <c r="H2367" t="s">
        <v>8245</v>
      </c>
      <c r="I2367">
        <v>1421350140</v>
      </c>
      <c r="J2367">
        <v>1418761759</v>
      </c>
      <c r="K2367" t="b">
        <v>0</v>
      </c>
      <c r="L2367">
        <v>8</v>
      </c>
      <c r="M2367" t="b">
        <v>0</v>
      </c>
      <c r="N2367" t="s">
        <v>8270</v>
      </c>
      <c r="O2367" s="10">
        <f t="shared" si="185"/>
        <v>57.88</v>
      </c>
      <c r="P2367">
        <f t="shared" si="186"/>
        <v>57.88</v>
      </c>
      <c r="Q2367" s="12" t="s">
        <v>8316</v>
      </c>
      <c r="R2367" t="s">
        <v>8317</v>
      </c>
      <c r="S2367" s="17">
        <f t="shared" si="187"/>
        <v>41989.853692129633</v>
      </c>
      <c r="T2367" s="17">
        <f t="shared" si="188"/>
        <v>42019.811805555553</v>
      </c>
      <c r="U2367">
        <f t="shared" si="184"/>
        <v>2014</v>
      </c>
    </row>
    <row r="2368" spans="1:21" ht="43.2" x14ac:dyDescent="0.3">
      <c r="A2368">
        <v>1058</v>
      </c>
      <c r="B2368" s="9" t="s">
        <v>1059</v>
      </c>
      <c r="C2368" s="3" t="s">
        <v>5168</v>
      </c>
      <c r="D2368" s="5">
        <v>40000</v>
      </c>
      <c r="E2368" s="7">
        <v>0</v>
      </c>
      <c r="F2368" t="s">
        <v>8219</v>
      </c>
      <c r="G2368" t="s">
        <v>8223</v>
      </c>
      <c r="H2368" t="s">
        <v>8245</v>
      </c>
      <c r="I2368">
        <v>1427328000</v>
      </c>
      <c r="J2368">
        <v>1423777043</v>
      </c>
      <c r="K2368" t="b">
        <v>0</v>
      </c>
      <c r="L2368">
        <v>0</v>
      </c>
      <c r="M2368" t="b">
        <v>0</v>
      </c>
      <c r="N2368" t="s">
        <v>8279</v>
      </c>
      <c r="O2368" s="10">
        <f t="shared" si="185"/>
        <v>0</v>
      </c>
      <c r="P2368">
        <f t="shared" si="186"/>
        <v>0</v>
      </c>
      <c r="Q2368" s="12" t="s">
        <v>8328</v>
      </c>
      <c r="R2368" t="s">
        <v>8329</v>
      </c>
      <c r="S2368" s="17">
        <f t="shared" si="187"/>
        <v>42047.900960648149</v>
      </c>
      <c r="T2368" s="17">
        <f t="shared" si="188"/>
        <v>42089</v>
      </c>
      <c r="U2368">
        <f t="shared" si="184"/>
        <v>2015</v>
      </c>
    </row>
    <row r="2369" spans="1:21" ht="43.2" x14ac:dyDescent="0.3">
      <c r="A2369">
        <v>1304</v>
      </c>
      <c r="B2369" s="9" t="s">
        <v>1305</v>
      </c>
      <c r="C2369" s="3" t="s">
        <v>5414</v>
      </c>
      <c r="D2369" s="5">
        <v>40000</v>
      </c>
      <c r="E2369" s="7">
        <v>15851</v>
      </c>
      <c r="F2369" t="s">
        <v>8219</v>
      </c>
      <c r="G2369" t="s">
        <v>8224</v>
      </c>
      <c r="H2369" t="s">
        <v>8246</v>
      </c>
      <c r="I2369">
        <v>1489376405</v>
      </c>
      <c r="J2369">
        <v>1484196005</v>
      </c>
      <c r="K2369" t="b">
        <v>0</v>
      </c>
      <c r="L2369">
        <v>104</v>
      </c>
      <c r="M2369" t="b">
        <v>0</v>
      </c>
      <c r="N2369" t="s">
        <v>8271</v>
      </c>
      <c r="O2369" s="10">
        <f t="shared" si="185"/>
        <v>152.41</v>
      </c>
      <c r="P2369">
        <f t="shared" si="186"/>
        <v>152.41</v>
      </c>
      <c r="Q2369" s="12" t="s">
        <v>8316</v>
      </c>
      <c r="R2369" t="s">
        <v>8318</v>
      </c>
      <c r="S2369" s="17">
        <f t="shared" si="187"/>
        <v>42747.194502314815</v>
      </c>
      <c r="T2369" s="17">
        <f t="shared" si="188"/>
        <v>42807.152835648143</v>
      </c>
      <c r="U2369">
        <f t="shared" si="184"/>
        <v>2017</v>
      </c>
    </row>
    <row r="2370" spans="1:21" ht="43.2" x14ac:dyDescent="0.3">
      <c r="A2370">
        <v>1313</v>
      </c>
      <c r="B2370" s="9" t="s">
        <v>1314</v>
      </c>
      <c r="C2370" s="3" t="s">
        <v>5423</v>
      </c>
      <c r="D2370" s="5">
        <v>40000</v>
      </c>
      <c r="E2370" s="7">
        <v>12446</v>
      </c>
      <c r="F2370" t="s">
        <v>8219</v>
      </c>
      <c r="G2370" t="s">
        <v>8223</v>
      </c>
      <c r="H2370" t="s">
        <v>8245</v>
      </c>
      <c r="I2370">
        <v>1457024514</v>
      </c>
      <c r="J2370">
        <v>1454432514</v>
      </c>
      <c r="K2370" t="b">
        <v>0</v>
      </c>
      <c r="L2370">
        <v>122</v>
      </c>
      <c r="M2370" t="b">
        <v>0</v>
      </c>
      <c r="N2370" t="s">
        <v>8271</v>
      </c>
      <c r="O2370" s="10">
        <f t="shared" si="185"/>
        <v>102.02</v>
      </c>
      <c r="P2370">
        <f t="shared" si="186"/>
        <v>102.02</v>
      </c>
      <c r="Q2370" s="12" t="s">
        <v>8316</v>
      </c>
      <c r="R2370" t="s">
        <v>8318</v>
      </c>
      <c r="S2370" s="17">
        <f t="shared" si="187"/>
        <v>42402.709652777776</v>
      </c>
      <c r="T2370" s="17">
        <f t="shared" si="188"/>
        <v>42432.709652777776</v>
      </c>
      <c r="U2370">
        <f t="shared" si="184"/>
        <v>2016</v>
      </c>
    </row>
    <row r="2371" spans="1:21" ht="43.2" x14ac:dyDescent="0.3">
      <c r="A2371">
        <v>1318</v>
      </c>
      <c r="B2371" s="9" t="s">
        <v>1319</v>
      </c>
      <c r="C2371" s="3" t="s">
        <v>5428</v>
      </c>
      <c r="D2371" s="5">
        <v>40000</v>
      </c>
      <c r="E2371" s="7">
        <v>6130</v>
      </c>
      <c r="F2371" t="s">
        <v>8219</v>
      </c>
      <c r="G2371" t="s">
        <v>8223</v>
      </c>
      <c r="H2371" t="s">
        <v>8245</v>
      </c>
      <c r="I2371">
        <v>1420938172</v>
      </c>
      <c r="J2371">
        <v>1418346172</v>
      </c>
      <c r="K2371" t="b">
        <v>0</v>
      </c>
      <c r="L2371">
        <v>135</v>
      </c>
      <c r="M2371" t="b">
        <v>0</v>
      </c>
      <c r="N2371" t="s">
        <v>8271</v>
      </c>
      <c r="O2371" s="10">
        <f t="shared" si="185"/>
        <v>45.41</v>
      </c>
      <c r="P2371">
        <f t="shared" si="186"/>
        <v>45.41</v>
      </c>
      <c r="Q2371" s="12" t="s">
        <v>8316</v>
      </c>
      <c r="R2371" t="s">
        <v>8318</v>
      </c>
      <c r="S2371" s="17">
        <f t="shared" si="187"/>
        <v>41985.043657407412</v>
      </c>
      <c r="T2371" s="17">
        <f t="shared" si="188"/>
        <v>42015.043657407412</v>
      </c>
      <c r="U2371">
        <f t="shared" ref="U2371:U2434" si="189">YEAR(S2371)</f>
        <v>2014</v>
      </c>
    </row>
    <row r="2372" spans="1:21" ht="43.2" x14ac:dyDescent="0.3">
      <c r="A2372">
        <v>2368</v>
      </c>
      <c r="B2372" s="9" t="s">
        <v>2369</v>
      </c>
      <c r="C2372" s="3" t="s">
        <v>6478</v>
      </c>
      <c r="D2372" s="5">
        <v>40000</v>
      </c>
      <c r="E2372" s="7">
        <v>100</v>
      </c>
      <c r="F2372" t="s">
        <v>8219</v>
      </c>
      <c r="G2372" t="s">
        <v>8223</v>
      </c>
      <c r="H2372" t="s">
        <v>8245</v>
      </c>
      <c r="I2372">
        <v>1429028365</v>
      </c>
      <c r="J2372">
        <v>1425143965</v>
      </c>
      <c r="K2372" t="b">
        <v>0</v>
      </c>
      <c r="L2372">
        <v>2</v>
      </c>
      <c r="M2372" t="b">
        <v>0</v>
      </c>
      <c r="N2372" t="s">
        <v>8270</v>
      </c>
      <c r="O2372" s="10">
        <f t="shared" si="185"/>
        <v>50</v>
      </c>
      <c r="P2372">
        <f t="shared" si="186"/>
        <v>50</v>
      </c>
      <c r="Q2372" s="12" t="s">
        <v>8316</v>
      </c>
      <c r="R2372" t="s">
        <v>8317</v>
      </c>
      <c r="S2372" s="17">
        <f t="shared" si="187"/>
        <v>42063.721817129626</v>
      </c>
      <c r="T2372" s="17">
        <f t="shared" si="188"/>
        <v>42108.680150462969</v>
      </c>
      <c r="U2372">
        <f t="shared" si="189"/>
        <v>2015</v>
      </c>
    </row>
    <row r="2373" spans="1:21" ht="43.2" x14ac:dyDescent="0.3">
      <c r="A2373">
        <v>2564</v>
      </c>
      <c r="B2373" s="9" t="s">
        <v>2564</v>
      </c>
      <c r="C2373" s="3" t="s">
        <v>6674</v>
      </c>
      <c r="D2373" s="5">
        <v>40000</v>
      </c>
      <c r="E2373" s="7">
        <v>0</v>
      </c>
      <c r="F2373" t="s">
        <v>8219</v>
      </c>
      <c r="G2373" t="s">
        <v>8228</v>
      </c>
      <c r="H2373" t="s">
        <v>8250</v>
      </c>
      <c r="I2373">
        <v>1406854699</v>
      </c>
      <c r="J2373">
        <v>1404262699</v>
      </c>
      <c r="K2373" t="b">
        <v>0</v>
      </c>
      <c r="L2373">
        <v>0</v>
      </c>
      <c r="M2373" t="b">
        <v>0</v>
      </c>
      <c r="N2373" t="s">
        <v>8282</v>
      </c>
      <c r="O2373" s="10">
        <f t="shared" si="185"/>
        <v>0</v>
      </c>
      <c r="P2373">
        <f t="shared" si="186"/>
        <v>0</v>
      </c>
      <c r="Q2373" s="12" t="s">
        <v>8333</v>
      </c>
      <c r="R2373" t="s">
        <v>8334</v>
      </c>
      <c r="S2373" s="17">
        <f t="shared" si="187"/>
        <v>41822.040497685186</v>
      </c>
      <c r="T2373" s="17">
        <f t="shared" si="188"/>
        <v>41852.040497685186</v>
      </c>
      <c r="U2373">
        <f t="shared" si="189"/>
        <v>2014</v>
      </c>
    </row>
    <row r="2374" spans="1:21" ht="43.2" x14ac:dyDescent="0.3">
      <c r="A2374">
        <v>1019</v>
      </c>
      <c r="B2374" s="9" t="s">
        <v>1020</v>
      </c>
      <c r="C2374" s="3" t="s">
        <v>5129</v>
      </c>
      <c r="D2374" s="5">
        <v>45000</v>
      </c>
      <c r="E2374" s="7">
        <v>21300</v>
      </c>
      <c r="F2374" t="s">
        <v>8219</v>
      </c>
      <c r="G2374" t="s">
        <v>8223</v>
      </c>
      <c r="H2374" t="s">
        <v>8245</v>
      </c>
      <c r="I2374">
        <v>1423092149</v>
      </c>
      <c r="J2374">
        <v>1420500149</v>
      </c>
      <c r="K2374" t="b">
        <v>0</v>
      </c>
      <c r="L2374">
        <v>400</v>
      </c>
      <c r="M2374" t="b">
        <v>0</v>
      </c>
      <c r="N2374" t="s">
        <v>8271</v>
      </c>
      <c r="O2374" s="10">
        <f t="shared" si="185"/>
        <v>53.25</v>
      </c>
      <c r="P2374">
        <f t="shared" si="186"/>
        <v>53.25</v>
      </c>
      <c r="Q2374" s="12" t="s">
        <v>8316</v>
      </c>
      <c r="R2374" t="s">
        <v>8318</v>
      </c>
      <c r="S2374" s="17">
        <f t="shared" si="187"/>
        <v>42009.973946759259</v>
      </c>
      <c r="T2374" s="17">
        <f t="shared" si="188"/>
        <v>42039.973946759259</v>
      </c>
      <c r="U2374">
        <f t="shared" si="189"/>
        <v>2015</v>
      </c>
    </row>
    <row r="2375" spans="1:21" ht="43.2" x14ac:dyDescent="0.3">
      <c r="A2375">
        <v>2567</v>
      </c>
      <c r="B2375" s="9" t="s">
        <v>2567</v>
      </c>
      <c r="C2375" s="3" t="s">
        <v>6677</v>
      </c>
      <c r="D2375" s="5">
        <v>45000</v>
      </c>
      <c r="E2375" s="7">
        <v>120</v>
      </c>
      <c r="F2375" t="s">
        <v>8219</v>
      </c>
      <c r="G2375" t="s">
        <v>8223</v>
      </c>
      <c r="H2375" t="s">
        <v>8245</v>
      </c>
      <c r="I2375">
        <v>1429823138</v>
      </c>
      <c r="J2375">
        <v>1427231138</v>
      </c>
      <c r="K2375" t="b">
        <v>0</v>
      </c>
      <c r="L2375">
        <v>2</v>
      </c>
      <c r="M2375" t="b">
        <v>0</v>
      </c>
      <c r="N2375" t="s">
        <v>8282</v>
      </c>
      <c r="O2375" s="10">
        <f t="shared" si="185"/>
        <v>60</v>
      </c>
      <c r="P2375">
        <f t="shared" si="186"/>
        <v>60</v>
      </c>
      <c r="Q2375" s="12" t="s">
        <v>8333</v>
      </c>
      <c r="R2375" t="s">
        <v>8334</v>
      </c>
      <c r="S2375" s="17">
        <f t="shared" si="187"/>
        <v>42087.878912037035</v>
      </c>
      <c r="T2375" s="17">
        <f t="shared" si="188"/>
        <v>42117.878912037035</v>
      </c>
      <c r="U2375">
        <f t="shared" si="189"/>
        <v>2015</v>
      </c>
    </row>
    <row r="2376" spans="1:21" ht="43.2" x14ac:dyDescent="0.3">
      <c r="A2376">
        <v>1327</v>
      </c>
      <c r="B2376" s="9" t="s">
        <v>1328</v>
      </c>
      <c r="C2376" s="3" t="s">
        <v>5437</v>
      </c>
      <c r="D2376" s="5">
        <v>48000</v>
      </c>
      <c r="E2376" s="7">
        <v>1705</v>
      </c>
      <c r="F2376" t="s">
        <v>8219</v>
      </c>
      <c r="G2376" t="s">
        <v>8223</v>
      </c>
      <c r="H2376" t="s">
        <v>8245</v>
      </c>
      <c r="I2376">
        <v>1432916235</v>
      </c>
      <c r="J2376">
        <v>1430324235</v>
      </c>
      <c r="K2376" t="b">
        <v>0</v>
      </c>
      <c r="L2376">
        <v>41</v>
      </c>
      <c r="M2376" t="b">
        <v>0</v>
      </c>
      <c r="N2376" t="s">
        <v>8271</v>
      </c>
      <c r="O2376" s="10">
        <f t="shared" si="185"/>
        <v>41.59</v>
      </c>
      <c r="P2376">
        <f t="shared" si="186"/>
        <v>41.59</v>
      </c>
      <c r="Q2376" s="12" t="s">
        <v>8316</v>
      </c>
      <c r="R2376" t="s">
        <v>8318</v>
      </c>
      <c r="S2376" s="17">
        <f t="shared" si="187"/>
        <v>42123.678645833337</v>
      </c>
      <c r="T2376" s="17">
        <f t="shared" si="188"/>
        <v>42153.678645833337</v>
      </c>
      <c r="U2376">
        <f t="shared" si="189"/>
        <v>2015</v>
      </c>
    </row>
    <row r="2377" spans="1:21" x14ac:dyDescent="0.3">
      <c r="A2377">
        <v>2659</v>
      </c>
      <c r="B2377" s="9" t="s">
        <v>2659</v>
      </c>
      <c r="C2377" s="3" t="s">
        <v>6769</v>
      </c>
      <c r="D2377" s="5">
        <v>49000</v>
      </c>
      <c r="E2377" s="7">
        <v>1333</v>
      </c>
      <c r="F2377" t="s">
        <v>8219</v>
      </c>
      <c r="G2377" t="s">
        <v>8223</v>
      </c>
      <c r="H2377" t="s">
        <v>8245</v>
      </c>
      <c r="I2377">
        <v>1429321210</v>
      </c>
      <c r="J2377">
        <v>1426729210</v>
      </c>
      <c r="K2377" t="b">
        <v>0</v>
      </c>
      <c r="L2377">
        <v>10</v>
      </c>
      <c r="M2377" t="b">
        <v>0</v>
      </c>
      <c r="N2377" t="s">
        <v>8299</v>
      </c>
      <c r="O2377" s="10">
        <f t="shared" si="185"/>
        <v>133.30000000000001</v>
      </c>
      <c r="P2377">
        <f t="shared" si="186"/>
        <v>133.30000000000001</v>
      </c>
      <c r="Q2377" s="12" t="s">
        <v>8316</v>
      </c>
      <c r="R2377" t="s">
        <v>8352</v>
      </c>
      <c r="S2377" s="17">
        <f t="shared" si="187"/>
        <v>42082.069560185191</v>
      </c>
      <c r="T2377" s="17">
        <f t="shared" si="188"/>
        <v>42112.069560185191</v>
      </c>
      <c r="U2377">
        <f t="shared" si="189"/>
        <v>2015</v>
      </c>
    </row>
    <row r="2378" spans="1:21" ht="43.2" x14ac:dyDescent="0.3">
      <c r="A2378">
        <v>148</v>
      </c>
      <c r="B2378" s="9" t="s">
        <v>150</v>
      </c>
      <c r="C2378" s="3" t="s">
        <v>4258</v>
      </c>
      <c r="D2378" s="5">
        <v>50000</v>
      </c>
      <c r="E2378" s="7">
        <v>40</v>
      </c>
      <c r="F2378" t="s">
        <v>8219</v>
      </c>
      <c r="G2378" t="s">
        <v>8223</v>
      </c>
      <c r="H2378" t="s">
        <v>8245</v>
      </c>
      <c r="I2378">
        <v>1456555536</v>
      </c>
      <c r="J2378">
        <v>1453963536</v>
      </c>
      <c r="K2378" t="b">
        <v>0</v>
      </c>
      <c r="L2378">
        <v>2</v>
      </c>
      <c r="M2378" t="b">
        <v>0</v>
      </c>
      <c r="N2378" t="s">
        <v>8265</v>
      </c>
      <c r="O2378" s="10">
        <f t="shared" si="185"/>
        <v>20</v>
      </c>
      <c r="P2378">
        <f t="shared" si="186"/>
        <v>20</v>
      </c>
      <c r="Q2378" s="12" t="s">
        <v>8307</v>
      </c>
      <c r="R2378" t="s">
        <v>8310</v>
      </c>
      <c r="S2378" s="17">
        <f t="shared" si="187"/>
        <v>42397.281666666662</v>
      </c>
      <c r="T2378" s="17">
        <f t="shared" si="188"/>
        <v>42427.281666666662</v>
      </c>
      <c r="U2378">
        <f t="shared" si="189"/>
        <v>2016</v>
      </c>
    </row>
    <row r="2379" spans="1:21" ht="43.2" x14ac:dyDescent="0.3">
      <c r="A2379">
        <v>153</v>
      </c>
      <c r="B2379" s="9" t="s">
        <v>155</v>
      </c>
      <c r="C2379" s="3" t="s">
        <v>4263</v>
      </c>
      <c r="D2379" s="5">
        <v>50000</v>
      </c>
      <c r="E2379" s="7">
        <v>359</v>
      </c>
      <c r="F2379" t="s">
        <v>8219</v>
      </c>
      <c r="G2379" t="s">
        <v>8223</v>
      </c>
      <c r="H2379" t="s">
        <v>8245</v>
      </c>
      <c r="I2379">
        <v>1417532644</v>
      </c>
      <c r="J2379">
        <v>1413900244</v>
      </c>
      <c r="K2379" t="b">
        <v>0</v>
      </c>
      <c r="L2379">
        <v>10</v>
      </c>
      <c r="M2379" t="b">
        <v>0</v>
      </c>
      <c r="N2379" t="s">
        <v>8265</v>
      </c>
      <c r="O2379" s="10">
        <f t="shared" si="185"/>
        <v>35.9</v>
      </c>
      <c r="P2379">
        <f t="shared" si="186"/>
        <v>35.9</v>
      </c>
      <c r="Q2379" s="12" t="s">
        <v>8307</v>
      </c>
      <c r="R2379" t="s">
        <v>8310</v>
      </c>
      <c r="S2379" s="17">
        <f t="shared" si="187"/>
        <v>41933.586157407408</v>
      </c>
      <c r="T2379" s="17">
        <f t="shared" si="188"/>
        <v>41975.627824074079</v>
      </c>
      <c r="U2379">
        <f t="shared" si="189"/>
        <v>2014</v>
      </c>
    </row>
    <row r="2380" spans="1:21" ht="28.8" x14ac:dyDescent="0.3">
      <c r="A2380">
        <v>631</v>
      </c>
      <c r="B2380" s="9" t="s">
        <v>632</v>
      </c>
      <c r="C2380" s="3" t="s">
        <v>4741</v>
      </c>
      <c r="D2380" s="5">
        <v>50000</v>
      </c>
      <c r="E2380" s="7">
        <v>690</v>
      </c>
      <c r="F2380" t="s">
        <v>8219</v>
      </c>
      <c r="G2380" t="s">
        <v>8228</v>
      </c>
      <c r="H2380" t="s">
        <v>8250</v>
      </c>
      <c r="I2380">
        <v>1464460329</v>
      </c>
      <c r="J2380">
        <v>1461954729</v>
      </c>
      <c r="K2380" t="b">
        <v>0</v>
      </c>
      <c r="L2380">
        <v>9</v>
      </c>
      <c r="M2380" t="b">
        <v>0</v>
      </c>
      <c r="N2380" t="s">
        <v>8270</v>
      </c>
      <c r="O2380" s="10">
        <f t="shared" si="185"/>
        <v>76.67</v>
      </c>
      <c r="P2380">
        <f t="shared" si="186"/>
        <v>76.67</v>
      </c>
      <c r="Q2380" s="12" t="s">
        <v>8316</v>
      </c>
      <c r="R2380" t="s">
        <v>8317</v>
      </c>
      <c r="S2380" s="17">
        <f t="shared" si="187"/>
        <v>42489.772326388891</v>
      </c>
      <c r="T2380" s="17">
        <f t="shared" si="188"/>
        <v>42518.772326388891</v>
      </c>
      <c r="U2380">
        <f t="shared" si="189"/>
        <v>2016</v>
      </c>
    </row>
    <row r="2381" spans="1:21" ht="57.6" x14ac:dyDescent="0.3">
      <c r="A2381">
        <v>1009</v>
      </c>
      <c r="B2381" s="9" t="s">
        <v>1010</v>
      </c>
      <c r="C2381" s="3" t="s">
        <v>5119</v>
      </c>
      <c r="D2381" s="5">
        <v>50000</v>
      </c>
      <c r="E2381" s="7">
        <v>6565</v>
      </c>
      <c r="F2381" t="s">
        <v>8219</v>
      </c>
      <c r="G2381" t="s">
        <v>8223</v>
      </c>
      <c r="H2381" t="s">
        <v>8245</v>
      </c>
      <c r="I2381">
        <v>1466346646</v>
      </c>
      <c r="J2381">
        <v>1463754646</v>
      </c>
      <c r="K2381" t="b">
        <v>0</v>
      </c>
      <c r="L2381">
        <v>101</v>
      </c>
      <c r="M2381" t="b">
        <v>0</v>
      </c>
      <c r="N2381" t="s">
        <v>8271</v>
      </c>
      <c r="O2381" s="10">
        <f t="shared" si="185"/>
        <v>65</v>
      </c>
      <c r="P2381">
        <f t="shared" si="186"/>
        <v>65</v>
      </c>
      <c r="Q2381" s="12" t="s">
        <v>8316</v>
      </c>
      <c r="R2381" t="s">
        <v>8318</v>
      </c>
      <c r="S2381" s="17">
        <f t="shared" si="187"/>
        <v>42510.604699074072</v>
      </c>
      <c r="T2381" s="17">
        <f t="shared" si="188"/>
        <v>42540.604699074072</v>
      </c>
      <c r="U2381">
        <f t="shared" si="189"/>
        <v>2016</v>
      </c>
    </row>
    <row r="2382" spans="1:21" ht="43.2" x14ac:dyDescent="0.3">
      <c r="A2382">
        <v>1226</v>
      </c>
      <c r="B2382" s="9" t="s">
        <v>1227</v>
      </c>
      <c r="C2382" s="3" t="s">
        <v>5336</v>
      </c>
      <c r="D2382" s="5">
        <v>50000</v>
      </c>
      <c r="E2382" s="7">
        <v>1937</v>
      </c>
      <c r="F2382" t="s">
        <v>8219</v>
      </c>
      <c r="G2382" t="s">
        <v>8223</v>
      </c>
      <c r="H2382" t="s">
        <v>8245</v>
      </c>
      <c r="I2382">
        <v>1398042000</v>
      </c>
      <c r="J2382">
        <v>1395089981</v>
      </c>
      <c r="K2382" t="b">
        <v>0</v>
      </c>
      <c r="L2382">
        <v>40</v>
      </c>
      <c r="M2382" t="b">
        <v>0</v>
      </c>
      <c r="N2382" t="s">
        <v>8284</v>
      </c>
      <c r="O2382" s="10">
        <f t="shared" si="185"/>
        <v>48.43</v>
      </c>
      <c r="P2382">
        <f t="shared" si="186"/>
        <v>48.43</v>
      </c>
      <c r="Q2382" s="12" t="s">
        <v>8322</v>
      </c>
      <c r="R2382" t="s">
        <v>8337</v>
      </c>
      <c r="S2382" s="17">
        <f t="shared" si="187"/>
        <v>41715.874780092592</v>
      </c>
      <c r="T2382" s="17">
        <f t="shared" si="188"/>
        <v>41750.041666666664</v>
      </c>
      <c r="U2382">
        <f t="shared" si="189"/>
        <v>2014</v>
      </c>
    </row>
    <row r="2383" spans="1:21" ht="43.2" x14ac:dyDescent="0.3">
      <c r="A2383">
        <v>1234</v>
      </c>
      <c r="B2383" s="9" t="s">
        <v>1235</v>
      </c>
      <c r="C2383" s="3" t="s">
        <v>5344</v>
      </c>
      <c r="D2383" s="5">
        <v>50000</v>
      </c>
      <c r="E2383" s="7">
        <v>0</v>
      </c>
      <c r="F2383" t="s">
        <v>8219</v>
      </c>
      <c r="G2383" t="s">
        <v>8224</v>
      </c>
      <c r="H2383" t="s">
        <v>8246</v>
      </c>
      <c r="I2383">
        <v>1422903342</v>
      </c>
      <c r="J2383">
        <v>1420311342</v>
      </c>
      <c r="K2383" t="b">
        <v>0</v>
      </c>
      <c r="L2383">
        <v>0</v>
      </c>
      <c r="M2383" t="b">
        <v>0</v>
      </c>
      <c r="N2383" t="s">
        <v>8284</v>
      </c>
      <c r="O2383" s="10">
        <f t="shared" si="185"/>
        <v>0</v>
      </c>
      <c r="P2383">
        <f t="shared" si="186"/>
        <v>0</v>
      </c>
      <c r="Q2383" s="12" t="s">
        <v>8322</v>
      </c>
      <c r="R2383" t="s">
        <v>8337</v>
      </c>
      <c r="S2383" s="17">
        <f t="shared" si="187"/>
        <v>42007.788680555561</v>
      </c>
      <c r="T2383" s="17">
        <f t="shared" si="188"/>
        <v>42037.788680555561</v>
      </c>
      <c r="U2383">
        <f t="shared" si="189"/>
        <v>2015</v>
      </c>
    </row>
    <row r="2384" spans="1:21" ht="28.8" x14ac:dyDescent="0.3">
      <c r="A2384">
        <v>1307</v>
      </c>
      <c r="B2384" s="9" t="s">
        <v>1308</v>
      </c>
      <c r="C2384" s="3" t="s">
        <v>5417</v>
      </c>
      <c r="D2384" s="5">
        <v>50000</v>
      </c>
      <c r="E2384" s="7">
        <v>5757</v>
      </c>
      <c r="F2384" t="s">
        <v>8219</v>
      </c>
      <c r="G2384" t="s">
        <v>8223</v>
      </c>
      <c r="H2384" t="s">
        <v>8245</v>
      </c>
      <c r="I2384">
        <v>1455710679</v>
      </c>
      <c r="J2384">
        <v>1453118679</v>
      </c>
      <c r="K2384" t="b">
        <v>0</v>
      </c>
      <c r="L2384">
        <v>45</v>
      </c>
      <c r="M2384" t="b">
        <v>0</v>
      </c>
      <c r="N2384" t="s">
        <v>8271</v>
      </c>
      <c r="O2384" s="10">
        <f t="shared" si="185"/>
        <v>127.93</v>
      </c>
      <c r="P2384">
        <f t="shared" si="186"/>
        <v>127.93</v>
      </c>
      <c r="Q2384" s="12" t="s">
        <v>8316</v>
      </c>
      <c r="R2384" t="s">
        <v>8318</v>
      </c>
      <c r="S2384" s="17">
        <f t="shared" si="187"/>
        <v>42387.503229166665</v>
      </c>
      <c r="T2384" s="17">
        <f t="shared" si="188"/>
        <v>42417.503229166665</v>
      </c>
      <c r="U2384">
        <f t="shared" si="189"/>
        <v>2016</v>
      </c>
    </row>
    <row r="2385" spans="1:21" ht="43.2" x14ac:dyDescent="0.3">
      <c r="A2385">
        <v>1324</v>
      </c>
      <c r="B2385" s="9" t="s">
        <v>1325</v>
      </c>
      <c r="C2385" s="3" t="s">
        <v>5434</v>
      </c>
      <c r="D2385" s="5">
        <v>50000</v>
      </c>
      <c r="E2385" s="7">
        <v>4920</v>
      </c>
      <c r="F2385" t="s">
        <v>8219</v>
      </c>
      <c r="G2385" t="s">
        <v>8223</v>
      </c>
      <c r="H2385" t="s">
        <v>8245</v>
      </c>
      <c r="I2385">
        <v>1476371552</v>
      </c>
      <c r="J2385">
        <v>1473779552</v>
      </c>
      <c r="K2385" t="b">
        <v>0</v>
      </c>
      <c r="L2385">
        <v>90</v>
      </c>
      <c r="M2385" t="b">
        <v>0</v>
      </c>
      <c r="N2385" t="s">
        <v>8271</v>
      </c>
      <c r="O2385" s="10">
        <f t="shared" si="185"/>
        <v>54.67</v>
      </c>
      <c r="P2385">
        <f t="shared" si="186"/>
        <v>54.67</v>
      </c>
      <c r="Q2385" s="12" t="s">
        <v>8316</v>
      </c>
      <c r="R2385" t="s">
        <v>8318</v>
      </c>
      <c r="S2385" s="17">
        <f t="shared" si="187"/>
        <v>42626.633703703701</v>
      </c>
      <c r="T2385" s="17">
        <f t="shared" si="188"/>
        <v>42656.633703703701</v>
      </c>
      <c r="U2385">
        <f t="shared" si="189"/>
        <v>2016</v>
      </c>
    </row>
    <row r="2386" spans="1:21" ht="43.2" x14ac:dyDescent="0.3">
      <c r="A2386">
        <v>1329</v>
      </c>
      <c r="B2386" s="9" t="s">
        <v>1330</v>
      </c>
      <c r="C2386" s="3" t="s">
        <v>5439</v>
      </c>
      <c r="D2386" s="5">
        <v>50000</v>
      </c>
      <c r="E2386" s="7">
        <v>408</v>
      </c>
      <c r="F2386" t="s">
        <v>8219</v>
      </c>
      <c r="G2386" t="s">
        <v>8223</v>
      </c>
      <c r="H2386" t="s">
        <v>8245</v>
      </c>
      <c r="I2386">
        <v>1417501145</v>
      </c>
      <c r="J2386">
        <v>1414041545</v>
      </c>
      <c r="K2386" t="b">
        <v>0</v>
      </c>
      <c r="L2386">
        <v>9</v>
      </c>
      <c r="M2386" t="b">
        <v>0</v>
      </c>
      <c r="N2386" t="s">
        <v>8271</v>
      </c>
      <c r="O2386" s="10">
        <f t="shared" si="185"/>
        <v>45.33</v>
      </c>
      <c r="P2386">
        <f t="shared" si="186"/>
        <v>45.33</v>
      </c>
      <c r="Q2386" s="12" t="s">
        <v>8316</v>
      </c>
      <c r="R2386" t="s">
        <v>8318</v>
      </c>
      <c r="S2386" s="17">
        <f t="shared" si="187"/>
        <v>41935.221585648149</v>
      </c>
      <c r="T2386" s="17">
        <f t="shared" si="188"/>
        <v>41975.263252314813</v>
      </c>
      <c r="U2386">
        <f t="shared" si="189"/>
        <v>2014</v>
      </c>
    </row>
    <row r="2387" spans="1:21" ht="43.2" x14ac:dyDescent="0.3">
      <c r="A2387">
        <v>1337</v>
      </c>
      <c r="B2387" s="9" t="s">
        <v>1338</v>
      </c>
      <c r="C2387" s="3" t="s">
        <v>5447</v>
      </c>
      <c r="D2387" s="5">
        <v>50000</v>
      </c>
      <c r="E2387" s="7">
        <v>24691</v>
      </c>
      <c r="F2387" t="s">
        <v>8219</v>
      </c>
      <c r="G2387" t="s">
        <v>8223</v>
      </c>
      <c r="H2387" t="s">
        <v>8245</v>
      </c>
      <c r="I2387">
        <v>1488549079</v>
      </c>
      <c r="J2387">
        <v>1485957079</v>
      </c>
      <c r="K2387" t="b">
        <v>0</v>
      </c>
      <c r="L2387">
        <v>140</v>
      </c>
      <c r="M2387" t="b">
        <v>0</v>
      </c>
      <c r="N2387" t="s">
        <v>8271</v>
      </c>
      <c r="O2387" s="10">
        <f t="shared" si="185"/>
        <v>176.36</v>
      </c>
      <c r="P2387">
        <f t="shared" si="186"/>
        <v>176.36</v>
      </c>
      <c r="Q2387" s="12" t="s">
        <v>8316</v>
      </c>
      <c r="R2387" t="s">
        <v>8318</v>
      </c>
      <c r="S2387" s="17">
        <f t="shared" si="187"/>
        <v>42767.577303240745</v>
      </c>
      <c r="T2387" s="17">
        <f t="shared" si="188"/>
        <v>42797.577303240745</v>
      </c>
      <c r="U2387">
        <f t="shared" si="189"/>
        <v>2017</v>
      </c>
    </row>
    <row r="2388" spans="1:21" ht="28.8" x14ac:dyDescent="0.3">
      <c r="A2388">
        <v>1339</v>
      </c>
      <c r="B2388" s="9" t="s">
        <v>1340</v>
      </c>
      <c r="C2388" s="3" t="s">
        <v>5449</v>
      </c>
      <c r="D2388" s="5">
        <v>50000</v>
      </c>
      <c r="E2388" s="7">
        <v>3317</v>
      </c>
      <c r="F2388" t="s">
        <v>8219</v>
      </c>
      <c r="G2388" t="s">
        <v>8223</v>
      </c>
      <c r="H2388" t="s">
        <v>8245</v>
      </c>
      <c r="I2388">
        <v>1418056315</v>
      </c>
      <c r="J2388">
        <v>1414164715</v>
      </c>
      <c r="K2388" t="b">
        <v>0</v>
      </c>
      <c r="L2388">
        <v>37</v>
      </c>
      <c r="M2388" t="b">
        <v>0</v>
      </c>
      <c r="N2388" t="s">
        <v>8271</v>
      </c>
      <c r="O2388" s="10">
        <f t="shared" si="185"/>
        <v>89.65</v>
      </c>
      <c r="P2388">
        <f t="shared" si="186"/>
        <v>89.65</v>
      </c>
      <c r="Q2388" s="12" t="s">
        <v>8316</v>
      </c>
      <c r="R2388" t="s">
        <v>8318</v>
      </c>
      <c r="S2388" s="17">
        <f t="shared" si="187"/>
        <v>41936.647164351853</v>
      </c>
      <c r="T2388" s="17">
        <f t="shared" si="188"/>
        <v>41981.688831018517</v>
      </c>
      <c r="U2388">
        <f t="shared" si="189"/>
        <v>2014</v>
      </c>
    </row>
    <row r="2389" spans="1:21" ht="43.2" x14ac:dyDescent="0.3">
      <c r="A2389">
        <v>1342</v>
      </c>
      <c r="B2389" s="9" t="s">
        <v>1343</v>
      </c>
      <c r="C2389" s="3" t="s">
        <v>5452</v>
      </c>
      <c r="D2389" s="5">
        <v>50000</v>
      </c>
      <c r="E2389" s="7">
        <v>100</v>
      </c>
      <c r="F2389" t="s">
        <v>8219</v>
      </c>
      <c r="G2389" t="s">
        <v>8223</v>
      </c>
      <c r="H2389" t="s">
        <v>8245</v>
      </c>
      <c r="I2389">
        <v>1437161739</v>
      </c>
      <c r="J2389">
        <v>1434569739</v>
      </c>
      <c r="K2389" t="b">
        <v>0</v>
      </c>
      <c r="L2389">
        <v>1</v>
      </c>
      <c r="M2389" t="b">
        <v>0</v>
      </c>
      <c r="N2389" t="s">
        <v>8271</v>
      </c>
      <c r="O2389" s="10">
        <f t="shared" si="185"/>
        <v>100</v>
      </c>
      <c r="P2389">
        <f t="shared" si="186"/>
        <v>100</v>
      </c>
      <c r="Q2389" s="12" t="s">
        <v>8316</v>
      </c>
      <c r="R2389" t="s">
        <v>8318</v>
      </c>
      <c r="S2389" s="17">
        <f t="shared" si="187"/>
        <v>42172.816423611104</v>
      </c>
      <c r="T2389" s="17">
        <f t="shared" si="188"/>
        <v>42202.816423611104</v>
      </c>
      <c r="U2389">
        <f t="shared" si="189"/>
        <v>2015</v>
      </c>
    </row>
    <row r="2390" spans="1:21" ht="43.2" x14ac:dyDescent="0.3">
      <c r="A2390">
        <v>1343</v>
      </c>
      <c r="B2390" s="9" t="s">
        <v>1344</v>
      </c>
      <c r="C2390" s="3" t="s">
        <v>5453</v>
      </c>
      <c r="D2390" s="5">
        <v>50000</v>
      </c>
      <c r="E2390" s="7">
        <v>51149</v>
      </c>
      <c r="F2390" t="s">
        <v>8219</v>
      </c>
      <c r="G2390" t="s">
        <v>8223</v>
      </c>
      <c r="H2390" t="s">
        <v>8245</v>
      </c>
      <c r="I2390">
        <v>1471579140</v>
      </c>
      <c r="J2390">
        <v>1466512683</v>
      </c>
      <c r="K2390" t="b">
        <v>0</v>
      </c>
      <c r="L2390">
        <v>323</v>
      </c>
      <c r="M2390" t="b">
        <v>0</v>
      </c>
      <c r="N2390" t="s">
        <v>8271</v>
      </c>
      <c r="O2390" s="10">
        <f t="shared" si="185"/>
        <v>158.36000000000001</v>
      </c>
      <c r="P2390">
        <f t="shared" si="186"/>
        <v>158.36000000000001</v>
      </c>
      <c r="Q2390" s="12" t="s">
        <v>8316</v>
      </c>
      <c r="R2390" t="s">
        <v>8318</v>
      </c>
      <c r="S2390" s="17">
        <f t="shared" si="187"/>
        <v>42542.526423611111</v>
      </c>
      <c r="T2390" s="17">
        <f t="shared" si="188"/>
        <v>42601.165972222225</v>
      </c>
      <c r="U2390">
        <f t="shared" si="189"/>
        <v>2016</v>
      </c>
    </row>
    <row r="2391" spans="1:21" ht="43.2" x14ac:dyDescent="0.3">
      <c r="A2391">
        <v>2350</v>
      </c>
      <c r="B2391" s="9" t="s">
        <v>2351</v>
      </c>
      <c r="C2391" s="3" t="s">
        <v>6460</v>
      </c>
      <c r="D2391" s="5">
        <v>50000</v>
      </c>
      <c r="E2391" s="7">
        <v>0</v>
      </c>
      <c r="F2391" t="s">
        <v>8219</v>
      </c>
      <c r="G2391" t="s">
        <v>8240</v>
      </c>
      <c r="H2391" t="s">
        <v>8248</v>
      </c>
      <c r="I2391">
        <v>1483474370</v>
      </c>
      <c r="J2391">
        <v>1480882370</v>
      </c>
      <c r="K2391" t="b">
        <v>0</v>
      </c>
      <c r="L2391">
        <v>0</v>
      </c>
      <c r="M2391" t="b">
        <v>0</v>
      </c>
      <c r="N2391" t="s">
        <v>8270</v>
      </c>
      <c r="O2391" s="10">
        <f t="shared" si="185"/>
        <v>0</v>
      </c>
      <c r="P2391">
        <f t="shared" si="186"/>
        <v>0</v>
      </c>
      <c r="Q2391" s="12" t="s">
        <v>8316</v>
      </c>
      <c r="R2391" t="s">
        <v>8317</v>
      </c>
      <c r="S2391" s="17">
        <f t="shared" si="187"/>
        <v>42708.842245370368</v>
      </c>
      <c r="T2391" s="17">
        <f t="shared" si="188"/>
        <v>42738.842245370368</v>
      </c>
      <c r="U2391">
        <f t="shared" si="189"/>
        <v>2016</v>
      </c>
    </row>
    <row r="2392" spans="1:21" ht="43.2" x14ac:dyDescent="0.3">
      <c r="A2392">
        <v>2367</v>
      </c>
      <c r="B2392" s="9" t="s">
        <v>2368</v>
      </c>
      <c r="C2392" s="3" t="s">
        <v>6477</v>
      </c>
      <c r="D2392" s="5">
        <v>50000</v>
      </c>
      <c r="E2392" s="7">
        <v>670</v>
      </c>
      <c r="F2392" t="s">
        <v>8219</v>
      </c>
      <c r="G2392" t="s">
        <v>8223</v>
      </c>
      <c r="H2392" t="s">
        <v>8245</v>
      </c>
      <c r="I2392">
        <v>1461622616</v>
      </c>
      <c r="J2392">
        <v>1456442216</v>
      </c>
      <c r="K2392" t="b">
        <v>0</v>
      </c>
      <c r="L2392">
        <v>14</v>
      </c>
      <c r="M2392" t="b">
        <v>0</v>
      </c>
      <c r="N2392" t="s">
        <v>8270</v>
      </c>
      <c r="O2392" s="10">
        <f t="shared" si="185"/>
        <v>47.86</v>
      </c>
      <c r="P2392">
        <f t="shared" si="186"/>
        <v>47.86</v>
      </c>
      <c r="Q2392" s="12" t="s">
        <v>8316</v>
      </c>
      <c r="R2392" t="s">
        <v>8317</v>
      </c>
      <c r="S2392" s="17">
        <f t="shared" si="187"/>
        <v>42425.970092592594</v>
      </c>
      <c r="T2392" s="17">
        <f t="shared" si="188"/>
        <v>42485.928425925929</v>
      </c>
      <c r="U2392">
        <f t="shared" si="189"/>
        <v>2016</v>
      </c>
    </row>
    <row r="2393" spans="1:21" ht="43.2" x14ac:dyDescent="0.3">
      <c r="A2393">
        <v>2400</v>
      </c>
      <c r="B2393" s="9" t="s">
        <v>2401</v>
      </c>
      <c r="C2393" s="3" t="s">
        <v>6510</v>
      </c>
      <c r="D2393" s="5">
        <v>50000</v>
      </c>
      <c r="E2393" s="7">
        <v>0</v>
      </c>
      <c r="F2393" t="s">
        <v>8219</v>
      </c>
      <c r="G2393" t="s">
        <v>8225</v>
      </c>
      <c r="H2393" t="s">
        <v>8247</v>
      </c>
      <c r="I2393">
        <v>1460615164</v>
      </c>
      <c r="J2393">
        <v>1458023164</v>
      </c>
      <c r="K2393" t="b">
        <v>0</v>
      </c>
      <c r="L2393">
        <v>0</v>
      </c>
      <c r="M2393" t="b">
        <v>0</v>
      </c>
      <c r="N2393" t="s">
        <v>8270</v>
      </c>
      <c r="O2393" s="10">
        <f t="shared" si="185"/>
        <v>0</v>
      </c>
      <c r="P2393">
        <f t="shared" si="186"/>
        <v>0</v>
      </c>
      <c r="Q2393" s="12" t="s">
        <v>8316</v>
      </c>
      <c r="R2393" t="s">
        <v>8317</v>
      </c>
      <c r="S2393" s="17">
        <f t="shared" si="187"/>
        <v>42444.268101851849</v>
      </c>
      <c r="T2393" s="17">
        <f t="shared" si="188"/>
        <v>42474.268101851849</v>
      </c>
      <c r="U2393">
        <f t="shared" si="189"/>
        <v>2016</v>
      </c>
    </row>
    <row r="2394" spans="1:21" ht="57.6" x14ac:dyDescent="0.3">
      <c r="A2394">
        <v>2951</v>
      </c>
      <c r="B2394" s="9" t="s">
        <v>2951</v>
      </c>
      <c r="C2394" s="3" t="s">
        <v>7061</v>
      </c>
      <c r="D2394" s="5">
        <v>50000</v>
      </c>
      <c r="E2394" s="7">
        <v>1096</v>
      </c>
      <c r="F2394" t="s">
        <v>8219</v>
      </c>
      <c r="G2394" t="s">
        <v>8223</v>
      </c>
      <c r="H2394" t="s">
        <v>8245</v>
      </c>
      <c r="I2394">
        <v>1412536573</v>
      </c>
      <c r="J2394">
        <v>1408648573</v>
      </c>
      <c r="K2394" t="b">
        <v>0</v>
      </c>
      <c r="L2394">
        <v>58</v>
      </c>
      <c r="M2394" t="b">
        <v>0</v>
      </c>
      <c r="N2394" t="s">
        <v>8301</v>
      </c>
      <c r="O2394" s="10">
        <f t="shared" si="185"/>
        <v>18.899999999999999</v>
      </c>
      <c r="P2394">
        <f t="shared" si="186"/>
        <v>18.899999999999999</v>
      </c>
      <c r="Q2394" s="12" t="s">
        <v>8314</v>
      </c>
      <c r="R2394" t="s">
        <v>8354</v>
      </c>
      <c r="S2394" s="17">
        <f t="shared" si="187"/>
        <v>41872.802928240737</v>
      </c>
      <c r="T2394" s="17">
        <f t="shared" si="188"/>
        <v>41917.802928240737</v>
      </c>
      <c r="U2394">
        <f t="shared" si="189"/>
        <v>2014</v>
      </c>
    </row>
    <row r="2395" spans="1:21" ht="43.2" x14ac:dyDescent="0.3">
      <c r="A2395">
        <v>2653</v>
      </c>
      <c r="B2395" s="9" t="s">
        <v>2653</v>
      </c>
      <c r="C2395" s="3" t="s">
        <v>6763</v>
      </c>
      <c r="D2395" s="5">
        <v>51000</v>
      </c>
      <c r="E2395" s="7">
        <v>5876</v>
      </c>
      <c r="F2395" t="s">
        <v>8219</v>
      </c>
      <c r="G2395" t="s">
        <v>8223</v>
      </c>
      <c r="H2395" t="s">
        <v>8245</v>
      </c>
      <c r="I2395">
        <v>1402632000</v>
      </c>
      <c r="J2395">
        <v>1399909127</v>
      </c>
      <c r="K2395" t="b">
        <v>0</v>
      </c>
      <c r="L2395">
        <v>70</v>
      </c>
      <c r="M2395" t="b">
        <v>0</v>
      </c>
      <c r="N2395" t="s">
        <v>8299</v>
      </c>
      <c r="O2395" s="10">
        <f t="shared" si="185"/>
        <v>83.94</v>
      </c>
      <c r="P2395">
        <f t="shared" si="186"/>
        <v>83.94</v>
      </c>
      <c r="Q2395" s="12" t="s">
        <v>8316</v>
      </c>
      <c r="R2395" t="s">
        <v>8352</v>
      </c>
      <c r="S2395" s="17">
        <f t="shared" si="187"/>
        <v>41771.651932870373</v>
      </c>
      <c r="T2395" s="17">
        <f t="shared" si="188"/>
        <v>41803.166666666664</v>
      </c>
      <c r="U2395">
        <f t="shared" si="189"/>
        <v>2014</v>
      </c>
    </row>
    <row r="2396" spans="1:21" ht="43.2" x14ac:dyDescent="0.3">
      <c r="A2396">
        <v>123</v>
      </c>
      <c r="B2396" s="9" t="s">
        <v>125</v>
      </c>
      <c r="C2396" s="3" t="s">
        <v>4234</v>
      </c>
      <c r="D2396" s="5">
        <v>55000</v>
      </c>
      <c r="E2396" s="7">
        <v>151</v>
      </c>
      <c r="F2396" t="s">
        <v>8219</v>
      </c>
      <c r="G2396" t="s">
        <v>8223</v>
      </c>
      <c r="H2396" t="s">
        <v>8245</v>
      </c>
      <c r="I2396">
        <v>1414533600</v>
      </c>
      <c r="J2396">
        <v>1411411564</v>
      </c>
      <c r="K2396" t="b">
        <v>0</v>
      </c>
      <c r="L2396">
        <v>6</v>
      </c>
      <c r="M2396" t="b">
        <v>0</v>
      </c>
      <c r="N2396" t="s">
        <v>8265</v>
      </c>
      <c r="O2396" s="10">
        <f t="shared" si="185"/>
        <v>25.17</v>
      </c>
      <c r="P2396">
        <f t="shared" si="186"/>
        <v>25.17</v>
      </c>
      <c r="Q2396" s="12" t="s">
        <v>8307</v>
      </c>
      <c r="R2396" t="s">
        <v>8310</v>
      </c>
      <c r="S2396" s="17">
        <f t="shared" si="187"/>
        <v>41904.781990740739</v>
      </c>
      <c r="T2396" s="17">
        <f t="shared" si="188"/>
        <v>41940.916666666664</v>
      </c>
      <c r="U2396">
        <f t="shared" si="189"/>
        <v>2014</v>
      </c>
    </row>
    <row r="2397" spans="1:21" ht="43.2" x14ac:dyDescent="0.3">
      <c r="A2397">
        <v>137</v>
      </c>
      <c r="B2397" s="9" t="s">
        <v>139</v>
      </c>
      <c r="C2397" s="3" t="s">
        <v>4247</v>
      </c>
      <c r="D2397" s="5">
        <v>55000</v>
      </c>
      <c r="E2397" s="7">
        <v>0</v>
      </c>
      <c r="F2397" t="s">
        <v>8219</v>
      </c>
      <c r="G2397" t="s">
        <v>8231</v>
      </c>
      <c r="H2397" t="s">
        <v>8252</v>
      </c>
      <c r="I2397">
        <v>1444657593</v>
      </c>
      <c r="J2397">
        <v>1440337593</v>
      </c>
      <c r="K2397" t="b">
        <v>0</v>
      </c>
      <c r="L2397">
        <v>0</v>
      </c>
      <c r="M2397" t="b">
        <v>0</v>
      </c>
      <c r="N2397" t="s">
        <v>8265</v>
      </c>
      <c r="O2397" s="10">
        <f t="shared" si="185"/>
        <v>0</v>
      </c>
      <c r="P2397">
        <f t="shared" si="186"/>
        <v>0</v>
      </c>
      <c r="Q2397" s="12" t="s">
        <v>8307</v>
      </c>
      <c r="R2397" t="s">
        <v>8310</v>
      </c>
      <c r="S2397" s="17">
        <f t="shared" si="187"/>
        <v>42239.573993055557</v>
      </c>
      <c r="T2397" s="17">
        <f t="shared" si="188"/>
        <v>42289.573993055557</v>
      </c>
      <c r="U2397">
        <f t="shared" si="189"/>
        <v>2015</v>
      </c>
    </row>
    <row r="2398" spans="1:21" ht="43.2" x14ac:dyDescent="0.3">
      <c r="A2398">
        <v>613</v>
      </c>
      <c r="B2398" s="9" t="s">
        <v>614</v>
      </c>
      <c r="C2398" s="3" t="s">
        <v>4723</v>
      </c>
      <c r="D2398" s="5">
        <v>60000</v>
      </c>
      <c r="E2398" s="7">
        <v>12818</v>
      </c>
      <c r="F2398" t="s">
        <v>8219</v>
      </c>
      <c r="G2398" t="s">
        <v>8223</v>
      </c>
      <c r="H2398" t="s">
        <v>8245</v>
      </c>
      <c r="I2398">
        <v>1443675540</v>
      </c>
      <c r="J2398">
        <v>1441022120</v>
      </c>
      <c r="K2398" t="b">
        <v>0</v>
      </c>
      <c r="L2398">
        <v>121</v>
      </c>
      <c r="M2398" t="b">
        <v>0</v>
      </c>
      <c r="N2398" t="s">
        <v>8270</v>
      </c>
      <c r="O2398" s="10">
        <f t="shared" si="185"/>
        <v>105.93</v>
      </c>
      <c r="P2398">
        <f t="shared" si="186"/>
        <v>105.93</v>
      </c>
      <c r="Q2398" s="12" t="s">
        <v>8316</v>
      </c>
      <c r="R2398" t="s">
        <v>8317</v>
      </c>
      <c r="S2398" s="17">
        <f t="shared" si="187"/>
        <v>42247.496759259258</v>
      </c>
      <c r="T2398" s="17">
        <f t="shared" si="188"/>
        <v>42278.207638888889</v>
      </c>
      <c r="U2398">
        <f t="shared" si="189"/>
        <v>2015</v>
      </c>
    </row>
    <row r="2399" spans="1:21" ht="43.2" x14ac:dyDescent="0.3">
      <c r="A2399">
        <v>2346</v>
      </c>
      <c r="B2399" s="9" t="s">
        <v>2347</v>
      </c>
      <c r="C2399" s="3" t="s">
        <v>6456</v>
      </c>
      <c r="D2399" s="5">
        <v>60000</v>
      </c>
      <c r="E2399" s="7">
        <v>39</v>
      </c>
      <c r="F2399" t="s">
        <v>8219</v>
      </c>
      <c r="G2399" t="s">
        <v>8223</v>
      </c>
      <c r="H2399" t="s">
        <v>8245</v>
      </c>
      <c r="I2399">
        <v>1476731431</v>
      </c>
      <c r="J2399">
        <v>1472843431</v>
      </c>
      <c r="K2399" t="b">
        <v>0</v>
      </c>
      <c r="L2399">
        <v>3</v>
      </c>
      <c r="M2399" t="b">
        <v>0</v>
      </c>
      <c r="N2399" t="s">
        <v>8270</v>
      </c>
      <c r="O2399" s="10">
        <f t="shared" si="185"/>
        <v>13</v>
      </c>
      <c r="P2399">
        <f t="shared" si="186"/>
        <v>13</v>
      </c>
      <c r="Q2399" s="12" t="s">
        <v>8316</v>
      </c>
      <c r="R2399" t="s">
        <v>8317</v>
      </c>
      <c r="S2399" s="17">
        <f t="shared" si="187"/>
        <v>42615.79896990741</v>
      </c>
      <c r="T2399" s="17">
        <f t="shared" si="188"/>
        <v>42660.79896990741</v>
      </c>
      <c r="U2399">
        <f t="shared" si="189"/>
        <v>2016</v>
      </c>
    </row>
    <row r="2400" spans="1:21" ht="57.6" x14ac:dyDescent="0.3">
      <c r="A2400">
        <v>2650</v>
      </c>
      <c r="B2400" s="9" t="s">
        <v>2650</v>
      </c>
      <c r="C2400" s="3" t="s">
        <v>6760</v>
      </c>
      <c r="D2400" s="5">
        <v>60000</v>
      </c>
      <c r="E2400" s="7">
        <v>358</v>
      </c>
      <c r="F2400" t="s">
        <v>8219</v>
      </c>
      <c r="G2400" t="s">
        <v>8223</v>
      </c>
      <c r="H2400" t="s">
        <v>8245</v>
      </c>
      <c r="I2400">
        <v>1482332343</v>
      </c>
      <c r="J2400">
        <v>1479740343</v>
      </c>
      <c r="K2400" t="b">
        <v>0</v>
      </c>
      <c r="L2400">
        <v>5</v>
      </c>
      <c r="M2400" t="b">
        <v>0</v>
      </c>
      <c r="N2400" t="s">
        <v>8299</v>
      </c>
      <c r="O2400" s="10">
        <f t="shared" si="185"/>
        <v>71.599999999999994</v>
      </c>
      <c r="P2400">
        <f t="shared" si="186"/>
        <v>71.599999999999994</v>
      </c>
      <c r="Q2400" s="12" t="s">
        <v>8316</v>
      </c>
      <c r="R2400" t="s">
        <v>8352</v>
      </c>
      <c r="S2400" s="17">
        <f t="shared" si="187"/>
        <v>42695.624340277776</v>
      </c>
      <c r="T2400" s="17">
        <f t="shared" si="188"/>
        <v>42725.624340277776</v>
      </c>
      <c r="U2400">
        <f t="shared" si="189"/>
        <v>2016</v>
      </c>
    </row>
    <row r="2401" spans="1:21" ht="43.2" x14ac:dyDescent="0.3">
      <c r="A2401">
        <v>2385</v>
      </c>
      <c r="B2401" s="9" t="s">
        <v>2386</v>
      </c>
      <c r="C2401" s="3" t="s">
        <v>6495</v>
      </c>
      <c r="D2401" s="5">
        <v>65000</v>
      </c>
      <c r="E2401" s="7">
        <v>788</v>
      </c>
      <c r="F2401" t="s">
        <v>8219</v>
      </c>
      <c r="G2401" t="s">
        <v>8223</v>
      </c>
      <c r="H2401" t="s">
        <v>8245</v>
      </c>
      <c r="I2401">
        <v>1438793432</v>
      </c>
      <c r="J2401">
        <v>1436201432</v>
      </c>
      <c r="K2401" t="b">
        <v>0</v>
      </c>
      <c r="L2401">
        <v>7</v>
      </c>
      <c r="M2401" t="b">
        <v>0</v>
      </c>
      <c r="N2401" t="s">
        <v>8270</v>
      </c>
      <c r="O2401" s="10">
        <f t="shared" si="185"/>
        <v>112.57</v>
      </c>
      <c r="P2401">
        <f t="shared" si="186"/>
        <v>112.57</v>
      </c>
      <c r="Q2401" s="12" t="s">
        <v>8316</v>
      </c>
      <c r="R2401" t="s">
        <v>8317</v>
      </c>
      <c r="S2401" s="17">
        <f t="shared" si="187"/>
        <v>42191.70175925926</v>
      </c>
      <c r="T2401" s="17">
        <f t="shared" si="188"/>
        <v>42221.70175925926</v>
      </c>
      <c r="U2401">
        <f t="shared" si="189"/>
        <v>2015</v>
      </c>
    </row>
    <row r="2402" spans="1:21" ht="57.6" x14ac:dyDescent="0.3">
      <c r="A2402">
        <v>120</v>
      </c>
      <c r="B2402" s="9" t="s">
        <v>122</v>
      </c>
      <c r="C2402" s="3" t="s">
        <v>4231</v>
      </c>
      <c r="D2402" s="5">
        <v>70000</v>
      </c>
      <c r="E2402" s="7">
        <v>10</v>
      </c>
      <c r="F2402" t="s">
        <v>8219</v>
      </c>
      <c r="G2402" t="s">
        <v>8230</v>
      </c>
      <c r="H2402" t="s">
        <v>8251</v>
      </c>
      <c r="I2402">
        <v>1475457107</v>
      </c>
      <c r="J2402">
        <v>1472865107</v>
      </c>
      <c r="K2402" t="b">
        <v>0</v>
      </c>
      <c r="L2402">
        <v>1</v>
      </c>
      <c r="M2402" t="b">
        <v>0</v>
      </c>
      <c r="N2402" t="s">
        <v>8265</v>
      </c>
      <c r="O2402" s="10">
        <f t="shared" si="185"/>
        <v>10</v>
      </c>
      <c r="P2402">
        <f t="shared" si="186"/>
        <v>10</v>
      </c>
      <c r="Q2402" s="12" t="s">
        <v>8307</v>
      </c>
      <c r="R2402" t="s">
        <v>8310</v>
      </c>
      <c r="S2402" s="17">
        <f t="shared" si="187"/>
        <v>42616.049849537041</v>
      </c>
      <c r="T2402" s="17">
        <f t="shared" si="188"/>
        <v>42646.049849537041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22.33</v>
      </c>
      <c r="P2403">
        <f t="shared" si="186"/>
        <v>22.33</v>
      </c>
      <c r="Q2403" s="12" t="s">
        <v>8333</v>
      </c>
      <c r="R2403" t="s">
        <v>8334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52</v>
      </c>
      <c r="P2404">
        <f t="shared" si="186"/>
        <v>52</v>
      </c>
      <c r="Q2404" s="12" t="s">
        <v>8333</v>
      </c>
      <c r="R2404" t="s">
        <v>8334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16.829999999999998</v>
      </c>
      <c r="P2405">
        <f t="shared" si="186"/>
        <v>16.829999999999998</v>
      </c>
      <c r="Q2405" s="12" t="s">
        <v>8333</v>
      </c>
      <c r="R2405" t="s">
        <v>8334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8333</v>
      </c>
      <c r="R2406" t="s">
        <v>8334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56.3</v>
      </c>
      <c r="P2407">
        <f t="shared" si="186"/>
        <v>56.3</v>
      </c>
      <c r="Q2407" s="12" t="s">
        <v>8333</v>
      </c>
      <c r="R2407" t="s">
        <v>8334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84.06</v>
      </c>
      <c r="P2408">
        <f t="shared" si="186"/>
        <v>84.06</v>
      </c>
      <c r="Q2408" s="12" t="s">
        <v>8333</v>
      </c>
      <c r="R2408" t="s">
        <v>8334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168.39</v>
      </c>
      <c r="P2409">
        <f t="shared" si="186"/>
        <v>168.39</v>
      </c>
      <c r="Q2409" s="12" t="s">
        <v>8333</v>
      </c>
      <c r="R2409" t="s">
        <v>8334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15</v>
      </c>
      <c r="P2410">
        <f t="shared" si="186"/>
        <v>15</v>
      </c>
      <c r="Q2410" s="12" t="s">
        <v>8333</v>
      </c>
      <c r="R2410" t="s">
        <v>8334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76.67</v>
      </c>
      <c r="P2411">
        <f t="shared" si="186"/>
        <v>76.67</v>
      </c>
      <c r="Q2411" s="12" t="s">
        <v>8333</v>
      </c>
      <c r="R2411" t="s">
        <v>8334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8333</v>
      </c>
      <c r="R2412" t="s">
        <v>8334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50.33</v>
      </c>
      <c r="P2413">
        <f t="shared" si="186"/>
        <v>50.33</v>
      </c>
      <c r="Q2413" s="12" t="s">
        <v>8333</v>
      </c>
      <c r="R2413" t="s">
        <v>8334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8333</v>
      </c>
      <c r="R2414" t="s">
        <v>8334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8.33</v>
      </c>
      <c r="P2415">
        <f t="shared" si="186"/>
        <v>8.33</v>
      </c>
      <c r="Q2415" s="12" t="s">
        <v>8333</v>
      </c>
      <c r="R2415" t="s">
        <v>8334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35.380000000000003</v>
      </c>
      <c r="P2416">
        <f t="shared" si="186"/>
        <v>35.380000000000003</v>
      </c>
      <c r="Q2416" s="12" t="s">
        <v>8333</v>
      </c>
      <c r="R2416" t="s">
        <v>8334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55.83</v>
      </c>
      <c r="P2417">
        <f t="shared" si="186"/>
        <v>55.83</v>
      </c>
      <c r="Q2417" s="12" t="s">
        <v>8333</v>
      </c>
      <c r="R2417" t="s">
        <v>8334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5</v>
      </c>
      <c r="P2418">
        <f t="shared" si="186"/>
        <v>5</v>
      </c>
      <c r="Q2418" s="12" t="s">
        <v>8333</v>
      </c>
      <c r="R2418" t="s">
        <v>8334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8333</v>
      </c>
      <c r="R2419" t="s">
        <v>8334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1</v>
      </c>
      <c r="P2420">
        <f t="shared" si="186"/>
        <v>1</v>
      </c>
      <c r="Q2420" s="12" t="s">
        <v>8333</v>
      </c>
      <c r="R2420" t="s">
        <v>8334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8333</v>
      </c>
      <c r="R2421" t="s">
        <v>8334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69.47</v>
      </c>
      <c r="P2422">
        <f t="shared" si="186"/>
        <v>69.47</v>
      </c>
      <c r="Q2422" s="12" t="s">
        <v>8333</v>
      </c>
      <c r="R2422" t="s">
        <v>8334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1</v>
      </c>
      <c r="P2423">
        <f t="shared" si="186"/>
        <v>1</v>
      </c>
      <c r="Q2423" s="12" t="s">
        <v>8333</v>
      </c>
      <c r="R2423" t="s">
        <v>8334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1</v>
      </c>
      <c r="P2424">
        <f t="shared" si="186"/>
        <v>1</v>
      </c>
      <c r="Q2424" s="12" t="s">
        <v>8333</v>
      </c>
      <c r="R2424" t="s">
        <v>8334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8</v>
      </c>
      <c r="P2425">
        <f t="shared" si="186"/>
        <v>8</v>
      </c>
      <c r="Q2425" s="12" t="s">
        <v>8333</v>
      </c>
      <c r="R2425" t="s">
        <v>8334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ref="O2426:O2489" si="190">IFERROR(ROUND(E2426/L2426,2),0)</f>
        <v>34.44</v>
      </c>
      <c r="P2426">
        <f t="shared" ref="P2426:P2489" si="191">IFERROR(ROUND(E2426/L2426,2),0)</f>
        <v>34.44</v>
      </c>
      <c r="Q2426" s="12" t="s">
        <v>8333</v>
      </c>
      <c r="R2426" t="s">
        <v>8334</v>
      </c>
      <c r="S2426" s="17">
        <f t="shared" ref="S2426:S2489" si="192">(((J2426/60)/60)/24)+DATE(1970,1,1)</f>
        <v>41909.892453703702</v>
      </c>
      <c r="T2426" s="17">
        <f t="shared" ref="T2426:T2489" si="193">(((I2426/60)/60)/24)+DATE(1970,1,1)</f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90"/>
        <v>1</v>
      </c>
      <c r="P2427">
        <f t="shared" si="191"/>
        <v>1</v>
      </c>
      <c r="Q2427" s="12" t="s">
        <v>8333</v>
      </c>
      <c r="R2427" t="s">
        <v>8334</v>
      </c>
      <c r="S2427" s="17">
        <f t="shared" si="192"/>
        <v>42502.913761574076</v>
      </c>
      <c r="T2427" s="17">
        <f t="shared" si="193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90"/>
        <v>0</v>
      </c>
      <c r="P2428">
        <f t="shared" si="191"/>
        <v>0</v>
      </c>
      <c r="Q2428" s="12" t="s">
        <v>8333</v>
      </c>
      <c r="R2428" t="s">
        <v>8334</v>
      </c>
      <c r="S2428" s="17">
        <f t="shared" si="192"/>
        <v>42164.170046296291</v>
      </c>
      <c r="T2428" s="17">
        <f t="shared" si="193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90"/>
        <v>1</v>
      </c>
      <c r="P2429">
        <f t="shared" si="191"/>
        <v>1</v>
      </c>
      <c r="Q2429" s="12" t="s">
        <v>8333</v>
      </c>
      <c r="R2429" t="s">
        <v>8334</v>
      </c>
      <c r="S2429" s="17">
        <f t="shared" si="192"/>
        <v>42412.318668981476</v>
      </c>
      <c r="T2429" s="17">
        <f t="shared" si="193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90"/>
        <v>1</v>
      </c>
      <c r="P2430">
        <f t="shared" si="191"/>
        <v>1</v>
      </c>
      <c r="Q2430" s="12" t="s">
        <v>8333</v>
      </c>
      <c r="R2430" t="s">
        <v>8334</v>
      </c>
      <c r="S2430" s="17">
        <f t="shared" si="192"/>
        <v>42045.784155092595</v>
      </c>
      <c r="T2430" s="17">
        <f t="shared" si="193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90"/>
        <v>501.25</v>
      </c>
      <c r="P2431">
        <f t="shared" si="191"/>
        <v>501.25</v>
      </c>
      <c r="Q2431" s="12" t="s">
        <v>8333</v>
      </c>
      <c r="R2431" t="s">
        <v>8334</v>
      </c>
      <c r="S2431" s="17">
        <f t="shared" si="192"/>
        <v>42734.879236111112</v>
      </c>
      <c r="T2431" s="17">
        <f t="shared" si="193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90"/>
        <v>10.5</v>
      </c>
      <c r="P2432">
        <f t="shared" si="191"/>
        <v>10.5</v>
      </c>
      <c r="Q2432" s="12" t="s">
        <v>8333</v>
      </c>
      <c r="R2432" t="s">
        <v>8334</v>
      </c>
      <c r="S2432" s="17">
        <f t="shared" si="192"/>
        <v>42382.130833333329</v>
      </c>
      <c r="T2432" s="17">
        <f t="shared" si="193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90"/>
        <v>1</v>
      </c>
      <c r="P2433">
        <f t="shared" si="191"/>
        <v>1</v>
      </c>
      <c r="Q2433" s="12" t="s">
        <v>8333</v>
      </c>
      <c r="R2433" t="s">
        <v>8334</v>
      </c>
      <c r="S2433" s="17">
        <f t="shared" si="192"/>
        <v>42489.099687499998</v>
      </c>
      <c r="T2433" s="17">
        <f t="shared" si="193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90"/>
        <v>1</v>
      </c>
      <c r="P2434">
        <f t="shared" si="191"/>
        <v>1</v>
      </c>
      <c r="Q2434" s="12" t="s">
        <v>8333</v>
      </c>
      <c r="R2434" t="s">
        <v>8334</v>
      </c>
      <c r="S2434" s="17">
        <f t="shared" si="192"/>
        <v>42041.218715277777</v>
      </c>
      <c r="T2434" s="17">
        <f t="shared" si="193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si="191"/>
        <v>0</v>
      </c>
      <c r="Q2435" s="12" t="s">
        <v>8333</v>
      </c>
      <c r="R2435" t="s">
        <v>8334</v>
      </c>
      <c r="S2435" s="17">
        <f t="shared" si="192"/>
        <v>42397.89980324074</v>
      </c>
      <c r="T2435" s="17">
        <f t="shared" si="193"/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13</v>
      </c>
      <c r="P2436">
        <f t="shared" si="191"/>
        <v>13</v>
      </c>
      <c r="Q2436" s="12" t="s">
        <v>8333</v>
      </c>
      <c r="R2436" t="s">
        <v>8334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306</v>
      </c>
      <c r="P2437">
        <f t="shared" si="191"/>
        <v>306</v>
      </c>
      <c r="Q2437" s="12" t="s">
        <v>8333</v>
      </c>
      <c r="R2437" t="s">
        <v>8334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22.5</v>
      </c>
      <c r="P2438">
        <f t="shared" si="191"/>
        <v>22.5</v>
      </c>
      <c r="Q2438" s="12" t="s">
        <v>8333</v>
      </c>
      <c r="R2438" t="s">
        <v>8334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8333</v>
      </c>
      <c r="R2439" t="s">
        <v>8334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50</v>
      </c>
      <c r="P2440">
        <f t="shared" si="191"/>
        <v>50</v>
      </c>
      <c r="Q2440" s="12" t="s">
        <v>8333</v>
      </c>
      <c r="R2440" t="s">
        <v>8334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8333</v>
      </c>
      <c r="R2441" t="s">
        <v>8334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5</v>
      </c>
      <c r="P2442">
        <f t="shared" si="191"/>
        <v>5</v>
      </c>
      <c r="Q2442" s="12" t="s">
        <v>8333</v>
      </c>
      <c r="R2442" t="s">
        <v>8334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74.23</v>
      </c>
      <c r="P2443">
        <f t="shared" si="191"/>
        <v>74.23</v>
      </c>
      <c r="Q2443" s="12" t="s">
        <v>8333</v>
      </c>
      <c r="R2443" t="s">
        <v>8349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81.25</v>
      </c>
      <c r="P2444">
        <f t="shared" si="191"/>
        <v>81.25</v>
      </c>
      <c r="Q2444" s="12" t="s">
        <v>8333</v>
      </c>
      <c r="R2444" t="s">
        <v>8349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130.22999999999999</v>
      </c>
      <c r="P2445">
        <f t="shared" si="191"/>
        <v>130.22999999999999</v>
      </c>
      <c r="Q2445" s="12" t="s">
        <v>8333</v>
      </c>
      <c r="R2445" t="s">
        <v>8349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53.41</v>
      </c>
      <c r="P2446">
        <f t="shared" si="191"/>
        <v>53.41</v>
      </c>
      <c r="Q2446" s="12" t="s">
        <v>8333</v>
      </c>
      <c r="R2446" t="s">
        <v>8349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75.13</v>
      </c>
      <c r="P2447">
        <f t="shared" si="191"/>
        <v>75.13</v>
      </c>
      <c r="Q2447" s="12" t="s">
        <v>8333</v>
      </c>
      <c r="R2447" t="s">
        <v>8349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75.67</v>
      </c>
      <c r="P2448">
        <f t="shared" si="191"/>
        <v>75.67</v>
      </c>
      <c r="Q2448" s="12" t="s">
        <v>8333</v>
      </c>
      <c r="R2448" t="s">
        <v>8349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31.69</v>
      </c>
      <c r="P2449">
        <f t="shared" si="191"/>
        <v>31.69</v>
      </c>
      <c r="Q2449" s="12" t="s">
        <v>8333</v>
      </c>
      <c r="R2449" t="s">
        <v>8349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47.78</v>
      </c>
      <c r="P2450">
        <f t="shared" si="191"/>
        <v>47.78</v>
      </c>
      <c r="Q2450" s="12" t="s">
        <v>8333</v>
      </c>
      <c r="R2450" t="s">
        <v>8349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90</v>
      </c>
      <c r="P2451">
        <f t="shared" si="191"/>
        <v>90</v>
      </c>
      <c r="Q2451" s="12" t="s">
        <v>8333</v>
      </c>
      <c r="R2451" t="s">
        <v>8349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149.31</v>
      </c>
      <c r="P2452">
        <f t="shared" si="191"/>
        <v>149.31</v>
      </c>
      <c r="Q2452" s="12" t="s">
        <v>8333</v>
      </c>
      <c r="R2452" t="s">
        <v>8349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62.07</v>
      </c>
      <c r="P2453">
        <f t="shared" si="191"/>
        <v>62.07</v>
      </c>
      <c r="Q2453" s="12" t="s">
        <v>8333</v>
      </c>
      <c r="R2453" t="s">
        <v>8349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53.4</v>
      </c>
      <c r="P2454">
        <f t="shared" si="191"/>
        <v>53.4</v>
      </c>
      <c r="Q2454" s="12" t="s">
        <v>8333</v>
      </c>
      <c r="R2454" t="s">
        <v>8349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69.27</v>
      </c>
      <c r="P2455">
        <f t="shared" si="191"/>
        <v>69.27</v>
      </c>
      <c r="Q2455" s="12" t="s">
        <v>8333</v>
      </c>
      <c r="R2455" t="s">
        <v>8349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271.51</v>
      </c>
      <c r="P2456">
        <f t="shared" si="191"/>
        <v>271.51</v>
      </c>
      <c r="Q2456" s="12" t="s">
        <v>8333</v>
      </c>
      <c r="R2456" t="s">
        <v>8349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34.130000000000003</v>
      </c>
      <c r="P2457">
        <f t="shared" si="191"/>
        <v>34.130000000000003</v>
      </c>
      <c r="Q2457" s="12" t="s">
        <v>8333</v>
      </c>
      <c r="R2457" t="s">
        <v>8349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40.49</v>
      </c>
      <c r="P2458">
        <f t="shared" si="191"/>
        <v>40.49</v>
      </c>
      <c r="Q2458" s="12" t="s">
        <v>8333</v>
      </c>
      <c r="R2458" t="s">
        <v>8349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189.76</v>
      </c>
      <c r="P2459">
        <f t="shared" si="191"/>
        <v>189.76</v>
      </c>
      <c r="Q2459" s="12" t="s">
        <v>8333</v>
      </c>
      <c r="R2459" t="s">
        <v>8349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68.86</v>
      </c>
      <c r="P2460">
        <f t="shared" si="191"/>
        <v>68.86</v>
      </c>
      <c r="Q2460" s="12" t="s">
        <v>8333</v>
      </c>
      <c r="R2460" t="s">
        <v>8349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108.78</v>
      </c>
      <c r="P2461">
        <f t="shared" si="191"/>
        <v>108.78</v>
      </c>
      <c r="Q2461" s="12" t="s">
        <v>8333</v>
      </c>
      <c r="R2461" t="s">
        <v>8349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125.99</v>
      </c>
      <c r="P2462">
        <f t="shared" si="191"/>
        <v>125.99</v>
      </c>
      <c r="Q2462" s="12" t="s">
        <v>8333</v>
      </c>
      <c r="R2462" t="s">
        <v>8349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90.52</v>
      </c>
      <c r="P2463">
        <f t="shared" si="191"/>
        <v>90.52</v>
      </c>
      <c r="Q2463" s="12" t="s">
        <v>8322</v>
      </c>
      <c r="R2463" t="s">
        <v>8326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28.88</v>
      </c>
      <c r="P2464">
        <f t="shared" si="191"/>
        <v>28.88</v>
      </c>
      <c r="Q2464" s="12" t="s">
        <v>8322</v>
      </c>
      <c r="R2464" t="s">
        <v>8326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31</v>
      </c>
      <c r="P2465">
        <f t="shared" si="191"/>
        <v>31</v>
      </c>
      <c r="Q2465" s="12" t="s">
        <v>8322</v>
      </c>
      <c r="R2465" t="s">
        <v>8326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51.67</v>
      </c>
      <c r="P2466">
        <f t="shared" si="191"/>
        <v>51.67</v>
      </c>
      <c r="Q2466" s="12" t="s">
        <v>8322</v>
      </c>
      <c r="R2466" t="s">
        <v>8326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26.27</v>
      </c>
      <c r="P2467">
        <f t="shared" si="191"/>
        <v>26.27</v>
      </c>
      <c r="Q2467" s="12" t="s">
        <v>8322</v>
      </c>
      <c r="R2467" t="s">
        <v>8326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48.08</v>
      </c>
      <c r="P2468">
        <f t="shared" si="191"/>
        <v>48.08</v>
      </c>
      <c r="Q2468" s="12" t="s">
        <v>8322</v>
      </c>
      <c r="R2468" t="s">
        <v>8326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27.56</v>
      </c>
      <c r="P2469">
        <f t="shared" si="191"/>
        <v>27.56</v>
      </c>
      <c r="Q2469" s="12" t="s">
        <v>8322</v>
      </c>
      <c r="R2469" t="s">
        <v>8326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36.97</v>
      </c>
      <c r="P2470">
        <f t="shared" si="191"/>
        <v>36.97</v>
      </c>
      <c r="Q2470" s="12" t="s">
        <v>8322</v>
      </c>
      <c r="R2470" t="s">
        <v>8326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29.02</v>
      </c>
      <c r="P2471">
        <f t="shared" si="191"/>
        <v>29.02</v>
      </c>
      <c r="Q2471" s="12" t="s">
        <v>8322</v>
      </c>
      <c r="R2471" t="s">
        <v>8326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28.66</v>
      </c>
      <c r="P2472">
        <f t="shared" si="191"/>
        <v>28.66</v>
      </c>
      <c r="Q2472" s="12" t="s">
        <v>8322</v>
      </c>
      <c r="R2472" t="s">
        <v>8326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37.65</v>
      </c>
      <c r="P2473">
        <f t="shared" si="191"/>
        <v>37.65</v>
      </c>
      <c r="Q2473" s="12" t="s">
        <v>8322</v>
      </c>
      <c r="R2473" t="s">
        <v>8326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97.9</v>
      </c>
      <c r="P2474">
        <f t="shared" si="191"/>
        <v>97.9</v>
      </c>
      <c r="Q2474" s="12" t="s">
        <v>8322</v>
      </c>
      <c r="R2474" t="s">
        <v>8326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42.55</v>
      </c>
      <c r="P2475">
        <f t="shared" si="191"/>
        <v>42.55</v>
      </c>
      <c r="Q2475" s="12" t="s">
        <v>8322</v>
      </c>
      <c r="R2475" t="s">
        <v>8326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131.58000000000001</v>
      </c>
      <c r="P2476">
        <f t="shared" si="191"/>
        <v>131.58000000000001</v>
      </c>
      <c r="Q2476" s="12" t="s">
        <v>8322</v>
      </c>
      <c r="R2476" t="s">
        <v>8326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32.32</v>
      </c>
      <c r="P2477">
        <f t="shared" si="191"/>
        <v>32.32</v>
      </c>
      <c r="Q2477" s="12" t="s">
        <v>8322</v>
      </c>
      <c r="R2477" t="s">
        <v>8326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61.1</v>
      </c>
      <c r="P2478">
        <f t="shared" si="191"/>
        <v>61.1</v>
      </c>
      <c r="Q2478" s="12" t="s">
        <v>8322</v>
      </c>
      <c r="R2478" t="s">
        <v>8326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31.34</v>
      </c>
      <c r="P2479">
        <f t="shared" si="191"/>
        <v>31.34</v>
      </c>
      <c r="Q2479" s="12" t="s">
        <v>8322</v>
      </c>
      <c r="R2479" t="s">
        <v>8326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129.11000000000001</v>
      </c>
      <c r="P2480">
        <f t="shared" si="191"/>
        <v>129.11000000000001</v>
      </c>
      <c r="Q2480" s="12" t="s">
        <v>8322</v>
      </c>
      <c r="R2480" t="s">
        <v>8326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25.02</v>
      </c>
      <c r="P2481">
        <f t="shared" si="191"/>
        <v>25.02</v>
      </c>
      <c r="Q2481" s="12" t="s">
        <v>8322</v>
      </c>
      <c r="R2481" t="s">
        <v>8326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250</v>
      </c>
      <c r="P2482">
        <f t="shared" si="191"/>
        <v>250</v>
      </c>
      <c r="Q2482" s="12" t="s">
        <v>8322</v>
      </c>
      <c r="R2482" t="s">
        <v>8326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47.54</v>
      </c>
      <c r="P2483">
        <f t="shared" si="191"/>
        <v>47.54</v>
      </c>
      <c r="Q2483" s="12" t="s">
        <v>8322</v>
      </c>
      <c r="R2483" t="s">
        <v>8326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40.04</v>
      </c>
      <c r="P2484">
        <f t="shared" si="191"/>
        <v>40.04</v>
      </c>
      <c r="Q2484" s="12" t="s">
        <v>8322</v>
      </c>
      <c r="R2484" t="s">
        <v>8326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65.84</v>
      </c>
      <c r="P2485">
        <f t="shared" si="191"/>
        <v>65.84</v>
      </c>
      <c r="Q2485" s="12" t="s">
        <v>8322</v>
      </c>
      <c r="R2485" t="s">
        <v>8326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46.4</v>
      </c>
      <c r="P2486">
        <f t="shared" si="191"/>
        <v>46.4</v>
      </c>
      <c r="Q2486" s="12" t="s">
        <v>8322</v>
      </c>
      <c r="R2486" t="s">
        <v>8326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50.37</v>
      </c>
      <c r="P2487">
        <f t="shared" si="191"/>
        <v>50.37</v>
      </c>
      <c r="Q2487" s="12" t="s">
        <v>8322</v>
      </c>
      <c r="R2487" t="s">
        <v>8326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26.57</v>
      </c>
      <c r="P2488">
        <f t="shared" si="191"/>
        <v>26.57</v>
      </c>
      <c r="Q2488" s="12" t="s">
        <v>8322</v>
      </c>
      <c r="R2488" t="s">
        <v>8326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39.49</v>
      </c>
      <c r="P2489">
        <f t="shared" si="191"/>
        <v>39.49</v>
      </c>
      <c r="Q2489" s="12" t="s">
        <v>8322</v>
      </c>
      <c r="R2489" t="s">
        <v>8326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ref="O2490:O2553" si="195">IFERROR(ROUND(E2490/L2490,2),0)</f>
        <v>49.25</v>
      </c>
      <c r="P2490">
        <f t="shared" ref="P2490:P2553" si="196">IFERROR(ROUND(E2490/L2490,2),0)</f>
        <v>49.25</v>
      </c>
      <c r="Q2490" s="12" t="s">
        <v>8322</v>
      </c>
      <c r="R2490" t="s">
        <v>8326</v>
      </c>
      <c r="S2490" s="17">
        <f t="shared" ref="S2490:S2553" si="197">(((J2490/60)/60)/24)+DATE(1970,1,1)</f>
        <v>40833.633194444446</v>
      </c>
      <c r="T2490" s="17">
        <f t="shared" ref="T2490:T2553" si="198">(((I2490/60)/60)/24)+DATE(1970,1,1)</f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5"/>
        <v>62.38</v>
      </c>
      <c r="P2491">
        <f t="shared" si="196"/>
        <v>62.38</v>
      </c>
      <c r="Q2491" s="12" t="s">
        <v>8322</v>
      </c>
      <c r="R2491" t="s">
        <v>8326</v>
      </c>
      <c r="S2491" s="17">
        <f t="shared" si="197"/>
        <v>41373.690266203703</v>
      </c>
      <c r="T2491" s="17">
        <f t="shared" si="198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5"/>
        <v>37.94</v>
      </c>
      <c r="P2492">
        <f t="shared" si="196"/>
        <v>37.94</v>
      </c>
      <c r="Q2492" s="12" t="s">
        <v>8322</v>
      </c>
      <c r="R2492" t="s">
        <v>8326</v>
      </c>
      <c r="S2492" s="17">
        <f t="shared" si="197"/>
        <v>41023.227731481478</v>
      </c>
      <c r="T2492" s="17">
        <f t="shared" si="198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5"/>
        <v>51.6</v>
      </c>
      <c r="P2493">
        <f t="shared" si="196"/>
        <v>51.6</v>
      </c>
      <c r="Q2493" s="12" t="s">
        <v>8322</v>
      </c>
      <c r="R2493" t="s">
        <v>8326</v>
      </c>
      <c r="S2493" s="17">
        <f t="shared" si="197"/>
        <v>40542.839282407411</v>
      </c>
      <c r="T2493" s="17">
        <f t="shared" si="198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5"/>
        <v>27.78</v>
      </c>
      <c r="P2494">
        <f t="shared" si="196"/>
        <v>27.78</v>
      </c>
      <c r="Q2494" s="12" t="s">
        <v>8322</v>
      </c>
      <c r="R2494" t="s">
        <v>8326</v>
      </c>
      <c r="S2494" s="17">
        <f t="shared" si="197"/>
        <v>41024.985972222225</v>
      </c>
      <c r="T2494" s="17">
        <f t="shared" si="198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5"/>
        <v>99.38</v>
      </c>
      <c r="P2495">
        <f t="shared" si="196"/>
        <v>99.38</v>
      </c>
      <c r="Q2495" s="12" t="s">
        <v>8322</v>
      </c>
      <c r="R2495" t="s">
        <v>8326</v>
      </c>
      <c r="S2495" s="17">
        <f t="shared" si="197"/>
        <v>41348.168287037035</v>
      </c>
      <c r="T2495" s="17">
        <f t="shared" si="198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5"/>
        <v>38.85</v>
      </c>
      <c r="P2496">
        <f t="shared" si="196"/>
        <v>38.85</v>
      </c>
      <c r="Q2496" s="12" t="s">
        <v>8322</v>
      </c>
      <c r="R2496" t="s">
        <v>8326</v>
      </c>
      <c r="S2496" s="17">
        <f t="shared" si="197"/>
        <v>41022.645185185182</v>
      </c>
      <c r="T2496" s="17">
        <f t="shared" si="198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5"/>
        <v>45.55</v>
      </c>
      <c r="P2497">
        <f t="shared" si="196"/>
        <v>45.55</v>
      </c>
      <c r="Q2497" s="12" t="s">
        <v>8322</v>
      </c>
      <c r="R2497" t="s">
        <v>8326</v>
      </c>
      <c r="S2497" s="17">
        <f t="shared" si="197"/>
        <v>41036.946469907409</v>
      </c>
      <c r="T2497" s="17">
        <f t="shared" si="198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5"/>
        <v>600</v>
      </c>
      <c r="P2498">
        <f t="shared" si="196"/>
        <v>600</v>
      </c>
      <c r="Q2498" s="12" t="s">
        <v>8322</v>
      </c>
      <c r="R2498" t="s">
        <v>8326</v>
      </c>
      <c r="S2498" s="17">
        <f t="shared" si="197"/>
        <v>41327.996435185189</v>
      </c>
      <c r="T2498" s="17">
        <f t="shared" si="198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80.55</v>
      </c>
      <c r="P2499">
        <f t="shared" si="196"/>
        <v>80.55</v>
      </c>
      <c r="Q2499" s="12" t="s">
        <v>8322</v>
      </c>
      <c r="R2499" t="s">
        <v>8326</v>
      </c>
      <c r="S2499" s="17">
        <f t="shared" si="197"/>
        <v>40730.878912037035</v>
      </c>
      <c r="T2499" s="17">
        <f t="shared" si="198"/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52.8</v>
      </c>
      <c r="P2500">
        <f t="shared" si="196"/>
        <v>52.8</v>
      </c>
      <c r="Q2500" s="12" t="s">
        <v>8322</v>
      </c>
      <c r="R2500" t="s">
        <v>8326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47.68</v>
      </c>
      <c r="P2501">
        <f t="shared" si="196"/>
        <v>47.68</v>
      </c>
      <c r="Q2501" s="12" t="s">
        <v>8322</v>
      </c>
      <c r="R2501" t="s">
        <v>8326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23.45</v>
      </c>
      <c r="P2502">
        <f t="shared" si="196"/>
        <v>23.45</v>
      </c>
      <c r="Q2502" s="12" t="s">
        <v>8322</v>
      </c>
      <c r="R2502" t="s">
        <v>8326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40.14</v>
      </c>
      <c r="P2503">
        <f t="shared" si="196"/>
        <v>40.14</v>
      </c>
      <c r="Q2503" s="12" t="s">
        <v>8333</v>
      </c>
      <c r="R2503" t="s">
        <v>8350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17.2</v>
      </c>
      <c r="P2504">
        <f t="shared" si="196"/>
        <v>17.2</v>
      </c>
      <c r="Q2504" s="12" t="s">
        <v>8333</v>
      </c>
      <c r="R2504" t="s">
        <v>8350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8333</v>
      </c>
      <c r="R2505" t="s">
        <v>8350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8333</v>
      </c>
      <c r="R2506" t="s">
        <v>8350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8333</v>
      </c>
      <c r="R2507" t="s">
        <v>8350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15</v>
      </c>
      <c r="P2508">
        <f t="shared" si="196"/>
        <v>15</v>
      </c>
      <c r="Q2508" s="12" t="s">
        <v>8333</v>
      </c>
      <c r="R2508" t="s">
        <v>8350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8333</v>
      </c>
      <c r="R2509" t="s">
        <v>8350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8333</v>
      </c>
      <c r="R2510" t="s">
        <v>8350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35.71</v>
      </c>
      <c r="P2511">
        <f t="shared" si="196"/>
        <v>35.71</v>
      </c>
      <c r="Q2511" s="12" t="s">
        <v>8333</v>
      </c>
      <c r="R2511" t="s">
        <v>8350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37.5</v>
      </c>
      <c r="P2512">
        <f t="shared" si="196"/>
        <v>37.5</v>
      </c>
      <c r="Q2512" s="12" t="s">
        <v>8333</v>
      </c>
      <c r="R2512" t="s">
        <v>8350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8333</v>
      </c>
      <c r="R2513" t="s">
        <v>8350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8333</v>
      </c>
      <c r="R2514" t="s">
        <v>8350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8333</v>
      </c>
      <c r="R2515" t="s">
        <v>8350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52.5</v>
      </c>
      <c r="P2516">
        <f t="shared" si="196"/>
        <v>52.5</v>
      </c>
      <c r="Q2516" s="12" t="s">
        <v>8333</v>
      </c>
      <c r="R2516" t="s">
        <v>8350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77.5</v>
      </c>
      <c r="P2517">
        <f t="shared" si="196"/>
        <v>77.5</v>
      </c>
      <c r="Q2517" s="12" t="s">
        <v>8333</v>
      </c>
      <c r="R2517" t="s">
        <v>8350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8333</v>
      </c>
      <c r="R2518" t="s">
        <v>8350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53.55</v>
      </c>
      <c r="P2519">
        <f t="shared" si="196"/>
        <v>53.55</v>
      </c>
      <c r="Q2519" s="12" t="s">
        <v>8333</v>
      </c>
      <c r="R2519" t="s">
        <v>8350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8333</v>
      </c>
      <c r="R2520" t="s">
        <v>8350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16.25</v>
      </c>
      <c r="P2521">
        <f t="shared" si="196"/>
        <v>16.25</v>
      </c>
      <c r="Q2521" s="12" t="s">
        <v>8333</v>
      </c>
      <c r="R2521" t="s">
        <v>8350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8333</v>
      </c>
      <c r="R2522" t="s">
        <v>8350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103.68</v>
      </c>
      <c r="P2523">
        <f t="shared" si="196"/>
        <v>103.68</v>
      </c>
      <c r="Q2523" s="12" t="s">
        <v>8322</v>
      </c>
      <c r="R2523" t="s">
        <v>8351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185.19</v>
      </c>
      <c r="P2524">
        <f t="shared" si="196"/>
        <v>185.19</v>
      </c>
      <c r="Q2524" s="12" t="s">
        <v>8322</v>
      </c>
      <c r="R2524" t="s">
        <v>8351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54.15</v>
      </c>
      <c r="P2525">
        <f t="shared" si="196"/>
        <v>54.15</v>
      </c>
      <c r="Q2525" s="12" t="s">
        <v>8322</v>
      </c>
      <c r="R2525" t="s">
        <v>8351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177.21</v>
      </c>
      <c r="P2526">
        <f t="shared" si="196"/>
        <v>177.21</v>
      </c>
      <c r="Q2526" s="12" t="s">
        <v>8322</v>
      </c>
      <c r="R2526" t="s">
        <v>8351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100.33</v>
      </c>
      <c r="P2527">
        <f t="shared" si="196"/>
        <v>100.33</v>
      </c>
      <c r="Q2527" s="12" t="s">
        <v>8322</v>
      </c>
      <c r="R2527" t="s">
        <v>8351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136.91</v>
      </c>
      <c r="P2528">
        <f t="shared" si="196"/>
        <v>136.91</v>
      </c>
      <c r="Q2528" s="12" t="s">
        <v>8322</v>
      </c>
      <c r="R2528" t="s">
        <v>8351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57.54</v>
      </c>
      <c r="P2529">
        <f t="shared" si="196"/>
        <v>57.54</v>
      </c>
      <c r="Q2529" s="12" t="s">
        <v>8322</v>
      </c>
      <c r="R2529" t="s">
        <v>8351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52.96</v>
      </c>
      <c r="P2530">
        <f t="shared" si="196"/>
        <v>52.96</v>
      </c>
      <c r="Q2530" s="12" t="s">
        <v>8322</v>
      </c>
      <c r="R2530" t="s">
        <v>8351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82.33</v>
      </c>
      <c r="P2531">
        <f t="shared" si="196"/>
        <v>82.33</v>
      </c>
      <c r="Q2531" s="12" t="s">
        <v>8322</v>
      </c>
      <c r="R2531" t="s">
        <v>8351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135.41999999999999</v>
      </c>
      <c r="P2532">
        <f t="shared" si="196"/>
        <v>135.41999999999999</v>
      </c>
      <c r="Q2532" s="12" t="s">
        <v>8322</v>
      </c>
      <c r="R2532" t="s">
        <v>8351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74.069999999999993</v>
      </c>
      <c r="P2533">
        <f t="shared" si="196"/>
        <v>74.069999999999993</v>
      </c>
      <c r="Q2533" s="12" t="s">
        <v>8322</v>
      </c>
      <c r="R2533" t="s">
        <v>8351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84.08</v>
      </c>
      <c r="P2534">
        <f t="shared" si="196"/>
        <v>84.08</v>
      </c>
      <c r="Q2534" s="12" t="s">
        <v>8322</v>
      </c>
      <c r="R2534" t="s">
        <v>8351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61.03</v>
      </c>
      <c r="P2535">
        <f t="shared" si="196"/>
        <v>61.03</v>
      </c>
      <c r="Q2535" s="12" t="s">
        <v>8322</v>
      </c>
      <c r="R2535" t="s">
        <v>8351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150</v>
      </c>
      <c r="P2536">
        <f t="shared" si="196"/>
        <v>150</v>
      </c>
      <c r="Q2536" s="12" t="s">
        <v>8322</v>
      </c>
      <c r="R2536" t="s">
        <v>8351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266.08999999999997</v>
      </c>
      <c r="P2537">
        <f t="shared" si="196"/>
        <v>266.08999999999997</v>
      </c>
      <c r="Q2537" s="12" t="s">
        <v>8322</v>
      </c>
      <c r="R2537" t="s">
        <v>8351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7.25</v>
      </c>
      <c r="P2538">
        <f t="shared" si="196"/>
        <v>7.25</v>
      </c>
      <c r="Q2538" s="12" t="s">
        <v>8322</v>
      </c>
      <c r="R2538" t="s">
        <v>8351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100</v>
      </c>
      <c r="P2539">
        <f t="shared" si="196"/>
        <v>100</v>
      </c>
      <c r="Q2539" s="12" t="s">
        <v>8322</v>
      </c>
      <c r="R2539" t="s">
        <v>8351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109.96</v>
      </c>
      <c r="P2540">
        <f t="shared" si="196"/>
        <v>109.96</v>
      </c>
      <c r="Q2540" s="12" t="s">
        <v>8322</v>
      </c>
      <c r="R2540" t="s">
        <v>8351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169.92</v>
      </c>
      <c r="P2541">
        <f t="shared" si="196"/>
        <v>169.92</v>
      </c>
      <c r="Q2541" s="12" t="s">
        <v>8322</v>
      </c>
      <c r="R2541" t="s">
        <v>8351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95.74</v>
      </c>
      <c r="P2542">
        <f t="shared" si="196"/>
        <v>95.74</v>
      </c>
      <c r="Q2542" s="12" t="s">
        <v>8322</v>
      </c>
      <c r="R2542" t="s">
        <v>8351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59.46</v>
      </c>
      <c r="P2543">
        <f t="shared" si="196"/>
        <v>59.46</v>
      </c>
      <c r="Q2543" s="12" t="s">
        <v>8322</v>
      </c>
      <c r="R2543" t="s">
        <v>8351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55.77</v>
      </c>
      <c r="P2544">
        <f t="shared" si="196"/>
        <v>55.77</v>
      </c>
      <c r="Q2544" s="12" t="s">
        <v>8322</v>
      </c>
      <c r="R2544" t="s">
        <v>8351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30.08</v>
      </c>
      <c r="P2545">
        <f t="shared" si="196"/>
        <v>30.08</v>
      </c>
      <c r="Q2545" s="12" t="s">
        <v>8322</v>
      </c>
      <c r="R2545" t="s">
        <v>8351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88.44</v>
      </c>
      <c r="P2546">
        <f t="shared" si="196"/>
        <v>88.44</v>
      </c>
      <c r="Q2546" s="12" t="s">
        <v>8322</v>
      </c>
      <c r="R2546" t="s">
        <v>8351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64.03</v>
      </c>
      <c r="P2547">
        <f t="shared" si="196"/>
        <v>64.03</v>
      </c>
      <c r="Q2547" s="12" t="s">
        <v>8322</v>
      </c>
      <c r="R2547" t="s">
        <v>8351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60.15</v>
      </c>
      <c r="P2548">
        <f t="shared" si="196"/>
        <v>60.15</v>
      </c>
      <c r="Q2548" s="12" t="s">
        <v>8322</v>
      </c>
      <c r="R2548" t="s">
        <v>8351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49.19</v>
      </c>
      <c r="P2549">
        <f t="shared" si="196"/>
        <v>49.19</v>
      </c>
      <c r="Q2549" s="12" t="s">
        <v>8322</v>
      </c>
      <c r="R2549" t="s">
        <v>8351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165.16</v>
      </c>
      <c r="P2550">
        <f t="shared" si="196"/>
        <v>165.16</v>
      </c>
      <c r="Q2550" s="12" t="s">
        <v>8322</v>
      </c>
      <c r="R2550" t="s">
        <v>8351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43.62</v>
      </c>
      <c r="P2551">
        <f t="shared" si="196"/>
        <v>43.62</v>
      </c>
      <c r="Q2551" s="12" t="s">
        <v>8322</v>
      </c>
      <c r="R2551" t="s">
        <v>8351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43.7</v>
      </c>
      <c r="P2552">
        <f t="shared" si="196"/>
        <v>43.7</v>
      </c>
      <c r="Q2552" s="12" t="s">
        <v>8322</v>
      </c>
      <c r="R2552" t="s">
        <v>8351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67.42</v>
      </c>
      <c r="P2553">
        <f t="shared" si="196"/>
        <v>67.42</v>
      </c>
      <c r="Q2553" s="12" t="s">
        <v>8322</v>
      </c>
      <c r="R2553" t="s">
        <v>8351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ref="O2554:O2617" si="200">IFERROR(ROUND(E2554/L2554,2),0)</f>
        <v>177.5</v>
      </c>
      <c r="P2554">
        <f t="shared" ref="P2554:P2617" si="201">IFERROR(ROUND(E2554/L2554,2),0)</f>
        <v>177.5</v>
      </c>
      <c r="Q2554" s="12" t="s">
        <v>8322</v>
      </c>
      <c r="R2554" t="s">
        <v>8351</v>
      </c>
      <c r="S2554" s="17">
        <f t="shared" ref="S2554:S2617" si="202">(((J2554/60)/60)/24)+DATE(1970,1,1)</f>
        <v>42769.809965277775</v>
      </c>
      <c r="T2554" s="17">
        <f t="shared" ref="T2554:T2617" si="203">(((I2554/60)/60)/24)+DATE(1970,1,1)</f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00"/>
        <v>38.880000000000003</v>
      </c>
      <c r="P2555">
        <f t="shared" si="201"/>
        <v>38.880000000000003</v>
      </c>
      <c r="Q2555" s="12" t="s">
        <v>8322</v>
      </c>
      <c r="R2555" t="s">
        <v>8351</v>
      </c>
      <c r="S2555" s="17">
        <f t="shared" si="202"/>
        <v>41113.199155092596</v>
      </c>
      <c r="T2555" s="17">
        <f t="shared" si="203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00"/>
        <v>54.99</v>
      </c>
      <c r="P2556">
        <f t="shared" si="201"/>
        <v>54.99</v>
      </c>
      <c r="Q2556" s="12" t="s">
        <v>8322</v>
      </c>
      <c r="R2556" t="s">
        <v>8351</v>
      </c>
      <c r="S2556" s="17">
        <f t="shared" si="202"/>
        <v>42125.078275462962</v>
      </c>
      <c r="T2556" s="17">
        <f t="shared" si="203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00"/>
        <v>61.34</v>
      </c>
      <c r="P2557">
        <f t="shared" si="201"/>
        <v>61.34</v>
      </c>
      <c r="Q2557" s="12" t="s">
        <v>8322</v>
      </c>
      <c r="R2557" t="s">
        <v>8351</v>
      </c>
      <c r="S2557" s="17">
        <f t="shared" si="202"/>
        <v>41026.655011574076</v>
      </c>
      <c r="T2557" s="17">
        <f t="shared" si="203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00"/>
        <v>23.12</v>
      </c>
      <c r="P2558">
        <f t="shared" si="201"/>
        <v>23.12</v>
      </c>
      <c r="Q2558" s="12" t="s">
        <v>8322</v>
      </c>
      <c r="R2558" t="s">
        <v>8351</v>
      </c>
      <c r="S2558" s="17">
        <f t="shared" si="202"/>
        <v>41222.991400462961</v>
      </c>
      <c r="T2558" s="17">
        <f t="shared" si="203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00"/>
        <v>29.61</v>
      </c>
      <c r="P2559">
        <f t="shared" si="201"/>
        <v>29.61</v>
      </c>
      <c r="Q2559" s="12" t="s">
        <v>8322</v>
      </c>
      <c r="R2559" t="s">
        <v>8351</v>
      </c>
      <c r="S2559" s="17">
        <f t="shared" si="202"/>
        <v>41744.745208333334</v>
      </c>
      <c r="T2559" s="17">
        <f t="shared" si="203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00"/>
        <v>75.61</v>
      </c>
      <c r="P2560">
        <f t="shared" si="201"/>
        <v>75.61</v>
      </c>
      <c r="Q2560" s="12" t="s">
        <v>8322</v>
      </c>
      <c r="R2560" t="s">
        <v>8351</v>
      </c>
      <c r="S2560" s="17">
        <f t="shared" si="202"/>
        <v>42093.860023148154</v>
      </c>
      <c r="T2560" s="17">
        <f t="shared" si="203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00"/>
        <v>35.6</v>
      </c>
      <c r="P2561">
        <f t="shared" si="201"/>
        <v>35.6</v>
      </c>
      <c r="Q2561" s="12" t="s">
        <v>8322</v>
      </c>
      <c r="R2561" t="s">
        <v>8351</v>
      </c>
      <c r="S2561" s="17">
        <f t="shared" si="202"/>
        <v>40829.873657407406</v>
      </c>
      <c r="T2561" s="17">
        <f t="shared" si="203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200"/>
        <v>143</v>
      </c>
      <c r="P2562">
        <f t="shared" si="201"/>
        <v>143</v>
      </c>
      <c r="Q2562" s="12" t="s">
        <v>8322</v>
      </c>
      <c r="R2562" t="s">
        <v>8351</v>
      </c>
      <c r="S2562" s="17">
        <f t="shared" si="202"/>
        <v>42039.951087962967</v>
      </c>
      <c r="T2562" s="17">
        <f t="shared" si="203"/>
        <v>42069.951087962967</v>
      </c>
      <c r="U2562">
        <f t="shared" si="199"/>
        <v>2015</v>
      </c>
    </row>
    <row r="2563" spans="1:21" ht="43.2" x14ac:dyDescent="0.3">
      <c r="A2563">
        <v>602</v>
      </c>
      <c r="B2563" s="9" t="s">
        <v>603</v>
      </c>
      <c r="C2563" s="3" t="s">
        <v>4712</v>
      </c>
      <c r="D2563" s="5">
        <v>70000</v>
      </c>
      <c r="E2563" s="7">
        <v>0</v>
      </c>
      <c r="F2563" t="s">
        <v>8219</v>
      </c>
      <c r="G2563" t="s">
        <v>8223</v>
      </c>
      <c r="H2563" t="s">
        <v>8245</v>
      </c>
      <c r="I2563">
        <v>1434654215</v>
      </c>
      <c r="J2563">
        <v>1432062215</v>
      </c>
      <c r="K2563" t="b">
        <v>0</v>
      </c>
      <c r="L2563">
        <v>0</v>
      </c>
      <c r="M2563" t="b">
        <v>0</v>
      </c>
      <c r="N2563" t="s">
        <v>8270</v>
      </c>
      <c r="O2563" s="10">
        <f t="shared" si="200"/>
        <v>0</v>
      </c>
      <c r="P2563">
        <f t="shared" si="201"/>
        <v>0</v>
      </c>
      <c r="Q2563" s="12" t="s">
        <v>8316</v>
      </c>
      <c r="R2563" t="s">
        <v>8317</v>
      </c>
      <c r="S2563" s="17">
        <f t="shared" si="202"/>
        <v>42143.79415509259</v>
      </c>
      <c r="T2563" s="17">
        <f t="shared" si="203"/>
        <v>42173.79415509259</v>
      </c>
      <c r="U2563">
        <f t="shared" ref="U2563:U2626" si="204">YEAR(S2563)</f>
        <v>2015</v>
      </c>
    </row>
    <row r="2564" spans="1:21" ht="43.2" x14ac:dyDescent="0.3">
      <c r="A2564">
        <v>2348</v>
      </c>
      <c r="B2564" s="9" t="s">
        <v>2349</v>
      </c>
      <c r="C2564" s="3" t="s">
        <v>6458</v>
      </c>
      <c r="D2564" s="5">
        <v>70000</v>
      </c>
      <c r="E2564" s="7">
        <v>270</v>
      </c>
      <c r="F2564" t="s">
        <v>8219</v>
      </c>
      <c r="G2564" t="s">
        <v>8223</v>
      </c>
      <c r="H2564" t="s">
        <v>8245</v>
      </c>
      <c r="I2564">
        <v>1456006938</v>
      </c>
      <c r="J2564">
        <v>1450822938</v>
      </c>
      <c r="K2564" t="b">
        <v>0</v>
      </c>
      <c r="L2564">
        <v>5</v>
      </c>
      <c r="M2564" t="b">
        <v>0</v>
      </c>
      <c r="N2564" t="s">
        <v>8270</v>
      </c>
      <c r="O2564" s="10">
        <f t="shared" si="200"/>
        <v>54</v>
      </c>
      <c r="P2564">
        <f t="shared" si="201"/>
        <v>54</v>
      </c>
      <c r="Q2564" s="12" t="s">
        <v>8316</v>
      </c>
      <c r="R2564" t="s">
        <v>8317</v>
      </c>
      <c r="S2564" s="17">
        <f t="shared" si="202"/>
        <v>42360.932152777779</v>
      </c>
      <c r="T2564" s="17">
        <f t="shared" si="203"/>
        <v>42420.932152777779</v>
      </c>
      <c r="U2564">
        <f t="shared" si="204"/>
        <v>2015</v>
      </c>
    </row>
    <row r="2565" spans="1:21" ht="28.8" x14ac:dyDescent="0.3">
      <c r="A2565">
        <v>133</v>
      </c>
      <c r="B2565" s="9" t="s">
        <v>135</v>
      </c>
      <c r="C2565" s="3" t="s">
        <v>4244</v>
      </c>
      <c r="D2565" s="5">
        <v>71764</v>
      </c>
      <c r="E2565" s="7">
        <v>0</v>
      </c>
      <c r="F2565" t="s">
        <v>8219</v>
      </c>
      <c r="G2565" t="s">
        <v>8223</v>
      </c>
      <c r="H2565" t="s">
        <v>8245</v>
      </c>
      <c r="I2565">
        <v>1464715860</v>
      </c>
      <c r="J2565">
        <v>1462130584</v>
      </c>
      <c r="K2565" t="b">
        <v>0</v>
      </c>
      <c r="L2565">
        <v>0</v>
      </c>
      <c r="M2565" t="b">
        <v>0</v>
      </c>
      <c r="N2565" t="s">
        <v>8265</v>
      </c>
      <c r="O2565" s="10">
        <f t="shared" si="200"/>
        <v>0</v>
      </c>
      <c r="P2565">
        <f t="shared" si="201"/>
        <v>0</v>
      </c>
      <c r="Q2565" s="12" t="s">
        <v>8307</v>
      </c>
      <c r="R2565" t="s">
        <v>8310</v>
      </c>
      <c r="S2565" s="17">
        <f t="shared" si="202"/>
        <v>42491.80768518518</v>
      </c>
      <c r="T2565" s="17">
        <f t="shared" si="203"/>
        <v>42521.729861111111</v>
      </c>
      <c r="U2565">
        <f t="shared" si="204"/>
        <v>2016</v>
      </c>
    </row>
    <row r="2566" spans="1:21" ht="57.6" x14ac:dyDescent="0.3">
      <c r="A2566">
        <v>623</v>
      </c>
      <c r="B2566" s="9" t="s">
        <v>624</v>
      </c>
      <c r="C2566" s="3" t="s">
        <v>4733</v>
      </c>
      <c r="D2566" s="5">
        <v>75000</v>
      </c>
      <c r="E2566" s="7">
        <v>0</v>
      </c>
      <c r="F2566" t="s">
        <v>8219</v>
      </c>
      <c r="G2566" t="s">
        <v>8225</v>
      </c>
      <c r="H2566" t="s">
        <v>8247</v>
      </c>
      <c r="I2566">
        <v>1432771997</v>
      </c>
      <c r="J2566">
        <v>1430179997</v>
      </c>
      <c r="K2566" t="b">
        <v>0</v>
      </c>
      <c r="L2566">
        <v>0</v>
      </c>
      <c r="M2566" t="b">
        <v>0</v>
      </c>
      <c r="N2566" t="s">
        <v>8270</v>
      </c>
      <c r="O2566" s="10">
        <f t="shared" si="200"/>
        <v>0</v>
      </c>
      <c r="P2566">
        <f t="shared" si="201"/>
        <v>0</v>
      </c>
      <c r="Q2566" s="12" t="s">
        <v>8316</v>
      </c>
      <c r="R2566" t="s">
        <v>8317</v>
      </c>
      <c r="S2566" s="17">
        <f t="shared" si="202"/>
        <v>42122.009224537032</v>
      </c>
      <c r="T2566" s="17">
        <f t="shared" si="203"/>
        <v>42152.009224537032</v>
      </c>
      <c r="U2566">
        <f t="shared" si="204"/>
        <v>2015</v>
      </c>
    </row>
    <row r="2567" spans="1:21" ht="43.2" x14ac:dyDescent="0.3">
      <c r="A2567">
        <v>1316</v>
      </c>
      <c r="B2567" s="9" t="s">
        <v>1317</v>
      </c>
      <c r="C2567" s="3" t="s">
        <v>5426</v>
      </c>
      <c r="D2567" s="5">
        <v>75000</v>
      </c>
      <c r="E2567" s="7">
        <v>1</v>
      </c>
      <c r="F2567" t="s">
        <v>8219</v>
      </c>
      <c r="G2567" t="s">
        <v>8223</v>
      </c>
      <c r="H2567" t="s">
        <v>8245</v>
      </c>
      <c r="I2567">
        <v>1456700709</v>
      </c>
      <c r="J2567">
        <v>1453676709</v>
      </c>
      <c r="K2567" t="b">
        <v>0</v>
      </c>
      <c r="L2567">
        <v>1</v>
      </c>
      <c r="M2567" t="b">
        <v>0</v>
      </c>
      <c r="N2567" t="s">
        <v>8271</v>
      </c>
      <c r="O2567" s="10">
        <f t="shared" si="200"/>
        <v>1</v>
      </c>
      <c r="P2567">
        <f t="shared" si="201"/>
        <v>1</v>
      </c>
      <c r="Q2567" s="12" t="s">
        <v>8316</v>
      </c>
      <c r="R2567" t="s">
        <v>8318</v>
      </c>
      <c r="S2567" s="17">
        <f t="shared" si="202"/>
        <v>42393.961909722217</v>
      </c>
      <c r="T2567" s="17">
        <f t="shared" si="203"/>
        <v>42428.961909722217</v>
      </c>
      <c r="U2567">
        <f t="shared" si="204"/>
        <v>2016</v>
      </c>
    </row>
    <row r="2568" spans="1:21" ht="43.2" x14ac:dyDescent="0.3">
      <c r="A2568">
        <v>1328</v>
      </c>
      <c r="B2568" s="9" t="s">
        <v>1329</v>
      </c>
      <c r="C2568" s="3" t="s">
        <v>5438</v>
      </c>
      <c r="D2568" s="5">
        <v>75000</v>
      </c>
      <c r="E2568" s="7">
        <v>1748</v>
      </c>
      <c r="F2568" t="s">
        <v>8219</v>
      </c>
      <c r="G2568" t="s">
        <v>8223</v>
      </c>
      <c r="H2568" t="s">
        <v>8245</v>
      </c>
      <c r="I2568">
        <v>1476458734</v>
      </c>
      <c r="J2568">
        <v>1472570734</v>
      </c>
      <c r="K2568" t="b">
        <v>0</v>
      </c>
      <c r="L2568">
        <v>15</v>
      </c>
      <c r="M2568" t="b">
        <v>0</v>
      </c>
      <c r="N2568" t="s">
        <v>8271</v>
      </c>
      <c r="O2568" s="10">
        <f t="shared" si="200"/>
        <v>116.53</v>
      </c>
      <c r="P2568">
        <f t="shared" si="201"/>
        <v>116.53</v>
      </c>
      <c r="Q2568" s="12" t="s">
        <v>8316</v>
      </c>
      <c r="R2568" t="s">
        <v>8318</v>
      </c>
      <c r="S2568" s="17">
        <f t="shared" si="202"/>
        <v>42612.642754629633</v>
      </c>
      <c r="T2568" s="17">
        <f t="shared" si="203"/>
        <v>42657.642754629633</v>
      </c>
      <c r="U2568">
        <f t="shared" si="204"/>
        <v>2016</v>
      </c>
    </row>
    <row r="2569" spans="1:21" ht="43.2" x14ac:dyDescent="0.3">
      <c r="A2569">
        <v>132</v>
      </c>
      <c r="B2569" s="9" t="s">
        <v>134</v>
      </c>
      <c r="C2569" s="3" t="s">
        <v>4243</v>
      </c>
      <c r="D2569" s="5">
        <v>80000</v>
      </c>
      <c r="E2569" s="7">
        <v>7655</v>
      </c>
      <c r="F2569" t="s">
        <v>8219</v>
      </c>
      <c r="G2569" t="s">
        <v>8223</v>
      </c>
      <c r="H2569" t="s">
        <v>8245</v>
      </c>
      <c r="I2569">
        <v>1415392207</v>
      </c>
      <c r="J2569">
        <v>1411500607</v>
      </c>
      <c r="K2569" t="b">
        <v>0</v>
      </c>
      <c r="L2569">
        <v>81</v>
      </c>
      <c r="M2569" t="b">
        <v>0</v>
      </c>
      <c r="N2569" t="s">
        <v>8265</v>
      </c>
      <c r="O2569" s="10">
        <f t="shared" si="200"/>
        <v>94.51</v>
      </c>
      <c r="P2569">
        <f t="shared" si="201"/>
        <v>94.51</v>
      </c>
      <c r="Q2569" s="12" t="s">
        <v>8307</v>
      </c>
      <c r="R2569" t="s">
        <v>8310</v>
      </c>
      <c r="S2569" s="17">
        <f t="shared" si="202"/>
        <v>41905.812581018516</v>
      </c>
      <c r="T2569" s="17">
        <f t="shared" si="203"/>
        <v>41950.854247685187</v>
      </c>
      <c r="U2569">
        <f t="shared" si="204"/>
        <v>2014</v>
      </c>
    </row>
    <row r="2570" spans="1:21" ht="43.2" x14ac:dyDescent="0.3">
      <c r="A2570">
        <v>611</v>
      </c>
      <c r="B2570" s="9" t="s">
        <v>612</v>
      </c>
      <c r="C2570" s="3" t="s">
        <v>4721</v>
      </c>
      <c r="D2570" s="5">
        <v>80000</v>
      </c>
      <c r="E2570" s="7">
        <v>0</v>
      </c>
      <c r="F2570" t="s">
        <v>8219</v>
      </c>
      <c r="G2570" t="s">
        <v>8229</v>
      </c>
      <c r="H2570" t="s">
        <v>8248</v>
      </c>
      <c r="I2570">
        <v>1453210037</v>
      </c>
      <c r="J2570">
        <v>1448026037</v>
      </c>
      <c r="K2570" t="b">
        <v>0</v>
      </c>
      <c r="L2570">
        <v>0</v>
      </c>
      <c r="M2570" t="b">
        <v>0</v>
      </c>
      <c r="N2570" t="s">
        <v>8270</v>
      </c>
      <c r="O2570" s="10">
        <f t="shared" si="200"/>
        <v>0</v>
      </c>
      <c r="P2570">
        <f t="shared" si="201"/>
        <v>0</v>
      </c>
      <c r="Q2570" s="12" t="s">
        <v>8316</v>
      </c>
      <c r="R2570" t="s">
        <v>8317</v>
      </c>
      <c r="S2570" s="17">
        <f t="shared" si="202"/>
        <v>42328.560613425929</v>
      </c>
      <c r="T2570" s="17">
        <f t="shared" si="203"/>
        <v>42388.560613425929</v>
      </c>
      <c r="U2570">
        <f t="shared" si="204"/>
        <v>2015</v>
      </c>
    </row>
    <row r="2571" spans="1:21" ht="43.2" x14ac:dyDescent="0.3">
      <c r="A2571">
        <v>2958</v>
      </c>
      <c r="B2571" s="9" t="s">
        <v>2958</v>
      </c>
      <c r="C2571" s="3" t="s">
        <v>7068</v>
      </c>
      <c r="D2571" s="5">
        <v>80000</v>
      </c>
      <c r="E2571" s="7">
        <v>0</v>
      </c>
      <c r="F2571" t="s">
        <v>8219</v>
      </c>
      <c r="G2571" t="s">
        <v>8223</v>
      </c>
      <c r="H2571" t="s">
        <v>8245</v>
      </c>
      <c r="I2571">
        <v>1462729317</v>
      </c>
      <c r="J2571">
        <v>1457548917</v>
      </c>
      <c r="K2571" t="b">
        <v>0</v>
      </c>
      <c r="L2571">
        <v>0</v>
      </c>
      <c r="M2571" t="b">
        <v>0</v>
      </c>
      <c r="N2571" t="s">
        <v>8301</v>
      </c>
      <c r="O2571" s="10">
        <f t="shared" si="200"/>
        <v>0</v>
      </c>
      <c r="P2571">
        <f t="shared" si="201"/>
        <v>0</v>
      </c>
      <c r="Q2571" s="12" t="s">
        <v>8314</v>
      </c>
      <c r="R2571" t="s">
        <v>8354</v>
      </c>
      <c r="S2571" s="17">
        <f t="shared" si="202"/>
        <v>42438.779131944444</v>
      </c>
      <c r="T2571" s="17">
        <f t="shared" si="203"/>
        <v>42498.73746527778</v>
      </c>
      <c r="U2571">
        <f t="shared" si="204"/>
        <v>2016</v>
      </c>
    </row>
    <row r="2572" spans="1:21" ht="43.2" x14ac:dyDescent="0.3">
      <c r="A2572">
        <v>1040</v>
      </c>
      <c r="B2572" s="9" t="s">
        <v>1041</v>
      </c>
      <c r="C2572" s="3" t="s">
        <v>5150</v>
      </c>
      <c r="D2572" s="5">
        <v>85000</v>
      </c>
      <c r="E2572" s="7">
        <v>250</v>
      </c>
      <c r="F2572" t="s">
        <v>8219</v>
      </c>
      <c r="G2572" t="s">
        <v>8223</v>
      </c>
      <c r="H2572" t="s">
        <v>8245</v>
      </c>
      <c r="I2572">
        <v>1472317209</v>
      </c>
      <c r="J2572">
        <v>1469725209</v>
      </c>
      <c r="K2572" t="b">
        <v>0</v>
      </c>
      <c r="L2572">
        <v>1</v>
      </c>
      <c r="M2572" t="b">
        <v>0</v>
      </c>
      <c r="N2572" t="s">
        <v>8279</v>
      </c>
      <c r="O2572" s="10">
        <f t="shared" si="200"/>
        <v>250</v>
      </c>
      <c r="P2572">
        <f t="shared" si="201"/>
        <v>250</v>
      </c>
      <c r="Q2572" s="12" t="s">
        <v>8328</v>
      </c>
      <c r="R2572" t="s">
        <v>8329</v>
      </c>
      <c r="S2572" s="17">
        <f t="shared" si="202"/>
        <v>42579.708437499998</v>
      </c>
      <c r="T2572" s="17">
        <f t="shared" si="203"/>
        <v>42609.708437499998</v>
      </c>
      <c r="U2572">
        <f t="shared" si="204"/>
        <v>2016</v>
      </c>
    </row>
    <row r="2573" spans="1:21" ht="43.2" x14ac:dyDescent="0.3">
      <c r="A2573">
        <v>2575</v>
      </c>
      <c r="B2573" s="9" t="s">
        <v>2575</v>
      </c>
      <c r="C2573" s="3" t="s">
        <v>6685</v>
      </c>
      <c r="D2573" s="5">
        <v>85000</v>
      </c>
      <c r="E2573" s="7">
        <v>0</v>
      </c>
      <c r="F2573" t="s">
        <v>8219</v>
      </c>
      <c r="G2573" t="s">
        <v>8223</v>
      </c>
      <c r="H2573" t="s">
        <v>8245</v>
      </c>
      <c r="I2573">
        <v>1421030194</v>
      </c>
      <c r="J2573">
        <v>1418438194</v>
      </c>
      <c r="K2573" t="b">
        <v>0</v>
      </c>
      <c r="L2573">
        <v>0</v>
      </c>
      <c r="M2573" t="b">
        <v>0</v>
      </c>
      <c r="N2573" t="s">
        <v>8282</v>
      </c>
      <c r="O2573" s="10">
        <f t="shared" si="200"/>
        <v>0</v>
      </c>
      <c r="P2573">
        <f t="shared" si="201"/>
        <v>0</v>
      </c>
      <c r="Q2573" s="12" t="s">
        <v>8333</v>
      </c>
      <c r="R2573" t="s">
        <v>8334</v>
      </c>
      <c r="S2573" s="17">
        <f t="shared" si="202"/>
        <v>41986.108726851846</v>
      </c>
      <c r="T2573" s="17">
        <f t="shared" si="203"/>
        <v>42016.108726851846</v>
      </c>
      <c r="U2573">
        <f t="shared" si="204"/>
        <v>2014</v>
      </c>
    </row>
    <row r="2574" spans="1:21" ht="43.2" x14ac:dyDescent="0.3">
      <c r="A2574">
        <v>2381</v>
      </c>
      <c r="B2574" s="9" t="s">
        <v>2382</v>
      </c>
      <c r="C2574" s="3" t="s">
        <v>6491</v>
      </c>
      <c r="D2574" s="5">
        <v>86350</v>
      </c>
      <c r="E2574" s="7">
        <v>1571</v>
      </c>
      <c r="F2574" t="s">
        <v>8219</v>
      </c>
      <c r="G2574" t="s">
        <v>8223</v>
      </c>
      <c r="H2574" t="s">
        <v>8245</v>
      </c>
      <c r="I2574">
        <v>1428704848</v>
      </c>
      <c r="J2574">
        <v>1426112848</v>
      </c>
      <c r="K2574" t="b">
        <v>0</v>
      </c>
      <c r="L2574">
        <v>7</v>
      </c>
      <c r="M2574" t="b">
        <v>0</v>
      </c>
      <c r="N2574" t="s">
        <v>8270</v>
      </c>
      <c r="O2574" s="10">
        <f t="shared" si="200"/>
        <v>224.43</v>
      </c>
      <c r="P2574">
        <f t="shared" si="201"/>
        <v>224.43</v>
      </c>
      <c r="Q2574" s="12" t="s">
        <v>8316</v>
      </c>
      <c r="R2574" t="s">
        <v>8317</v>
      </c>
      <c r="S2574" s="17">
        <f t="shared" si="202"/>
        <v>42074.935740740737</v>
      </c>
      <c r="T2574" s="17">
        <f t="shared" si="203"/>
        <v>42104.935740740737</v>
      </c>
      <c r="U2574">
        <f t="shared" si="204"/>
        <v>2015</v>
      </c>
    </row>
    <row r="2575" spans="1:21" ht="43.2" x14ac:dyDescent="0.3">
      <c r="A2575">
        <v>1008</v>
      </c>
      <c r="B2575" s="9" t="s">
        <v>1009</v>
      </c>
      <c r="C2575" s="3" t="s">
        <v>5118</v>
      </c>
      <c r="D2575" s="5">
        <v>93500</v>
      </c>
      <c r="E2575" s="7">
        <v>250</v>
      </c>
      <c r="F2575" t="s">
        <v>8219</v>
      </c>
      <c r="G2575" t="s">
        <v>8237</v>
      </c>
      <c r="H2575" t="s">
        <v>8255</v>
      </c>
      <c r="I2575">
        <v>1482953115</v>
      </c>
      <c r="J2575">
        <v>1480361115</v>
      </c>
      <c r="K2575" t="b">
        <v>0</v>
      </c>
      <c r="L2575">
        <v>1</v>
      </c>
      <c r="M2575" t="b">
        <v>0</v>
      </c>
      <c r="N2575" t="s">
        <v>8271</v>
      </c>
      <c r="O2575" s="10">
        <f t="shared" si="200"/>
        <v>250</v>
      </c>
      <c r="P2575">
        <f t="shared" si="201"/>
        <v>250</v>
      </c>
      <c r="Q2575" s="12" t="s">
        <v>8316</v>
      </c>
      <c r="R2575" t="s">
        <v>8318</v>
      </c>
      <c r="S2575" s="17">
        <f t="shared" si="202"/>
        <v>42702.809201388889</v>
      </c>
      <c r="T2575" s="17">
        <f t="shared" si="203"/>
        <v>42732.809201388889</v>
      </c>
      <c r="U2575">
        <f t="shared" si="204"/>
        <v>2016</v>
      </c>
    </row>
    <row r="2576" spans="1:21" ht="43.2" x14ac:dyDescent="0.3">
      <c r="A2576">
        <v>2658</v>
      </c>
      <c r="B2576" s="9" t="s">
        <v>2658</v>
      </c>
      <c r="C2576" s="3" t="s">
        <v>6768</v>
      </c>
      <c r="D2576" s="5">
        <v>98000</v>
      </c>
      <c r="E2576" s="7">
        <v>91</v>
      </c>
      <c r="F2576" t="s">
        <v>8219</v>
      </c>
      <c r="G2576" t="s">
        <v>8223</v>
      </c>
      <c r="H2576" t="s">
        <v>8245</v>
      </c>
      <c r="I2576">
        <v>1469913194</v>
      </c>
      <c r="J2576">
        <v>1467321194</v>
      </c>
      <c r="K2576" t="b">
        <v>0</v>
      </c>
      <c r="L2576">
        <v>4</v>
      </c>
      <c r="M2576" t="b">
        <v>0</v>
      </c>
      <c r="N2576" t="s">
        <v>8299</v>
      </c>
      <c r="O2576" s="10">
        <f t="shared" si="200"/>
        <v>22.75</v>
      </c>
      <c r="P2576">
        <f t="shared" si="201"/>
        <v>22.75</v>
      </c>
      <c r="Q2576" s="12" t="s">
        <v>8316</v>
      </c>
      <c r="R2576" t="s">
        <v>8352</v>
      </c>
      <c r="S2576" s="17">
        <f t="shared" si="202"/>
        <v>42551.884189814817</v>
      </c>
      <c r="T2576" s="17">
        <f t="shared" si="203"/>
        <v>42581.884189814817</v>
      </c>
      <c r="U2576">
        <f t="shared" si="204"/>
        <v>2016</v>
      </c>
    </row>
    <row r="2577" spans="1:21" ht="28.8" x14ac:dyDescent="0.3">
      <c r="A2577">
        <v>128</v>
      </c>
      <c r="B2577" s="9" t="s">
        <v>130</v>
      </c>
      <c r="C2577" s="3" t="s">
        <v>4239</v>
      </c>
      <c r="D2577" s="5">
        <v>100000</v>
      </c>
      <c r="E2577" s="7">
        <v>1867</v>
      </c>
      <c r="F2577" t="s">
        <v>8219</v>
      </c>
      <c r="G2577" t="s">
        <v>8223</v>
      </c>
      <c r="H2577" t="s">
        <v>8245</v>
      </c>
      <c r="I2577">
        <v>1476941293</v>
      </c>
      <c r="J2577">
        <v>1473917293</v>
      </c>
      <c r="K2577" t="b">
        <v>0</v>
      </c>
      <c r="L2577">
        <v>6</v>
      </c>
      <c r="M2577" t="b">
        <v>0</v>
      </c>
      <c r="N2577" t="s">
        <v>8265</v>
      </c>
      <c r="O2577" s="10">
        <f t="shared" si="200"/>
        <v>311.17</v>
      </c>
      <c r="P2577">
        <f t="shared" si="201"/>
        <v>311.17</v>
      </c>
      <c r="Q2577" s="12" t="s">
        <v>8307</v>
      </c>
      <c r="R2577" t="s">
        <v>8310</v>
      </c>
      <c r="S2577" s="17">
        <f t="shared" si="202"/>
        <v>42628.22792824074</v>
      </c>
      <c r="T2577" s="17">
        <f t="shared" si="203"/>
        <v>42663.22792824074</v>
      </c>
      <c r="U2577">
        <f t="shared" si="204"/>
        <v>2016</v>
      </c>
    </row>
    <row r="2578" spans="1:21" ht="43.2" x14ac:dyDescent="0.3">
      <c r="A2578">
        <v>637</v>
      </c>
      <c r="B2578" s="9" t="s">
        <v>638</v>
      </c>
      <c r="C2578" s="3" t="s">
        <v>4747</v>
      </c>
      <c r="D2578" s="5">
        <v>100000</v>
      </c>
      <c r="E2578" s="7">
        <v>0</v>
      </c>
      <c r="F2578" t="s">
        <v>8219</v>
      </c>
      <c r="G2578" t="s">
        <v>8224</v>
      </c>
      <c r="H2578" t="s">
        <v>8246</v>
      </c>
      <c r="I2578">
        <v>1488063840</v>
      </c>
      <c r="J2578">
        <v>1485558318</v>
      </c>
      <c r="K2578" t="b">
        <v>0</v>
      </c>
      <c r="L2578">
        <v>0</v>
      </c>
      <c r="M2578" t="b">
        <v>0</v>
      </c>
      <c r="N2578" t="s">
        <v>8270</v>
      </c>
      <c r="O2578" s="10">
        <f t="shared" si="200"/>
        <v>0</v>
      </c>
      <c r="P2578">
        <f t="shared" si="201"/>
        <v>0</v>
      </c>
      <c r="Q2578" s="12" t="s">
        <v>8316</v>
      </c>
      <c r="R2578" t="s">
        <v>8317</v>
      </c>
      <c r="S2578" s="17">
        <f t="shared" si="202"/>
        <v>42762.962013888886</v>
      </c>
      <c r="T2578" s="17">
        <f t="shared" si="203"/>
        <v>42791.961111111115</v>
      </c>
      <c r="U2578">
        <f t="shared" si="204"/>
        <v>2017</v>
      </c>
    </row>
    <row r="2579" spans="1:21" ht="43.2" x14ac:dyDescent="0.3">
      <c r="A2579">
        <v>1016</v>
      </c>
      <c r="B2579" s="9" t="s">
        <v>1017</v>
      </c>
      <c r="C2579" s="3" t="s">
        <v>5126</v>
      </c>
      <c r="D2579" s="5">
        <v>100000</v>
      </c>
      <c r="E2579" s="7">
        <v>2842</v>
      </c>
      <c r="F2579" t="s">
        <v>8219</v>
      </c>
      <c r="G2579" t="s">
        <v>8223</v>
      </c>
      <c r="H2579" t="s">
        <v>8245</v>
      </c>
      <c r="I2579">
        <v>1459992856</v>
      </c>
      <c r="J2579">
        <v>1456108456</v>
      </c>
      <c r="K2579" t="b">
        <v>0</v>
      </c>
      <c r="L2579">
        <v>38</v>
      </c>
      <c r="M2579" t="b">
        <v>0</v>
      </c>
      <c r="N2579" t="s">
        <v>8271</v>
      </c>
      <c r="O2579" s="10">
        <f t="shared" si="200"/>
        <v>74.790000000000006</v>
      </c>
      <c r="P2579">
        <f t="shared" si="201"/>
        <v>74.790000000000006</v>
      </c>
      <c r="Q2579" s="12" t="s">
        <v>8316</v>
      </c>
      <c r="R2579" t="s">
        <v>8318</v>
      </c>
      <c r="S2579" s="17">
        <f t="shared" si="202"/>
        <v>42422.107129629629</v>
      </c>
      <c r="T2579" s="17">
        <f t="shared" si="203"/>
        <v>42467.065462962957</v>
      </c>
      <c r="U2579">
        <f t="shared" si="204"/>
        <v>2016</v>
      </c>
    </row>
    <row r="2580" spans="1:21" ht="43.2" x14ac:dyDescent="0.3">
      <c r="A2580">
        <v>1043</v>
      </c>
      <c r="B2580" s="9" t="s">
        <v>1044</v>
      </c>
      <c r="C2580" s="3" t="s">
        <v>5153</v>
      </c>
      <c r="D2580" s="5">
        <v>100000</v>
      </c>
      <c r="E2580" s="7">
        <v>8537</v>
      </c>
      <c r="F2580" t="s">
        <v>8219</v>
      </c>
      <c r="G2580" t="s">
        <v>8223</v>
      </c>
      <c r="H2580" t="s">
        <v>8245</v>
      </c>
      <c r="I2580">
        <v>1432101855</v>
      </c>
      <c r="J2580">
        <v>1429509855</v>
      </c>
      <c r="K2580" t="b">
        <v>0</v>
      </c>
      <c r="L2580">
        <v>292</v>
      </c>
      <c r="M2580" t="b">
        <v>0</v>
      </c>
      <c r="N2580" t="s">
        <v>8279</v>
      </c>
      <c r="O2580" s="10">
        <f t="shared" si="200"/>
        <v>29.24</v>
      </c>
      <c r="P2580">
        <f t="shared" si="201"/>
        <v>29.24</v>
      </c>
      <c r="Q2580" s="12" t="s">
        <v>8328</v>
      </c>
      <c r="R2580" t="s">
        <v>8329</v>
      </c>
      <c r="S2580" s="17">
        <f t="shared" si="202"/>
        <v>42114.252951388888</v>
      </c>
      <c r="T2580" s="17">
        <f t="shared" si="203"/>
        <v>42144.252951388888</v>
      </c>
      <c r="U2580">
        <f t="shared" si="204"/>
        <v>2015</v>
      </c>
    </row>
    <row r="2581" spans="1:21" ht="28.8" x14ac:dyDescent="0.3">
      <c r="A2581">
        <v>1315</v>
      </c>
      <c r="B2581" s="9" t="s">
        <v>1316</v>
      </c>
      <c r="C2581" s="3" t="s">
        <v>5425</v>
      </c>
      <c r="D2581" s="5">
        <v>100000</v>
      </c>
      <c r="E2581" s="7">
        <v>40404</v>
      </c>
      <c r="F2581" t="s">
        <v>8219</v>
      </c>
      <c r="G2581" t="s">
        <v>8223</v>
      </c>
      <c r="H2581" t="s">
        <v>8245</v>
      </c>
      <c r="I2581">
        <v>1446771600</v>
      </c>
      <c r="J2581">
        <v>1443700648</v>
      </c>
      <c r="K2581" t="b">
        <v>0</v>
      </c>
      <c r="L2581">
        <v>248</v>
      </c>
      <c r="M2581" t="b">
        <v>0</v>
      </c>
      <c r="N2581" t="s">
        <v>8271</v>
      </c>
      <c r="O2581" s="10">
        <f t="shared" si="200"/>
        <v>162.91999999999999</v>
      </c>
      <c r="P2581">
        <f t="shared" si="201"/>
        <v>162.91999999999999</v>
      </c>
      <c r="Q2581" s="12" t="s">
        <v>8316</v>
      </c>
      <c r="R2581" t="s">
        <v>8318</v>
      </c>
      <c r="S2581" s="17">
        <f t="shared" si="202"/>
        <v>42278.498240740737</v>
      </c>
      <c r="T2581" s="17">
        <f t="shared" si="203"/>
        <v>42314.041666666672</v>
      </c>
      <c r="U2581">
        <f t="shared" si="204"/>
        <v>2015</v>
      </c>
    </row>
    <row r="2582" spans="1:21" ht="43.2" x14ac:dyDescent="0.3">
      <c r="A2582">
        <v>1320</v>
      </c>
      <c r="B2582" s="9" t="s">
        <v>1321</v>
      </c>
      <c r="C2582" s="3" t="s">
        <v>5430</v>
      </c>
      <c r="D2582" s="5">
        <v>100000</v>
      </c>
      <c r="E2582" s="7">
        <v>503</v>
      </c>
      <c r="F2582" t="s">
        <v>8219</v>
      </c>
      <c r="G2582" t="s">
        <v>8232</v>
      </c>
      <c r="H2582" t="s">
        <v>8248</v>
      </c>
      <c r="I2582">
        <v>1483138800</v>
      </c>
      <c r="J2582">
        <v>1480610046</v>
      </c>
      <c r="K2582" t="b">
        <v>0</v>
      </c>
      <c r="L2582">
        <v>3</v>
      </c>
      <c r="M2582" t="b">
        <v>0</v>
      </c>
      <c r="N2582" t="s">
        <v>8271</v>
      </c>
      <c r="O2582" s="10">
        <f t="shared" si="200"/>
        <v>167.67</v>
      </c>
      <c r="P2582">
        <f t="shared" si="201"/>
        <v>167.67</v>
      </c>
      <c r="Q2582" s="12" t="s">
        <v>8316</v>
      </c>
      <c r="R2582" t="s">
        <v>8318</v>
      </c>
      <c r="S2582" s="17">
        <f t="shared" si="202"/>
        <v>42705.690347222218</v>
      </c>
      <c r="T2582" s="17">
        <f t="shared" si="203"/>
        <v>42734.958333333328</v>
      </c>
      <c r="U2582">
        <f t="shared" si="204"/>
        <v>2016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48.18</v>
      </c>
      <c r="P2583">
        <f t="shared" si="201"/>
        <v>48.18</v>
      </c>
      <c r="Q2583" s="12" t="s">
        <v>8333</v>
      </c>
      <c r="R2583" t="s">
        <v>8334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1</v>
      </c>
      <c r="P2584">
        <f t="shared" si="201"/>
        <v>1</v>
      </c>
      <c r="Q2584" s="12" t="s">
        <v>8333</v>
      </c>
      <c r="R2584" t="s">
        <v>8334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8333</v>
      </c>
      <c r="R2585" t="s">
        <v>8334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8333</v>
      </c>
      <c r="R2586" t="s">
        <v>8334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50</v>
      </c>
      <c r="P2587">
        <f t="shared" si="201"/>
        <v>50</v>
      </c>
      <c r="Q2587" s="12" t="s">
        <v>8333</v>
      </c>
      <c r="R2587" t="s">
        <v>8334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5</v>
      </c>
      <c r="P2588">
        <f t="shared" si="201"/>
        <v>5</v>
      </c>
      <c r="Q2588" s="12" t="s">
        <v>8333</v>
      </c>
      <c r="R2588" t="s">
        <v>8334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202.83</v>
      </c>
      <c r="P2589">
        <f t="shared" si="201"/>
        <v>202.83</v>
      </c>
      <c r="Q2589" s="12" t="s">
        <v>8333</v>
      </c>
      <c r="R2589" t="s">
        <v>8334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29.13</v>
      </c>
      <c r="P2590">
        <f t="shared" si="201"/>
        <v>29.13</v>
      </c>
      <c r="Q2590" s="12" t="s">
        <v>8333</v>
      </c>
      <c r="R2590" t="s">
        <v>8334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5</v>
      </c>
      <c r="P2591">
        <f t="shared" si="201"/>
        <v>5</v>
      </c>
      <c r="Q2591" s="12" t="s">
        <v>8333</v>
      </c>
      <c r="R2591" t="s">
        <v>8334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8333</v>
      </c>
      <c r="R2592" t="s">
        <v>8334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13</v>
      </c>
      <c r="P2593">
        <f t="shared" si="201"/>
        <v>13</v>
      </c>
      <c r="Q2593" s="12" t="s">
        <v>8333</v>
      </c>
      <c r="R2593" t="s">
        <v>8334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50</v>
      </c>
      <c r="P2594">
        <f t="shared" si="201"/>
        <v>50</v>
      </c>
      <c r="Q2594" s="12" t="s">
        <v>8333</v>
      </c>
      <c r="R2594" t="s">
        <v>8334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8333</v>
      </c>
      <c r="R2595" t="s">
        <v>8334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1</v>
      </c>
      <c r="P2596">
        <f t="shared" si="201"/>
        <v>1</v>
      </c>
      <c r="Q2596" s="12" t="s">
        <v>8333</v>
      </c>
      <c r="R2596" t="s">
        <v>8334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96.05</v>
      </c>
      <c r="P2597">
        <f t="shared" si="201"/>
        <v>96.05</v>
      </c>
      <c r="Q2597" s="12" t="s">
        <v>8333</v>
      </c>
      <c r="R2597" t="s">
        <v>8334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305.77999999999997</v>
      </c>
      <c r="P2598">
        <f t="shared" si="201"/>
        <v>305.77999999999997</v>
      </c>
      <c r="Q2598" s="12" t="s">
        <v>8333</v>
      </c>
      <c r="R2598" t="s">
        <v>8334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12.14</v>
      </c>
      <c r="P2599">
        <f t="shared" si="201"/>
        <v>12.14</v>
      </c>
      <c r="Q2599" s="12" t="s">
        <v>8333</v>
      </c>
      <c r="R2599" t="s">
        <v>8334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83.57</v>
      </c>
      <c r="P2600">
        <f t="shared" si="201"/>
        <v>83.57</v>
      </c>
      <c r="Q2600" s="12" t="s">
        <v>8333</v>
      </c>
      <c r="R2600" t="s">
        <v>8334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18</v>
      </c>
      <c r="P2601">
        <f t="shared" si="201"/>
        <v>18</v>
      </c>
      <c r="Q2601" s="12" t="s">
        <v>8333</v>
      </c>
      <c r="R2601" t="s">
        <v>8334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115.53</v>
      </c>
      <c r="P2602">
        <f t="shared" si="201"/>
        <v>115.53</v>
      </c>
      <c r="Q2602" s="12" t="s">
        <v>8333</v>
      </c>
      <c r="R2602" t="s">
        <v>8334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21.9</v>
      </c>
      <c r="P2603">
        <f t="shared" si="201"/>
        <v>21.9</v>
      </c>
      <c r="Q2603" s="12" t="s">
        <v>8316</v>
      </c>
      <c r="R2603" t="s">
        <v>8352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80.02</v>
      </c>
      <c r="P2604">
        <f t="shared" si="201"/>
        <v>80.02</v>
      </c>
      <c r="Q2604" s="12" t="s">
        <v>8316</v>
      </c>
      <c r="R2604" t="s">
        <v>8352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35.520000000000003</v>
      </c>
      <c r="P2605">
        <f t="shared" si="201"/>
        <v>35.520000000000003</v>
      </c>
      <c r="Q2605" s="12" t="s">
        <v>8316</v>
      </c>
      <c r="R2605" t="s">
        <v>8352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64.930000000000007</v>
      </c>
      <c r="P2606">
        <f t="shared" si="201"/>
        <v>64.930000000000007</v>
      </c>
      <c r="Q2606" s="12" t="s">
        <v>8316</v>
      </c>
      <c r="R2606" t="s">
        <v>8352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60.97</v>
      </c>
      <c r="P2607">
        <f t="shared" si="201"/>
        <v>60.97</v>
      </c>
      <c r="Q2607" s="12" t="s">
        <v>8316</v>
      </c>
      <c r="R2607" t="s">
        <v>8352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31.44</v>
      </c>
      <c r="P2608">
        <f t="shared" si="201"/>
        <v>31.44</v>
      </c>
      <c r="Q2608" s="12" t="s">
        <v>8316</v>
      </c>
      <c r="R2608" t="s">
        <v>8352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81.95</v>
      </c>
      <c r="P2609">
        <f t="shared" si="201"/>
        <v>81.95</v>
      </c>
      <c r="Q2609" s="12" t="s">
        <v>8316</v>
      </c>
      <c r="R2609" t="s">
        <v>8352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58.93</v>
      </c>
      <c r="P2610">
        <f t="shared" si="201"/>
        <v>58.93</v>
      </c>
      <c r="Q2610" s="12" t="s">
        <v>8316</v>
      </c>
      <c r="R2610" t="s">
        <v>8352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157.29</v>
      </c>
      <c r="P2611">
        <f t="shared" si="201"/>
        <v>157.29</v>
      </c>
      <c r="Q2611" s="12" t="s">
        <v>8316</v>
      </c>
      <c r="R2611" t="s">
        <v>8352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55.76</v>
      </c>
      <c r="P2612">
        <f t="shared" si="201"/>
        <v>55.76</v>
      </c>
      <c r="Q2612" s="12" t="s">
        <v>8316</v>
      </c>
      <c r="R2612" t="s">
        <v>8352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83.8</v>
      </c>
      <c r="P2613">
        <f t="shared" si="201"/>
        <v>83.8</v>
      </c>
      <c r="Q2613" s="12" t="s">
        <v>8316</v>
      </c>
      <c r="R2613" t="s">
        <v>8352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58.42</v>
      </c>
      <c r="P2614">
        <f t="shared" si="201"/>
        <v>58.42</v>
      </c>
      <c r="Q2614" s="12" t="s">
        <v>8316</v>
      </c>
      <c r="R2614" t="s">
        <v>8352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270.57</v>
      </c>
      <c r="P2615">
        <f t="shared" si="201"/>
        <v>270.57</v>
      </c>
      <c r="Q2615" s="12" t="s">
        <v>8316</v>
      </c>
      <c r="R2615" t="s">
        <v>8352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107.1</v>
      </c>
      <c r="P2616">
        <f t="shared" si="201"/>
        <v>107.1</v>
      </c>
      <c r="Q2616" s="12" t="s">
        <v>8316</v>
      </c>
      <c r="R2616" t="s">
        <v>8352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47.18</v>
      </c>
      <c r="P2617">
        <f t="shared" si="201"/>
        <v>47.18</v>
      </c>
      <c r="Q2617" s="12" t="s">
        <v>8316</v>
      </c>
      <c r="R2617" t="s">
        <v>8352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ref="O2618:O2681" si="205">IFERROR(ROUND(E2618/L2618,2),0)</f>
        <v>120.31</v>
      </c>
      <c r="P2618">
        <f t="shared" ref="P2618:P2681" si="206">IFERROR(ROUND(E2618/L2618,2),0)</f>
        <v>120.31</v>
      </c>
      <c r="Q2618" s="12" t="s">
        <v>8316</v>
      </c>
      <c r="R2618" t="s">
        <v>8352</v>
      </c>
      <c r="S2618" s="17">
        <f t="shared" ref="S2618:S2681" si="207">(((J2618/60)/60)/24)+DATE(1970,1,1)</f>
        <v>42211.99454861111</v>
      </c>
      <c r="T2618" s="17">
        <f t="shared" ref="T2618:T2681" si="208">(((I2618/60)/60)/24)+DATE(1970,1,1)</f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5"/>
        <v>27.6</v>
      </c>
      <c r="P2619">
        <f t="shared" si="206"/>
        <v>27.6</v>
      </c>
      <c r="Q2619" s="12" t="s">
        <v>8316</v>
      </c>
      <c r="R2619" t="s">
        <v>8352</v>
      </c>
      <c r="S2619" s="17">
        <f t="shared" si="207"/>
        <v>41902.874432870369</v>
      </c>
      <c r="T2619" s="17">
        <f t="shared" si="208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5"/>
        <v>205.3</v>
      </c>
      <c r="P2620">
        <f t="shared" si="206"/>
        <v>205.3</v>
      </c>
      <c r="Q2620" s="12" t="s">
        <v>8316</v>
      </c>
      <c r="R2620" t="s">
        <v>8352</v>
      </c>
      <c r="S2620" s="17">
        <f t="shared" si="207"/>
        <v>42279.792372685188</v>
      </c>
      <c r="T2620" s="17">
        <f t="shared" si="208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5"/>
        <v>35.549999999999997</v>
      </c>
      <c r="P2621">
        <f t="shared" si="206"/>
        <v>35.549999999999997</v>
      </c>
      <c r="Q2621" s="12" t="s">
        <v>8316</v>
      </c>
      <c r="R2621" t="s">
        <v>8352</v>
      </c>
      <c r="S2621" s="17">
        <f t="shared" si="207"/>
        <v>42273.884305555555</v>
      </c>
      <c r="T2621" s="17">
        <f t="shared" si="208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5"/>
        <v>74.64</v>
      </c>
      <c r="P2622">
        <f t="shared" si="206"/>
        <v>74.64</v>
      </c>
      <c r="Q2622" s="12" t="s">
        <v>8316</v>
      </c>
      <c r="R2622" t="s">
        <v>8352</v>
      </c>
      <c r="S2622" s="17">
        <f t="shared" si="207"/>
        <v>42251.16715277778</v>
      </c>
      <c r="T2622" s="17">
        <f t="shared" si="208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5"/>
        <v>47.06</v>
      </c>
      <c r="P2623">
        <f t="shared" si="206"/>
        <v>47.06</v>
      </c>
      <c r="Q2623" s="12" t="s">
        <v>8316</v>
      </c>
      <c r="R2623" t="s">
        <v>8352</v>
      </c>
      <c r="S2623" s="17">
        <f t="shared" si="207"/>
        <v>42115.74754629629</v>
      </c>
      <c r="T2623" s="17">
        <f t="shared" si="208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5"/>
        <v>26.59</v>
      </c>
      <c r="P2624">
        <f t="shared" si="206"/>
        <v>26.59</v>
      </c>
      <c r="Q2624" s="12" t="s">
        <v>8316</v>
      </c>
      <c r="R2624" t="s">
        <v>8352</v>
      </c>
      <c r="S2624" s="17">
        <f t="shared" si="207"/>
        <v>42689.74324074074</v>
      </c>
      <c r="T2624" s="17">
        <f t="shared" si="208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5"/>
        <v>36.770000000000003</v>
      </c>
      <c r="P2625">
        <f t="shared" si="206"/>
        <v>36.770000000000003</v>
      </c>
      <c r="Q2625" s="12" t="s">
        <v>8316</v>
      </c>
      <c r="R2625" t="s">
        <v>8352</v>
      </c>
      <c r="S2625" s="17">
        <f t="shared" si="207"/>
        <v>42692.256550925929</v>
      </c>
      <c r="T2625" s="17">
        <f t="shared" si="208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5"/>
        <v>31.82</v>
      </c>
      <c r="P2626">
        <f t="shared" si="206"/>
        <v>31.82</v>
      </c>
      <c r="Q2626" s="12" t="s">
        <v>8316</v>
      </c>
      <c r="R2626" t="s">
        <v>8352</v>
      </c>
      <c r="S2626" s="17">
        <f t="shared" si="207"/>
        <v>41144.42155092593</v>
      </c>
      <c r="T2626" s="17">
        <f t="shared" si="208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27.58</v>
      </c>
      <c r="P2627">
        <f t="shared" si="206"/>
        <v>27.58</v>
      </c>
      <c r="Q2627" s="12" t="s">
        <v>8316</v>
      </c>
      <c r="R2627" t="s">
        <v>8352</v>
      </c>
      <c r="S2627" s="17">
        <f t="shared" si="207"/>
        <v>42658.810277777782</v>
      </c>
      <c r="T2627" s="17">
        <f t="shared" si="208"/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56</v>
      </c>
      <c r="P2628">
        <f t="shared" si="206"/>
        <v>56</v>
      </c>
      <c r="Q2628" s="12" t="s">
        <v>8316</v>
      </c>
      <c r="R2628" t="s">
        <v>8352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21.56</v>
      </c>
      <c r="P2629">
        <f t="shared" si="206"/>
        <v>21.56</v>
      </c>
      <c r="Q2629" s="12" t="s">
        <v>8316</v>
      </c>
      <c r="R2629" t="s">
        <v>8352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44.1</v>
      </c>
      <c r="P2630">
        <f t="shared" si="206"/>
        <v>44.1</v>
      </c>
      <c r="Q2630" s="12" t="s">
        <v>8316</v>
      </c>
      <c r="R2630" t="s">
        <v>8352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63.87</v>
      </c>
      <c r="P2631">
        <f t="shared" si="206"/>
        <v>63.87</v>
      </c>
      <c r="Q2631" s="12" t="s">
        <v>8316</v>
      </c>
      <c r="R2631" t="s">
        <v>8352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38.99</v>
      </c>
      <c r="P2632">
        <f t="shared" si="206"/>
        <v>38.99</v>
      </c>
      <c r="Q2632" s="12" t="s">
        <v>8316</v>
      </c>
      <c r="R2632" t="s">
        <v>8352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80.19</v>
      </c>
      <c r="P2633">
        <f t="shared" si="206"/>
        <v>80.19</v>
      </c>
      <c r="Q2633" s="12" t="s">
        <v>8316</v>
      </c>
      <c r="R2633" t="s">
        <v>8352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34.9</v>
      </c>
      <c r="P2634">
        <f t="shared" si="206"/>
        <v>34.9</v>
      </c>
      <c r="Q2634" s="12" t="s">
        <v>8316</v>
      </c>
      <c r="R2634" t="s">
        <v>8352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89.1</v>
      </c>
      <c r="P2635">
        <f t="shared" si="206"/>
        <v>89.1</v>
      </c>
      <c r="Q2635" s="12" t="s">
        <v>8316</v>
      </c>
      <c r="R2635" t="s">
        <v>8352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39.44</v>
      </c>
      <c r="P2636">
        <f t="shared" si="206"/>
        <v>39.44</v>
      </c>
      <c r="Q2636" s="12" t="s">
        <v>8316</v>
      </c>
      <c r="R2636" t="s">
        <v>8352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136.9</v>
      </c>
      <c r="P2637">
        <f t="shared" si="206"/>
        <v>136.9</v>
      </c>
      <c r="Q2637" s="12" t="s">
        <v>8316</v>
      </c>
      <c r="R2637" t="s">
        <v>8352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37.46</v>
      </c>
      <c r="P2638">
        <f t="shared" si="206"/>
        <v>37.46</v>
      </c>
      <c r="Q2638" s="12" t="s">
        <v>8316</v>
      </c>
      <c r="R2638" t="s">
        <v>8352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31.96</v>
      </c>
      <c r="P2639">
        <f t="shared" si="206"/>
        <v>31.96</v>
      </c>
      <c r="Q2639" s="12" t="s">
        <v>8316</v>
      </c>
      <c r="R2639" t="s">
        <v>8352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25.21</v>
      </c>
      <c r="P2640">
        <f t="shared" si="206"/>
        <v>25.21</v>
      </c>
      <c r="Q2640" s="12" t="s">
        <v>8316</v>
      </c>
      <c r="R2640" t="s">
        <v>8352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10.039999999999999</v>
      </c>
      <c r="P2641">
        <f t="shared" si="206"/>
        <v>10.039999999999999</v>
      </c>
      <c r="Q2641" s="12" t="s">
        <v>8316</v>
      </c>
      <c r="R2641" t="s">
        <v>8352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45.94</v>
      </c>
      <c r="P2642">
        <f t="shared" si="206"/>
        <v>45.94</v>
      </c>
      <c r="Q2642" s="12" t="s">
        <v>8316</v>
      </c>
      <c r="R2642" t="s">
        <v>8352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15</v>
      </c>
      <c r="P2643">
        <f t="shared" si="206"/>
        <v>15</v>
      </c>
      <c r="Q2643" s="12" t="s">
        <v>8316</v>
      </c>
      <c r="R2643" t="s">
        <v>8352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8316</v>
      </c>
      <c r="R2644" t="s">
        <v>8352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3.2" x14ac:dyDescent="0.3">
      <c r="A2645">
        <v>1326</v>
      </c>
      <c r="B2645" s="9" t="s">
        <v>1327</v>
      </c>
      <c r="C2645" s="3" t="s">
        <v>5436</v>
      </c>
      <c r="D2645" s="5">
        <v>100000</v>
      </c>
      <c r="E2645" s="7">
        <v>1130</v>
      </c>
      <c r="F2645" t="s">
        <v>8219</v>
      </c>
      <c r="G2645" t="s">
        <v>8223</v>
      </c>
      <c r="H2645" t="s">
        <v>8245</v>
      </c>
      <c r="I2645">
        <v>1421348428</v>
      </c>
      <c r="J2645">
        <v>1417460428</v>
      </c>
      <c r="K2645" t="b">
        <v>0</v>
      </c>
      <c r="L2645">
        <v>11</v>
      </c>
      <c r="M2645" t="b">
        <v>0</v>
      </c>
      <c r="N2645" t="s">
        <v>8271</v>
      </c>
      <c r="O2645" s="10">
        <f t="shared" si="205"/>
        <v>102.73</v>
      </c>
      <c r="P2645">
        <f t="shared" si="206"/>
        <v>102.73</v>
      </c>
      <c r="Q2645" s="12" t="s">
        <v>8316</v>
      </c>
      <c r="R2645" t="s">
        <v>8318</v>
      </c>
      <c r="S2645" s="17">
        <f t="shared" si="207"/>
        <v>41974.791990740734</v>
      </c>
      <c r="T2645" s="17">
        <f t="shared" si="208"/>
        <v>42019.791990740734</v>
      </c>
      <c r="U2645">
        <f t="shared" si="209"/>
        <v>2014</v>
      </c>
    </row>
    <row r="2646" spans="1:21" ht="43.2" x14ac:dyDescent="0.3">
      <c r="A2646">
        <v>1336</v>
      </c>
      <c r="B2646" s="9" t="s">
        <v>1337</v>
      </c>
      <c r="C2646" s="3" t="s">
        <v>5446</v>
      </c>
      <c r="D2646" s="5">
        <v>100000</v>
      </c>
      <c r="E2646" s="7">
        <v>84947</v>
      </c>
      <c r="F2646" t="s">
        <v>8219</v>
      </c>
      <c r="G2646" t="s">
        <v>8223</v>
      </c>
      <c r="H2646" t="s">
        <v>8245</v>
      </c>
      <c r="I2646">
        <v>1418849028</v>
      </c>
      <c r="J2646">
        <v>1415825028</v>
      </c>
      <c r="K2646" t="b">
        <v>0</v>
      </c>
      <c r="L2646">
        <v>224</v>
      </c>
      <c r="M2646" t="b">
        <v>0</v>
      </c>
      <c r="N2646" t="s">
        <v>8271</v>
      </c>
      <c r="O2646" s="10">
        <f t="shared" si="205"/>
        <v>379.23</v>
      </c>
      <c r="P2646">
        <f t="shared" si="206"/>
        <v>379.23</v>
      </c>
      <c r="Q2646" s="12" t="s">
        <v>8316</v>
      </c>
      <c r="R2646" t="s">
        <v>8318</v>
      </c>
      <c r="S2646" s="17">
        <f t="shared" si="207"/>
        <v>41955.863750000004</v>
      </c>
      <c r="T2646" s="17">
        <f t="shared" si="208"/>
        <v>41990.863750000004</v>
      </c>
      <c r="U2646">
        <f t="shared" si="209"/>
        <v>2014</v>
      </c>
    </row>
    <row r="2647" spans="1:21" ht="43.2" x14ac:dyDescent="0.3">
      <c r="A2647">
        <v>2393</v>
      </c>
      <c r="B2647" s="9" t="s">
        <v>2394</v>
      </c>
      <c r="C2647" s="3" t="s">
        <v>6503</v>
      </c>
      <c r="D2647" s="5">
        <v>100000</v>
      </c>
      <c r="E2647" s="7">
        <v>50</v>
      </c>
      <c r="F2647" t="s">
        <v>8219</v>
      </c>
      <c r="G2647" t="s">
        <v>8223</v>
      </c>
      <c r="H2647" t="s">
        <v>8245</v>
      </c>
      <c r="I2647">
        <v>1439048017</v>
      </c>
      <c r="J2647">
        <v>1436456017</v>
      </c>
      <c r="K2647" t="b">
        <v>0</v>
      </c>
      <c r="L2647">
        <v>1</v>
      </c>
      <c r="M2647" t="b">
        <v>0</v>
      </c>
      <c r="N2647" t="s">
        <v>8270</v>
      </c>
      <c r="O2647" s="10">
        <f t="shared" si="205"/>
        <v>50</v>
      </c>
      <c r="P2647">
        <f t="shared" si="206"/>
        <v>50</v>
      </c>
      <c r="Q2647" s="12" t="s">
        <v>8316</v>
      </c>
      <c r="R2647" t="s">
        <v>8317</v>
      </c>
      <c r="S2647" s="17">
        <f t="shared" si="207"/>
        <v>42194.648344907408</v>
      </c>
      <c r="T2647" s="17">
        <f t="shared" si="208"/>
        <v>42224.648344907408</v>
      </c>
      <c r="U2647">
        <f t="shared" si="209"/>
        <v>2015</v>
      </c>
    </row>
    <row r="2648" spans="1:21" ht="43.2" x14ac:dyDescent="0.3">
      <c r="A2648">
        <v>2561</v>
      </c>
      <c r="B2648" s="9" t="s">
        <v>2561</v>
      </c>
      <c r="C2648" s="3" t="s">
        <v>6671</v>
      </c>
      <c r="D2648" s="5">
        <v>100000</v>
      </c>
      <c r="E2648" s="7">
        <v>0</v>
      </c>
      <c r="F2648" t="s">
        <v>8219</v>
      </c>
      <c r="G2648" t="s">
        <v>8228</v>
      </c>
      <c r="H2648" t="s">
        <v>8250</v>
      </c>
      <c r="I2648">
        <v>1444740089</v>
      </c>
      <c r="J2648">
        <v>1442148089</v>
      </c>
      <c r="K2648" t="b">
        <v>0</v>
      </c>
      <c r="L2648">
        <v>0</v>
      </c>
      <c r="M2648" t="b">
        <v>0</v>
      </c>
      <c r="N2648" t="s">
        <v>8282</v>
      </c>
      <c r="O2648" s="10">
        <f t="shared" si="205"/>
        <v>0</v>
      </c>
      <c r="P2648">
        <f t="shared" si="206"/>
        <v>0</v>
      </c>
      <c r="Q2648" s="12" t="s">
        <v>8333</v>
      </c>
      <c r="R2648" t="s">
        <v>8334</v>
      </c>
      <c r="S2648" s="17">
        <f t="shared" si="207"/>
        <v>42260.528807870374</v>
      </c>
      <c r="T2648" s="17">
        <f t="shared" si="208"/>
        <v>42290.528807870374</v>
      </c>
      <c r="U2648">
        <f t="shared" si="209"/>
        <v>2015</v>
      </c>
    </row>
    <row r="2649" spans="1:21" ht="43.2" x14ac:dyDescent="0.3">
      <c r="A2649">
        <v>2571</v>
      </c>
      <c r="B2649" s="9" t="s">
        <v>2571</v>
      </c>
      <c r="C2649" s="3" t="s">
        <v>6681</v>
      </c>
      <c r="D2649" s="5">
        <v>100000</v>
      </c>
      <c r="E2649" s="7">
        <v>250</v>
      </c>
      <c r="F2649" t="s">
        <v>8219</v>
      </c>
      <c r="G2649" t="s">
        <v>8225</v>
      </c>
      <c r="H2649" t="s">
        <v>8247</v>
      </c>
      <c r="I2649">
        <v>1463645521</v>
      </c>
      <c r="J2649">
        <v>1458461521</v>
      </c>
      <c r="K2649" t="b">
        <v>0</v>
      </c>
      <c r="L2649">
        <v>4</v>
      </c>
      <c r="M2649" t="b">
        <v>0</v>
      </c>
      <c r="N2649" t="s">
        <v>8282</v>
      </c>
      <c r="O2649" s="10">
        <f t="shared" si="205"/>
        <v>62.5</v>
      </c>
      <c r="P2649">
        <f t="shared" si="206"/>
        <v>62.5</v>
      </c>
      <c r="Q2649" s="12" t="s">
        <v>8333</v>
      </c>
      <c r="R2649" t="s">
        <v>8334</v>
      </c>
      <c r="S2649" s="17">
        <f t="shared" si="207"/>
        <v>42449.341678240744</v>
      </c>
      <c r="T2649" s="17">
        <f t="shared" si="208"/>
        <v>42509.341678240744</v>
      </c>
      <c r="U2649">
        <f t="shared" si="209"/>
        <v>2016</v>
      </c>
    </row>
    <row r="2650" spans="1:21" ht="43.2" x14ac:dyDescent="0.3">
      <c r="A2650">
        <v>2644</v>
      </c>
      <c r="B2650" s="9" t="s">
        <v>2644</v>
      </c>
      <c r="C2650" s="3" t="s">
        <v>6754</v>
      </c>
      <c r="D2650" s="5">
        <v>100000</v>
      </c>
      <c r="E2650" s="7">
        <v>2053</v>
      </c>
      <c r="F2650" t="s">
        <v>8219</v>
      </c>
      <c r="G2650" t="s">
        <v>8223</v>
      </c>
      <c r="H2650" t="s">
        <v>8245</v>
      </c>
      <c r="I2650">
        <v>1489172435</v>
      </c>
      <c r="J2650">
        <v>1486580435</v>
      </c>
      <c r="K2650" t="b">
        <v>1</v>
      </c>
      <c r="L2650">
        <v>52</v>
      </c>
      <c r="M2650" t="b">
        <v>0</v>
      </c>
      <c r="N2650" t="s">
        <v>8299</v>
      </c>
      <c r="O2650" s="10">
        <f t="shared" si="205"/>
        <v>39.479999999999997</v>
      </c>
      <c r="P2650">
        <f t="shared" si="206"/>
        <v>39.479999999999997</v>
      </c>
      <c r="Q2650" s="12" t="s">
        <v>8316</v>
      </c>
      <c r="R2650" t="s">
        <v>8352</v>
      </c>
      <c r="S2650" s="17">
        <f t="shared" si="207"/>
        <v>42774.792071759264</v>
      </c>
      <c r="T2650" s="17">
        <f t="shared" si="208"/>
        <v>42804.792071759264</v>
      </c>
      <c r="U2650">
        <f t="shared" si="209"/>
        <v>2017</v>
      </c>
    </row>
    <row r="2651" spans="1:21" ht="43.2" x14ac:dyDescent="0.3">
      <c r="A2651">
        <v>2652</v>
      </c>
      <c r="B2651" s="9" t="s">
        <v>2652</v>
      </c>
      <c r="C2651" s="3" t="s">
        <v>6762</v>
      </c>
      <c r="D2651" s="5">
        <v>100000</v>
      </c>
      <c r="E2651" s="7">
        <v>885</v>
      </c>
      <c r="F2651" t="s">
        <v>8219</v>
      </c>
      <c r="G2651" t="s">
        <v>8225</v>
      </c>
      <c r="H2651" t="s">
        <v>8247</v>
      </c>
      <c r="I2651">
        <v>1418183325</v>
      </c>
      <c r="J2651">
        <v>1415591325</v>
      </c>
      <c r="K2651" t="b">
        <v>0</v>
      </c>
      <c r="L2651">
        <v>11</v>
      </c>
      <c r="M2651" t="b">
        <v>0</v>
      </c>
      <c r="N2651" t="s">
        <v>8299</v>
      </c>
      <c r="O2651" s="10">
        <f t="shared" si="205"/>
        <v>80.45</v>
      </c>
      <c r="P2651">
        <f t="shared" si="206"/>
        <v>80.45</v>
      </c>
      <c r="Q2651" s="12" t="s">
        <v>8316</v>
      </c>
      <c r="R2651" t="s">
        <v>8352</v>
      </c>
      <c r="S2651" s="17">
        <f t="shared" si="207"/>
        <v>41953.158854166672</v>
      </c>
      <c r="T2651" s="17">
        <f t="shared" si="208"/>
        <v>41983.158854166672</v>
      </c>
      <c r="U2651">
        <f t="shared" si="209"/>
        <v>2014</v>
      </c>
    </row>
    <row r="2652" spans="1:21" ht="43.2" x14ac:dyDescent="0.3">
      <c r="A2652">
        <v>2654</v>
      </c>
      <c r="B2652" s="9" t="s">
        <v>2654</v>
      </c>
      <c r="C2652" s="3" t="s">
        <v>6764</v>
      </c>
      <c r="D2652" s="5">
        <v>100000</v>
      </c>
      <c r="E2652" s="7">
        <v>51</v>
      </c>
      <c r="F2652" t="s">
        <v>8219</v>
      </c>
      <c r="G2652" t="s">
        <v>8223</v>
      </c>
      <c r="H2652" t="s">
        <v>8245</v>
      </c>
      <c r="I2652">
        <v>1429622726</v>
      </c>
      <c r="J2652">
        <v>1424442326</v>
      </c>
      <c r="K2652" t="b">
        <v>0</v>
      </c>
      <c r="L2652">
        <v>6</v>
      </c>
      <c r="M2652" t="b">
        <v>0</v>
      </c>
      <c r="N2652" t="s">
        <v>8299</v>
      </c>
      <c r="O2652" s="10">
        <f t="shared" si="205"/>
        <v>8.5</v>
      </c>
      <c r="P2652">
        <f t="shared" si="206"/>
        <v>8.5</v>
      </c>
      <c r="Q2652" s="12" t="s">
        <v>8316</v>
      </c>
      <c r="R2652" t="s">
        <v>8352</v>
      </c>
      <c r="S2652" s="17">
        <f t="shared" si="207"/>
        <v>42055.600995370376</v>
      </c>
      <c r="T2652" s="17">
        <f t="shared" si="208"/>
        <v>42115.559328703705</v>
      </c>
      <c r="U2652">
        <f t="shared" si="209"/>
        <v>2015</v>
      </c>
    </row>
    <row r="2653" spans="1:21" ht="43.2" x14ac:dyDescent="0.3">
      <c r="A2653">
        <v>3127</v>
      </c>
      <c r="B2653" s="9" t="s">
        <v>3127</v>
      </c>
      <c r="C2653" s="3" t="s">
        <v>7237</v>
      </c>
      <c r="D2653" s="5">
        <v>100000</v>
      </c>
      <c r="E2653" s="7">
        <v>0</v>
      </c>
      <c r="F2653" t="s">
        <v>8219</v>
      </c>
      <c r="G2653" t="s">
        <v>8223</v>
      </c>
      <c r="H2653" t="s">
        <v>8245</v>
      </c>
      <c r="I2653">
        <v>1425242029</v>
      </c>
      <c r="J2653">
        <v>1422650029</v>
      </c>
      <c r="K2653" t="b">
        <v>0</v>
      </c>
      <c r="L2653">
        <v>0</v>
      </c>
      <c r="M2653" t="b">
        <v>0</v>
      </c>
      <c r="N2653" t="s">
        <v>8301</v>
      </c>
      <c r="O2653" s="10">
        <f t="shared" si="205"/>
        <v>0</v>
      </c>
      <c r="P2653">
        <f t="shared" si="206"/>
        <v>0</v>
      </c>
      <c r="Q2653" s="12" t="s">
        <v>8314</v>
      </c>
      <c r="R2653" t="s">
        <v>8354</v>
      </c>
      <c r="S2653" s="17">
        <f t="shared" si="207"/>
        <v>42034.856817129628</v>
      </c>
      <c r="T2653" s="17">
        <f t="shared" si="208"/>
        <v>42064.856817129628</v>
      </c>
      <c r="U2653">
        <f t="shared" si="209"/>
        <v>2015</v>
      </c>
    </row>
    <row r="2654" spans="1:21" ht="57.6" x14ac:dyDescent="0.3">
      <c r="A2654">
        <v>1306</v>
      </c>
      <c r="B2654" s="9" t="s">
        <v>1307</v>
      </c>
      <c r="C2654" s="3" t="s">
        <v>5416</v>
      </c>
      <c r="D2654" s="5">
        <v>110000</v>
      </c>
      <c r="E2654" s="7">
        <v>71771</v>
      </c>
      <c r="F2654" t="s">
        <v>8219</v>
      </c>
      <c r="G2654" t="s">
        <v>8223</v>
      </c>
      <c r="H2654" t="s">
        <v>8245</v>
      </c>
      <c r="I2654">
        <v>1417690734</v>
      </c>
      <c r="J2654">
        <v>1415098734</v>
      </c>
      <c r="K2654" t="b">
        <v>0</v>
      </c>
      <c r="L2654">
        <v>356</v>
      </c>
      <c r="M2654" t="b">
        <v>0</v>
      </c>
      <c r="N2654" t="s">
        <v>8271</v>
      </c>
      <c r="O2654" s="10">
        <f t="shared" si="205"/>
        <v>201.6</v>
      </c>
      <c r="P2654">
        <f t="shared" si="206"/>
        <v>201.6</v>
      </c>
      <c r="Q2654" s="12" t="s">
        <v>8316</v>
      </c>
      <c r="R2654" t="s">
        <v>8318</v>
      </c>
      <c r="S2654" s="17">
        <f t="shared" si="207"/>
        <v>41947.457569444443</v>
      </c>
      <c r="T2654" s="17">
        <f t="shared" si="208"/>
        <v>41977.457569444443</v>
      </c>
      <c r="U2654">
        <f t="shared" si="209"/>
        <v>2014</v>
      </c>
    </row>
    <row r="2655" spans="1:21" ht="43.2" x14ac:dyDescent="0.3">
      <c r="A2655">
        <v>2378</v>
      </c>
      <c r="B2655" s="9" t="s">
        <v>2379</v>
      </c>
      <c r="C2655" s="3" t="s">
        <v>6488</v>
      </c>
      <c r="D2655" s="5">
        <v>110000</v>
      </c>
      <c r="E2655" s="7">
        <v>0</v>
      </c>
      <c r="F2655" t="s">
        <v>8219</v>
      </c>
      <c r="G2655" t="s">
        <v>8223</v>
      </c>
      <c r="H2655" t="s">
        <v>8245</v>
      </c>
      <c r="I2655">
        <v>1440548330</v>
      </c>
      <c r="J2655">
        <v>1438042730</v>
      </c>
      <c r="K2655" t="b">
        <v>0</v>
      </c>
      <c r="L2655">
        <v>0</v>
      </c>
      <c r="M2655" t="b">
        <v>0</v>
      </c>
      <c r="N2655" t="s">
        <v>8270</v>
      </c>
      <c r="O2655" s="10">
        <f t="shared" si="205"/>
        <v>0</v>
      </c>
      <c r="P2655">
        <f t="shared" si="206"/>
        <v>0</v>
      </c>
      <c r="Q2655" s="12" t="s">
        <v>8316</v>
      </c>
      <c r="R2655" t="s">
        <v>8317</v>
      </c>
      <c r="S2655" s="17">
        <f t="shared" si="207"/>
        <v>42213.013078703705</v>
      </c>
      <c r="T2655" s="17">
        <f t="shared" si="208"/>
        <v>42242.013078703705</v>
      </c>
      <c r="U2655">
        <f t="shared" si="209"/>
        <v>2015</v>
      </c>
    </row>
    <row r="2656" spans="1:21" ht="43.2" x14ac:dyDescent="0.3">
      <c r="A2656">
        <v>1010</v>
      </c>
      <c r="B2656" s="9" t="s">
        <v>1011</v>
      </c>
      <c r="C2656" s="3" t="s">
        <v>5120</v>
      </c>
      <c r="D2656" s="5">
        <v>115250</v>
      </c>
      <c r="E2656" s="7">
        <v>220</v>
      </c>
      <c r="F2656" t="s">
        <v>8219</v>
      </c>
      <c r="G2656" t="s">
        <v>8223</v>
      </c>
      <c r="H2656" t="s">
        <v>8245</v>
      </c>
      <c r="I2656">
        <v>1473044340</v>
      </c>
      <c r="J2656">
        <v>1468180462</v>
      </c>
      <c r="K2656" t="b">
        <v>0</v>
      </c>
      <c r="L2656">
        <v>4</v>
      </c>
      <c r="M2656" t="b">
        <v>0</v>
      </c>
      <c r="N2656" t="s">
        <v>8271</v>
      </c>
      <c r="O2656" s="10">
        <f t="shared" si="205"/>
        <v>55</v>
      </c>
      <c r="P2656">
        <f t="shared" si="206"/>
        <v>55</v>
      </c>
      <c r="Q2656" s="12" t="s">
        <v>8316</v>
      </c>
      <c r="R2656" t="s">
        <v>8318</v>
      </c>
      <c r="S2656" s="17">
        <f t="shared" si="207"/>
        <v>42561.829421296294</v>
      </c>
      <c r="T2656" s="17">
        <f t="shared" si="208"/>
        <v>42618.124305555553</v>
      </c>
      <c r="U2656">
        <f t="shared" si="209"/>
        <v>2016</v>
      </c>
    </row>
    <row r="2657" spans="1:21" ht="43.2" x14ac:dyDescent="0.3">
      <c r="A2657">
        <v>2397</v>
      </c>
      <c r="B2657" s="9" t="s">
        <v>2398</v>
      </c>
      <c r="C2657" s="3" t="s">
        <v>6507</v>
      </c>
      <c r="D2657" s="5">
        <v>124000</v>
      </c>
      <c r="E2657" s="7">
        <v>0</v>
      </c>
      <c r="F2657" t="s">
        <v>8219</v>
      </c>
      <c r="G2657" t="s">
        <v>8223</v>
      </c>
      <c r="H2657" t="s">
        <v>8245</v>
      </c>
      <c r="I2657">
        <v>1420233256</v>
      </c>
      <c r="J2657">
        <v>1417641256</v>
      </c>
      <c r="K2657" t="b">
        <v>0</v>
      </c>
      <c r="L2657">
        <v>0</v>
      </c>
      <c r="M2657" t="b">
        <v>0</v>
      </c>
      <c r="N2657" t="s">
        <v>8270</v>
      </c>
      <c r="O2657" s="10">
        <f t="shared" si="205"/>
        <v>0</v>
      </c>
      <c r="P2657">
        <f t="shared" si="206"/>
        <v>0</v>
      </c>
      <c r="Q2657" s="12" t="s">
        <v>8316</v>
      </c>
      <c r="R2657" t="s">
        <v>8317</v>
      </c>
      <c r="S2657" s="17">
        <f t="shared" si="207"/>
        <v>41976.88490740741</v>
      </c>
      <c r="T2657" s="17">
        <f t="shared" si="208"/>
        <v>42006.88490740741</v>
      </c>
      <c r="U2657">
        <f t="shared" si="209"/>
        <v>2014</v>
      </c>
    </row>
    <row r="2658" spans="1:21" ht="28.8" x14ac:dyDescent="0.3">
      <c r="A2658">
        <v>2649</v>
      </c>
      <c r="B2658" s="9" t="s">
        <v>2649</v>
      </c>
      <c r="C2658" s="3" t="s">
        <v>6759</v>
      </c>
      <c r="D2658" s="5">
        <v>125000</v>
      </c>
      <c r="E2658" s="7">
        <v>124</v>
      </c>
      <c r="F2658" t="s">
        <v>8219</v>
      </c>
      <c r="G2658" t="s">
        <v>8223</v>
      </c>
      <c r="H2658" t="s">
        <v>8245</v>
      </c>
      <c r="I2658">
        <v>1454370941</v>
      </c>
      <c r="J2658">
        <v>1449186941</v>
      </c>
      <c r="K2658" t="b">
        <v>0</v>
      </c>
      <c r="L2658">
        <v>3</v>
      </c>
      <c r="M2658" t="b">
        <v>0</v>
      </c>
      <c r="N2658" t="s">
        <v>8299</v>
      </c>
      <c r="O2658" s="10">
        <f t="shared" si="205"/>
        <v>41.33</v>
      </c>
      <c r="P2658">
        <f t="shared" si="206"/>
        <v>41.33</v>
      </c>
      <c r="Q2658" s="12" t="s">
        <v>8316</v>
      </c>
      <c r="R2658" t="s">
        <v>8352</v>
      </c>
      <c r="S2658" s="17">
        <f t="shared" si="207"/>
        <v>42341.99700231482</v>
      </c>
      <c r="T2658" s="17">
        <f t="shared" si="208"/>
        <v>42401.99700231482</v>
      </c>
      <c r="U2658">
        <f t="shared" si="209"/>
        <v>2015</v>
      </c>
    </row>
    <row r="2659" spans="1:21" ht="43.2" x14ac:dyDescent="0.3">
      <c r="A2659">
        <v>3123</v>
      </c>
      <c r="B2659" s="9" t="s">
        <v>3123</v>
      </c>
      <c r="C2659" s="3" t="s">
        <v>7233</v>
      </c>
      <c r="D2659" s="5">
        <v>125000</v>
      </c>
      <c r="E2659" s="7">
        <v>85192</v>
      </c>
      <c r="F2659" t="s">
        <v>8219</v>
      </c>
      <c r="G2659" t="s">
        <v>8223</v>
      </c>
      <c r="H2659" t="s">
        <v>8245</v>
      </c>
      <c r="I2659">
        <v>1468108198</v>
      </c>
      <c r="J2659">
        <v>1465516198</v>
      </c>
      <c r="K2659" t="b">
        <v>0</v>
      </c>
      <c r="L2659">
        <v>348</v>
      </c>
      <c r="M2659" t="b">
        <v>0</v>
      </c>
      <c r="N2659" t="s">
        <v>8301</v>
      </c>
      <c r="O2659" s="10">
        <f t="shared" si="205"/>
        <v>244.8</v>
      </c>
      <c r="P2659">
        <f t="shared" si="206"/>
        <v>244.8</v>
      </c>
      <c r="Q2659" s="12" t="s">
        <v>8314</v>
      </c>
      <c r="R2659" t="s">
        <v>8354</v>
      </c>
      <c r="S2659" s="17">
        <f t="shared" si="207"/>
        <v>42530.993032407408</v>
      </c>
      <c r="T2659" s="17">
        <f t="shared" si="208"/>
        <v>42560.993032407408</v>
      </c>
      <c r="U2659">
        <f t="shared" si="209"/>
        <v>2016</v>
      </c>
    </row>
    <row r="2660" spans="1:21" ht="43.2" x14ac:dyDescent="0.3">
      <c r="A2660">
        <v>150</v>
      </c>
      <c r="B2660" s="9" t="s">
        <v>152</v>
      </c>
      <c r="C2660" s="3" t="s">
        <v>4260</v>
      </c>
      <c r="D2660" s="5">
        <v>130000</v>
      </c>
      <c r="E2660" s="7">
        <v>30112</v>
      </c>
      <c r="F2660" t="s">
        <v>8219</v>
      </c>
      <c r="G2660" t="s">
        <v>8223</v>
      </c>
      <c r="H2660" t="s">
        <v>8245</v>
      </c>
      <c r="I2660">
        <v>1432612382</v>
      </c>
      <c r="J2660">
        <v>1427428382</v>
      </c>
      <c r="K2660" t="b">
        <v>0</v>
      </c>
      <c r="L2660">
        <v>67</v>
      </c>
      <c r="M2660" t="b">
        <v>0</v>
      </c>
      <c r="N2660" t="s">
        <v>8265</v>
      </c>
      <c r="O2660" s="10">
        <f t="shared" si="205"/>
        <v>449.43</v>
      </c>
      <c r="P2660">
        <f t="shared" si="206"/>
        <v>449.43</v>
      </c>
      <c r="Q2660" s="12" t="s">
        <v>8307</v>
      </c>
      <c r="R2660" t="s">
        <v>8310</v>
      </c>
      <c r="S2660" s="17">
        <f t="shared" si="207"/>
        <v>42090.161828703705</v>
      </c>
      <c r="T2660" s="17">
        <f t="shared" si="208"/>
        <v>42150.161828703705</v>
      </c>
      <c r="U2660">
        <f t="shared" si="209"/>
        <v>2015</v>
      </c>
    </row>
    <row r="2661" spans="1:21" ht="43.2" x14ac:dyDescent="0.3">
      <c r="A2661">
        <v>1334</v>
      </c>
      <c r="B2661" s="9" t="s">
        <v>1335</v>
      </c>
      <c r="C2661" s="3" t="s">
        <v>5444</v>
      </c>
      <c r="D2661" s="5">
        <v>133000</v>
      </c>
      <c r="E2661" s="7">
        <v>14303</v>
      </c>
      <c r="F2661" t="s">
        <v>8219</v>
      </c>
      <c r="G2661" t="s">
        <v>8223</v>
      </c>
      <c r="H2661" t="s">
        <v>8245</v>
      </c>
      <c r="I2661">
        <v>1457721287</v>
      </c>
      <c r="J2661">
        <v>1455129287</v>
      </c>
      <c r="K2661" t="b">
        <v>0</v>
      </c>
      <c r="L2661">
        <v>276</v>
      </c>
      <c r="M2661" t="b">
        <v>0</v>
      </c>
      <c r="N2661" t="s">
        <v>8271</v>
      </c>
      <c r="O2661" s="10">
        <f t="shared" si="205"/>
        <v>51.82</v>
      </c>
      <c r="P2661">
        <f t="shared" si="206"/>
        <v>51.82</v>
      </c>
      <c r="Q2661" s="12" t="s">
        <v>8316</v>
      </c>
      <c r="R2661" t="s">
        <v>8318</v>
      </c>
      <c r="S2661" s="17">
        <f t="shared" si="207"/>
        <v>42410.774155092593</v>
      </c>
      <c r="T2661" s="17">
        <f t="shared" si="208"/>
        <v>42440.774155092593</v>
      </c>
      <c r="U2661">
        <f t="shared" si="209"/>
        <v>2016</v>
      </c>
    </row>
    <row r="2662" spans="1:21" ht="43.2" x14ac:dyDescent="0.3">
      <c r="A2662">
        <v>138</v>
      </c>
      <c r="B2662" s="9" t="s">
        <v>140</v>
      </c>
      <c r="C2662" s="3" t="s">
        <v>4248</v>
      </c>
      <c r="D2662" s="5">
        <v>150000</v>
      </c>
      <c r="E2662" s="7">
        <v>4712</v>
      </c>
      <c r="F2662" t="s">
        <v>8219</v>
      </c>
      <c r="G2662" t="s">
        <v>8223</v>
      </c>
      <c r="H2662" t="s">
        <v>8245</v>
      </c>
      <c r="I2662">
        <v>1438405140</v>
      </c>
      <c r="J2662">
        <v>1435731041</v>
      </c>
      <c r="K2662" t="b">
        <v>0</v>
      </c>
      <c r="L2662">
        <v>58</v>
      </c>
      <c r="M2662" t="b">
        <v>0</v>
      </c>
      <c r="N2662" t="s">
        <v>8265</v>
      </c>
      <c r="O2662" s="10">
        <f t="shared" si="205"/>
        <v>81.239999999999995</v>
      </c>
      <c r="P2662">
        <f t="shared" si="206"/>
        <v>81.239999999999995</v>
      </c>
      <c r="Q2662" s="12" t="s">
        <v>8307</v>
      </c>
      <c r="R2662" t="s">
        <v>8310</v>
      </c>
      <c r="S2662" s="17">
        <f t="shared" si="207"/>
        <v>42186.257418981477</v>
      </c>
      <c r="T2662" s="17">
        <f t="shared" si="208"/>
        <v>42217.207638888889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85.75</v>
      </c>
      <c r="P2663">
        <f t="shared" si="206"/>
        <v>85.75</v>
      </c>
      <c r="Q2663" s="12" t="s">
        <v>8316</v>
      </c>
      <c r="R2663" t="s">
        <v>8353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267</v>
      </c>
      <c r="P2664">
        <f t="shared" si="206"/>
        <v>267</v>
      </c>
      <c r="Q2664" s="12" t="s">
        <v>8316</v>
      </c>
      <c r="R2664" t="s">
        <v>8353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373.56</v>
      </c>
      <c r="P2665">
        <f t="shared" si="206"/>
        <v>373.56</v>
      </c>
      <c r="Q2665" s="12" t="s">
        <v>8316</v>
      </c>
      <c r="R2665" t="s">
        <v>8353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174.04</v>
      </c>
      <c r="P2666">
        <f t="shared" si="206"/>
        <v>174.04</v>
      </c>
      <c r="Q2666" s="12" t="s">
        <v>8316</v>
      </c>
      <c r="R2666" t="s">
        <v>8353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93.7</v>
      </c>
      <c r="P2667">
        <f t="shared" si="206"/>
        <v>93.7</v>
      </c>
      <c r="Q2667" s="12" t="s">
        <v>8316</v>
      </c>
      <c r="R2667" t="s">
        <v>8353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77.33</v>
      </c>
      <c r="P2668">
        <f t="shared" si="206"/>
        <v>77.33</v>
      </c>
      <c r="Q2668" s="12" t="s">
        <v>8316</v>
      </c>
      <c r="R2668" t="s">
        <v>8353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92.22</v>
      </c>
      <c r="P2669">
        <f t="shared" si="206"/>
        <v>92.22</v>
      </c>
      <c r="Q2669" s="12" t="s">
        <v>8316</v>
      </c>
      <c r="R2669" t="s">
        <v>8353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60.96</v>
      </c>
      <c r="P2670">
        <f t="shared" si="206"/>
        <v>60.96</v>
      </c>
      <c r="Q2670" s="12" t="s">
        <v>8316</v>
      </c>
      <c r="R2670" t="s">
        <v>8353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91</v>
      </c>
      <c r="P2671">
        <f t="shared" si="206"/>
        <v>91</v>
      </c>
      <c r="Q2671" s="12" t="s">
        <v>8316</v>
      </c>
      <c r="R2671" t="s">
        <v>8353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41.58</v>
      </c>
      <c r="P2672">
        <f t="shared" si="206"/>
        <v>41.58</v>
      </c>
      <c r="Q2672" s="12" t="s">
        <v>8316</v>
      </c>
      <c r="R2672" t="s">
        <v>8353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33.76</v>
      </c>
      <c r="P2673">
        <f t="shared" si="206"/>
        <v>33.76</v>
      </c>
      <c r="Q2673" s="12" t="s">
        <v>8316</v>
      </c>
      <c r="R2673" t="s">
        <v>8353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70.62</v>
      </c>
      <c r="P2674">
        <f t="shared" si="206"/>
        <v>70.62</v>
      </c>
      <c r="Q2674" s="12" t="s">
        <v>8316</v>
      </c>
      <c r="R2674" t="s">
        <v>8353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167.15</v>
      </c>
      <c r="P2675">
        <f t="shared" si="206"/>
        <v>167.15</v>
      </c>
      <c r="Q2675" s="12" t="s">
        <v>8316</v>
      </c>
      <c r="R2675" t="s">
        <v>8353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128.62</v>
      </c>
      <c r="P2676">
        <f t="shared" si="206"/>
        <v>128.62</v>
      </c>
      <c r="Q2676" s="12" t="s">
        <v>8316</v>
      </c>
      <c r="R2676" t="s">
        <v>8353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65.41</v>
      </c>
      <c r="P2677">
        <f t="shared" si="206"/>
        <v>65.41</v>
      </c>
      <c r="Q2677" s="12" t="s">
        <v>8316</v>
      </c>
      <c r="R2677" t="s">
        <v>8353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117.56</v>
      </c>
      <c r="P2678">
        <f t="shared" si="206"/>
        <v>117.56</v>
      </c>
      <c r="Q2678" s="12" t="s">
        <v>8316</v>
      </c>
      <c r="R2678" t="s">
        <v>8353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126.48</v>
      </c>
      <c r="P2679">
        <f t="shared" si="206"/>
        <v>126.48</v>
      </c>
      <c r="Q2679" s="12" t="s">
        <v>8316</v>
      </c>
      <c r="R2679" t="s">
        <v>8353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550</v>
      </c>
      <c r="P2680">
        <f t="shared" si="206"/>
        <v>550</v>
      </c>
      <c r="Q2680" s="12" t="s">
        <v>8316</v>
      </c>
      <c r="R2680" t="s">
        <v>8353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44</v>
      </c>
      <c r="P2681">
        <f t="shared" si="206"/>
        <v>44</v>
      </c>
      <c r="Q2681" s="12" t="s">
        <v>8316</v>
      </c>
      <c r="R2681" t="s">
        <v>8353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ref="O2682:O2745" si="210">IFERROR(ROUND(E2682/L2682,2),0)</f>
        <v>69</v>
      </c>
      <c r="P2682">
        <f t="shared" ref="P2682:P2745" si="211">IFERROR(ROUND(E2682/L2682,2),0)</f>
        <v>69</v>
      </c>
      <c r="Q2682" s="12" t="s">
        <v>8316</v>
      </c>
      <c r="R2682" t="s">
        <v>8353</v>
      </c>
      <c r="S2682" s="17">
        <f t="shared" ref="S2682:S2745" si="212">(((J2682/60)/60)/24)+DATE(1970,1,1)</f>
        <v>42436.211701388893</v>
      </c>
      <c r="T2682" s="17">
        <f t="shared" ref="T2682:T2745" si="213">(((I2682/60)/60)/24)+DATE(1970,1,1)</f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10"/>
        <v>27.5</v>
      </c>
      <c r="P2683">
        <f t="shared" si="211"/>
        <v>27.5</v>
      </c>
      <c r="Q2683" s="12" t="s">
        <v>8333</v>
      </c>
      <c r="R2683" t="s">
        <v>8334</v>
      </c>
      <c r="S2683" s="17">
        <f t="shared" si="212"/>
        <v>41805.895254629628</v>
      </c>
      <c r="T2683" s="17">
        <f t="shared" si="213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10"/>
        <v>84.9</v>
      </c>
      <c r="P2684">
        <f t="shared" si="211"/>
        <v>84.9</v>
      </c>
      <c r="Q2684" s="12" t="s">
        <v>8333</v>
      </c>
      <c r="R2684" t="s">
        <v>8334</v>
      </c>
      <c r="S2684" s="17">
        <f t="shared" si="212"/>
        <v>41932.871990740743</v>
      </c>
      <c r="T2684" s="17">
        <f t="shared" si="213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10"/>
        <v>12</v>
      </c>
      <c r="P2685">
        <f t="shared" si="211"/>
        <v>12</v>
      </c>
      <c r="Q2685" s="12" t="s">
        <v>8333</v>
      </c>
      <c r="R2685" t="s">
        <v>8334</v>
      </c>
      <c r="S2685" s="17">
        <f t="shared" si="212"/>
        <v>42034.75509259259</v>
      </c>
      <c r="T2685" s="17">
        <f t="shared" si="213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10"/>
        <v>200</v>
      </c>
      <c r="P2686">
        <f t="shared" si="211"/>
        <v>200</v>
      </c>
      <c r="Q2686" s="12" t="s">
        <v>8333</v>
      </c>
      <c r="R2686" t="s">
        <v>8334</v>
      </c>
      <c r="S2686" s="17">
        <f t="shared" si="212"/>
        <v>41820.914641203701</v>
      </c>
      <c r="T2686" s="17">
        <f t="shared" si="213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10"/>
        <v>10</v>
      </c>
      <c r="P2687">
        <f t="shared" si="211"/>
        <v>10</v>
      </c>
      <c r="Q2687" s="12" t="s">
        <v>8333</v>
      </c>
      <c r="R2687" t="s">
        <v>8334</v>
      </c>
      <c r="S2687" s="17">
        <f t="shared" si="212"/>
        <v>42061.69594907407</v>
      </c>
      <c r="T2687" s="17">
        <f t="shared" si="213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10"/>
        <v>0</v>
      </c>
      <c r="P2688">
        <f t="shared" si="211"/>
        <v>0</v>
      </c>
      <c r="Q2688" s="12" t="s">
        <v>8333</v>
      </c>
      <c r="R2688" t="s">
        <v>8334</v>
      </c>
      <c r="S2688" s="17">
        <f t="shared" si="212"/>
        <v>41892.974803240737</v>
      </c>
      <c r="T2688" s="17">
        <f t="shared" si="213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10"/>
        <v>0</v>
      </c>
      <c r="P2689">
        <f t="shared" si="211"/>
        <v>0</v>
      </c>
      <c r="Q2689" s="12" t="s">
        <v>8333</v>
      </c>
      <c r="R2689" t="s">
        <v>8334</v>
      </c>
      <c r="S2689" s="17">
        <f t="shared" si="212"/>
        <v>42154.64025462963</v>
      </c>
      <c r="T2689" s="17">
        <f t="shared" si="213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10"/>
        <v>5.29</v>
      </c>
      <c r="P2690">
        <f t="shared" si="211"/>
        <v>5.29</v>
      </c>
      <c r="Q2690" s="12" t="s">
        <v>8333</v>
      </c>
      <c r="R2690" t="s">
        <v>8334</v>
      </c>
      <c r="S2690" s="17">
        <f t="shared" si="212"/>
        <v>42028.118865740747</v>
      </c>
      <c r="T2690" s="17">
        <f t="shared" si="213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1</v>
      </c>
      <c r="P2691">
        <f t="shared" si="211"/>
        <v>1</v>
      </c>
      <c r="Q2691" s="12" t="s">
        <v>8333</v>
      </c>
      <c r="R2691" t="s">
        <v>8334</v>
      </c>
      <c r="S2691" s="17">
        <f t="shared" si="212"/>
        <v>42551.961689814809</v>
      </c>
      <c r="T2691" s="17">
        <f t="shared" si="213"/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72.760000000000005</v>
      </c>
      <c r="P2692">
        <f t="shared" si="211"/>
        <v>72.760000000000005</v>
      </c>
      <c r="Q2692" s="12" t="s">
        <v>8333</v>
      </c>
      <c r="R2692" t="s">
        <v>8334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17.5</v>
      </c>
      <c r="P2693">
        <f t="shared" si="211"/>
        <v>17.5</v>
      </c>
      <c r="Q2693" s="12" t="s">
        <v>8333</v>
      </c>
      <c r="R2693" t="s">
        <v>8334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25</v>
      </c>
      <c r="P2694">
        <f t="shared" si="211"/>
        <v>25</v>
      </c>
      <c r="Q2694" s="12" t="s">
        <v>8333</v>
      </c>
      <c r="R2694" t="s">
        <v>8334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13.33</v>
      </c>
      <c r="P2695">
        <f t="shared" si="211"/>
        <v>13.33</v>
      </c>
      <c r="Q2695" s="12" t="s">
        <v>8333</v>
      </c>
      <c r="R2695" t="s">
        <v>8334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1</v>
      </c>
      <c r="P2696">
        <f t="shared" si="211"/>
        <v>1</v>
      </c>
      <c r="Q2696" s="12" t="s">
        <v>8333</v>
      </c>
      <c r="R2696" t="s">
        <v>8334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23.67</v>
      </c>
      <c r="P2697">
        <f t="shared" si="211"/>
        <v>23.67</v>
      </c>
      <c r="Q2697" s="12" t="s">
        <v>8333</v>
      </c>
      <c r="R2697" t="s">
        <v>8334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89.21</v>
      </c>
      <c r="P2698">
        <f t="shared" si="211"/>
        <v>89.21</v>
      </c>
      <c r="Q2698" s="12" t="s">
        <v>8333</v>
      </c>
      <c r="R2698" t="s">
        <v>8334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116.56</v>
      </c>
      <c r="P2699">
        <f t="shared" si="211"/>
        <v>116.56</v>
      </c>
      <c r="Q2699" s="12" t="s">
        <v>8333</v>
      </c>
      <c r="R2699" t="s">
        <v>8334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13.01</v>
      </c>
      <c r="P2700">
        <f t="shared" si="211"/>
        <v>13.01</v>
      </c>
      <c r="Q2700" s="12" t="s">
        <v>8333</v>
      </c>
      <c r="R2700" t="s">
        <v>8334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8333</v>
      </c>
      <c r="R2701" t="s">
        <v>8334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17.5</v>
      </c>
      <c r="P2702">
        <f t="shared" si="211"/>
        <v>17.5</v>
      </c>
      <c r="Q2702" s="12" t="s">
        <v>8333</v>
      </c>
      <c r="R2702" t="s">
        <v>8334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34.130000000000003</v>
      </c>
      <c r="P2703">
        <f t="shared" si="211"/>
        <v>34.130000000000003</v>
      </c>
      <c r="Q2703" s="12" t="s">
        <v>8314</v>
      </c>
      <c r="R2703" t="s">
        <v>8354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132.35</v>
      </c>
      <c r="P2704">
        <f t="shared" si="211"/>
        <v>132.35</v>
      </c>
      <c r="Q2704" s="12" t="s">
        <v>8314</v>
      </c>
      <c r="R2704" t="s">
        <v>8354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922.22</v>
      </c>
      <c r="P2705">
        <f t="shared" si="211"/>
        <v>922.22</v>
      </c>
      <c r="Q2705" s="12" t="s">
        <v>8314</v>
      </c>
      <c r="R2705" t="s">
        <v>8354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163.57</v>
      </c>
      <c r="P2706">
        <f t="shared" si="211"/>
        <v>163.57</v>
      </c>
      <c r="Q2706" s="12" t="s">
        <v>8314</v>
      </c>
      <c r="R2706" t="s">
        <v>8354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217.38</v>
      </c>
      <c r="P2707">
        <f t="shared" si="211"/>
        <v>217.38</v>
      </c>
      <c r="Q2707" s="12" t="s">
        <v>8314</v>
      </c>
      <c r="R2707" t="s">
        <v>8354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149.44</v>
      </c>
      <c r="P2708">
        <f t="shared" si="211"/>
        <v>149.44</v>
      </c>
      <c r="Q2708" s="12" t="s">
        <v>8314</v>
      </c>
      <c r="R2708" t="s">
        <v>8354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71.239999999999995</v>
      </c>
      <c r="P2709">
        <f t="shared" si="211"/>
        <v>71.239999999999995</v>
      </c>
      <c r="Q2709" s="12" t="s">
        <v>8314</v>
      </c>
      <c r="R2709" t="s">
        <v>8354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44.46</v>
      </c>
      <c r="P2710">
        <f t="shared" si="211"/>
        <v>44.46</v>
      </c>
      <c r="Q2710" s="12" t="s">
        <v>8314</v>
      </c>
      <c r="R2710" t="s">
        <v>8354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164.94</v>
      </c>
      <c r="P2711">
        <f t="shared" si="211"/>
        <v>164.94</v>
      </c>
      <c r="Q2711" s="12" t="s">
        <v>8314</v>
      </c>
      <c r="R2711" t="s">
        <v>8354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84.87</v>
      </c>
      <c r="P2712">
        <f t="shared" si="211"/>
        <v>84.87</v>
      </c>
      <c r="Q2712" s="12" t="s">
        <v>8314</v>
      </c>
      <c r="R2712" t="s">
        <v>8354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53.95</v>
      </c>
      <c r="P2713">
        <f t="shared" si="211"/>
        <v>53.95</v>
      </c>
      <c r="Q2713" s="12" t="s">
        <v>8314</v>
      </c>
      <c r="R2713" t="s">
        <v>8354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50.53</v>
      </c>
      <c r="P2714">
        <f t="shared" si="211"/>
        <v>50.53</v>
      </c>
      <c r="Q2714" s="12" t="s">
        <v>8314</v>
      </c>
      <c r="R2714" t="s">
        <v>8354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108</v>
      </c>
      <c r="P2715">
        <f t="shared" si="211"/>
        <v>108</v>
      </c>
      <c r="Q2715" s="12" t="s">
        <v>8314</v>
      </c>
      <c r="R2715" t="s">
        <v>8354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95.37</v>
      </c>
      <c r="P2716">
        <f t="shared" si="211"/>
        <v>95.37</v>
      </c>
      <c r="Q2716" s="12" t="s">
        <v>8314</v>
      </c>
      <c r="R2716" t="s">
        <v>8354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57.63</v>
      </c>
      <c r="P2717">
        <f t="shared" si="211"/>
        <v>57.63</v>
      </c>
      <c r="Q2717" s="12" t="s">
        <v>8314</v>
      </c>
      <c r="R2717" t="s">
        <v>8354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64.16</v>
      </c>
      <c r="P2718">
        <f t="shared" si="211"/>
        <v>64.16</v>
      </c>
      <c r="Q2718" s="12" t="s">
        <v>8314</v>
      </c>
      <c r="R2718" t="s">
        <v>8354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92.39</v>
      </c>
      <c r="P2719">
        <f t="shared" si="211"/>
        <v>92.39</v>
      </c>
      <c r="Q2719" s="12" t="s">
        <v>8314</v>
      </c>
      <c r="R2719" t="s">
        <v>8354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125.98</v>
      </c>
      <c r="P2720">
        <f t="shared" si="211"/>
        <v>125.98</v>
      </c>
      <c r="Q2720" s="12" t="s">
        <v>8314</v>
      </c>
      <c r="R2720" t="s">
        <v>8354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94.64</v>
      </c>
      <c r="P2721">
        <f t="shared" si="211"/>
        <v>94.64</v>
      </c>
      <c r="Q2721" s="12" t="s">
        <v>8314</v>
      </c>
      <c r="R2721" t="s">
        <v>8354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170.7</v>
      </c>
      <c r="P2722">
        <f t="shared" si="211"/>
        <v>170.7</v>
      </c>
      <c r="Q2722" s="12" t="s">
        <v>8314</v>
      </c>
      <c r="R2722" t="s">
        <v>8354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40.76</v>
      </c>
      <c r="P2723">
        <f t="shared" si="211"/>
        <v>40.76</v>
      </c>
      <c r="Q2723" s="12" t="s">
        <v>8316</v>
      </c>
      <c r="R2723" t="s">
        <v>8346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68.25</v>
      </c>
      <c r="P2724">
        <f t="shared" si="211"/>
        <v>68.25</v>
      </c>
      <c r="Q2724" s="12" t="s">
        <v>8316</v>
      </c>
      <c r="R2724" t="s">
        <v>8346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95.49</v>
      </c>
      <c r="P2725">
        <f t="shared" si="211"/>
        <v>95.49</v>
      </c>
      <c r="Q2725" s="12" t="s">
        <v>8316</v>
      </c>
      <c r="R2725" t="s">
        <v>8346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7.19</v>
      </c>
      <c r="P2726">
        <f t="shared" si="211"/>
        <v>7.19</v>
      </c>
      <c r="Q2726" s="12" t="s">
        <v>8316</v>
      </c>
      <c r="R2726" t="s">
        <v>8346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511.65</v>
      </c>
      <c r="P2727">
        <f t="shared" si="211"/>
        <v>511.65</v>
      </c>
      <c r="Q2727" s="12" t="s">
        <v>8316</v>
      </c>
      <c r="R2727" t="s">
        <v>8346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261.75</v>
      </c>
      <c r="P2728">
        <f t="shared" si="211"/>
        <v>261.75</v>
      </c>
      <c r="Q2728" s="12" t="s">
        <v>8316</v>
      </c>
      <c r="R2728" t="s">
        <v>8346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69.760000000000005</v>
      </c>
      <c r="P2729">
        <f t="shared" si="211"/>
        <v>69.760000000000005</v>
      </c>
      <c r="Q2729" s="12" t="s">
        <v>8316</v>
      </c>
      <c r="R2729" t="s">
        <v>8346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77.23</v>
      </c>
      <c r="P2730">
        <f t="shared" si="211"/>
        <v>77.23</v>
      </c>
      <c r="Q2730" s="12" t="s">
        <v>8316</v>
      </c>
      <c r="R2730" t="s">
        <v>8346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340.57</v>
      </c>
      <c r="P2731">
        <f t="shared" si="211"/>
        <v>340.57</v>
      </c>
      <c r="Q2731" s="12" t="s">
        <v>8316</v>
      </c>
      <c r="R2731" t="s">
        <v>8346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67.42</v>
      </c>
      <c r="P2732">
        <f t="shared" si="211"/>
        <v>67.42</v>
      </c>
      <c r="Q2732" s="12" t="s">
        <v>8316</v>
      </c>
      <c r="R2732" t="s">
        <v>8346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845.7</v>
      </c>
      <c r="P2733">
        <f t="shared" si="211"/>
        <v>845.7</v>
      </c>
      <c r="Q2733" s="12" t="s">
        <v>8316</v>
      </c>
      <c r="R2733" t="s">
        <v>8346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97.19</v>
      </c>
      <c r="P2734">
        <f t="shared" si="211"/>
        <v>97.19</v>
      </c>
      <c r="Q2734" s="12" t="s">
        <v>8316</v>
      </c>
      <c r="R2734" t="s">
        <v>8346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451.84</v>
      </c>
      <c r="P2735">
        <f t="shared" si="211"/>
        <v>451.84</v>
      </c>
      <c r="Q2735" s="12" t="s">
        <v>8316</v>
      </c>
      <c r="R2735" t="s">
        <v>8346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138.66999999999999</v>
      </c>
      <c r="P2736">
        <f t="shared" si="211"/>
        <v>138.66999999999999</v>
      </c>
      <c r="Q2736" s="12" t="s">
        <v>8316</v>
      </c>
      <c r="R2736" t="s">
        <v>8346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21.64</v>
      </c>
      <c r="P2737">
        <f t="shared" si="211"/>
        <v>21.64</v>
      </c>
      <c r="Q2737" s="12" t="s">
        <v>8316</v>
      </c>
      <c r="R2737" t="s">
        <v>8346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169.52</v>
      </c>
      <c r="P2738">
        <f t="shared" si="211"/>
        <v>169.52</v>
      </c>
      <c r="Q2738" s="12" t="s">
        <v>8316</v>
      </c>
      <c r="R2738" t="s">
        <v>8346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161.88</v>
      </c>
      <c r="P2739">
        <f t="shared" si="211"/>
        <v>161.88</v>
      </c>
      <c r="Q2739" s="12" t="s">
        <v>8316</v>
      </c>
      <c r="R2739" t="s">
        <v>8346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493.13</v>
      </c>
      <c r="P2740">
        <f t="shared" si="211"/>
        <v>493.13</v>
      </c>
      <c r="Q2740" s="12" t="s">
        <v>8316</v>
      </c>
      <c r="R2740" t="s">
        <v>8346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22.12</v>
      </c>
      <c r="P2741">
        <f t="shared" si="211"/>
        <v>22.12</v>
      </c>
      <c r="Q2741" s="12" t="s">
        <v>8316</v>
      </c>
      <c r="R2741" t="s">
        <v>8346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18.239999999999998</v>
      </c>
      <c r="P2742">
        <f t="shared" si="211"/>
        <v>18.239999999999998</v>
      </c>
      <c r="Q2742" s="12" t="s">
        <v>8316</v>
      </c>
      <c r="R2742" t="s">
        <v>8346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8.75</v>
      </c>
      <c r="P2743">
        <f t="shared" si="211"/>
        <v>8.75</v>
      </c>
      <c r="Q2743" s="12" t="s">
        <v>8319</v>
      </c>
      <c r="R2743" t="s">
        <v>8355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40.61</v>
      </c>
      <c r="P2744">
        <f t="shared" si="211"/>
        <v>40.61</v>
      </c>
      <c r="Q2744" s="12" t="s">
        <v>8319</v>
      </c>
      <c r="R2744" t="s">
        <v>8355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8319</v>
      </c>
      <c r="R2745" t="s">
        <v>8355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ref="O2746:O2809" si="215">IFERROR(ROUND(E2746/L2746,2),0)</f>
        <v>37.950000000000003</v>
      </c>
      <c r="P2746">
        <f t="shared" ref="P2746:P2809" si="216">IFERROR(ROUND(E2746/L2746,2),0)</f>
        <v>37.950000000000003</v>
      </c>
      <c r="Q2746" s="12" t="s">
        <v>8319</v>
      </c>
      <c r="R2746" t="s">
        <v>8355</v>
      </c>
      <c r="S2746" s="17">
        <f t="shared" ref="S2746:S2809" si="217">(((J2746/60)/60)/24)+DATE(1970,1,1)</f>
        <v>40938.062476851854</v>
      </c>
      <c r="T2746" s="17">
        <f t="shared" ref="T2746:T2809" si="218">(((I2746/60)/60)/24)+DATE(1970,1,1)</f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5"/>
        <v>35.729999999999997</v>
      </c>
      <c r="P2747">
        <f t="shared" si="216"/>
        <v>35.729999999999997</v>
      </c>
      <c r="Q2747" s="12" t="s">
        <v>8319</v>
      </c>
      <c r="R2747" t="s">
        <v>8355</v>
      </c>
      <c r="S2747" s="17">
        <f t="shared" si="217"/>
        <v>41044.988055555557</v>
      </c>
      <c r="T2747" s="17">
        <f t="shared" si="218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5"/>
        <v>42.16</v>
      </c>
      <c r="P2748">
        <f t="shared" si="216"/>
        <v>42.16</v>
      </c>
      <c r="Q2748" s="12" t="s">
        <v>8319</v>
      </c>
      <c r="R2748" t="s">
        <v>8355</v>
      </c>
      <c r="S2748" s="17">
        <f t="shared" si="217"/>
        <v>41850.781377314815</v>
      </c>
      <c r="T2748" s="17">
        <f t="shared" si="218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5"/>
        <v>35</v>
      </c>
      <c r="P2749">
        <f t="shared" si="216"/>
        <v>35</v>
      </c>
      <c r="Q2749" s="12" t="s">
        <v>8319</v>
      </c>
      <c r="R2749" t="s">
        <v>8355</v>
      </c>
      <c r="S2749" s="17">
        <f t="shared" si="217"/>
        <v>41044.64811342593</v>
      </c>
      <c r="T2749" s="17">
        <f t="shared" si="218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5"/>
        <v>13.25</v>
      </c>
      <c r="P2750">
        <f t="shared" si="216"/>
        <v>13.25</v>
      </c>
      <c r="Q2750" s="12" t="s">
        <v>8319</v>
      </c>
      <c r="R2750" t="s">
        <v>8355</v>
      </c>
      <c r="S2750" s="17">
        <f t="shared" si="217"/>
        <v>42585.7106712963</v>
      </c>
      <c r="T2750" s="17">
        <f t="shared" si="218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5"/>
        <v>55</v>
      </c>
      <c r="P2751">
        <f t="shared" si="216"/>
        <v>55</v>
      </c>
      <c r="Q2751" s="12" t="s">
        <v>8319</v>
      </c>
      <c r="R2751" t="s">
        <v>8355</v>
      </c>
      <c r="S2751" s="17">
        <f t="shared" si="217"/>
        <v>42068.799039351856</v>
      </c>
      <c r="T2751" s="17">
        <f t="shared" si="218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5"/>
        <v>0</v>
      </c>
      <c r="P2752">
        <f t="shared" si="216"/>
        <v>0</v>
      </c>
      <c r="Q2752" s="12" t="s">
        <v>8319</v>
      </c>
      <c r="R2752" t="s">
        <v>8355</v>
      </c>
      <c r="S2752" s="17">
        <f t="shared" si="217"/>
        <v>41078.899826388886</v>
      </c>
      <c r="T2752" s="17">
        <f t="shared" si="218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5"/>
        <v>0</v>
      </c>
      <c r="P2753">
        <f t="shared" si="216"/>
        <v>0</v>
      </c>
      <c r="Q2753" s="12" t="s">
        <v>8319</v>
      </c>
      <c r="R2753" t="s">
        <v>8355</v>
      </c>
      <c r="S2753" s="17">
        <f t="shared" si="217"/>
        <v>41747.887060185189</v>
      </c>
      <c r="T2753" s="17">
        <f t="shared" si="218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5"/>
        <v>39.29</v>
      </c>
      <c r="P2754">
        <f t="shared" si="216"/>
        <v>39.29</v>
      </c>
      <c r="Q2754" s="12" t="s">
        <v>8319</v>
      </c>
      <c r="R2754" t="s">
        <v>8355</v>
      </c>
      <c r="S2754" s="17">
        <f t="shared" si="217"/>
        <v>40855.765092592592</v>
      </c>
      <c r="T2754" s="17">
        <f t="shared" si="218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47.5</v>
      </c>
      <c r="P2755">
        <f t="shared" si="216"/>
        <v>47.5</v>
      </c>
      <c r="Q2755" s="12" t="s">
        <v>8319</v>
      </c>
      <c r="R2755" t="s">
        <v>8355</v>
      </c>
      <c r="S2755" s="17">
        <f t="shared" si="217"/>
        <v>41117.900729166664</v>
      </c>
      <c r="T2755" s="17">
        <f t="shared" si="218"/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8319</v>
      </c>
      <c r="R2756" t="s">
        <v>8355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17.329999999999998</v>
      </c>
      <c r="P2757">
        <f t="shared" si="216"/>
        <v>17.329999999999998</v>
      </c>
      <c r="Q2757" s="12" t="s">
        <v>8319</v>
      </c>
      <c r="R2757" t="s">
        <v>8355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31.76</v>
      </c>
      <c r="P2758">
        <f t="shared" si="216"/>
        <v>31.76</v>
      </c>
      <c r="Q2758" s="12" t="s">
        <v>8319</v>
      </c>
      <c r="R2758" t="s">
        <v>8355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5</v>
      </c>
      <c r="P2759">
        <f t="shared" si="216"/>
        <v>5</v>
      </c>
      <c r="Q2759" s="12" t="s">
        <v>8319</v>
      </c>
      <c r="R2759" t="s">
        <v>8355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39</v>
      </c>
      <c r="P2760">
        <f t="shared" si="216"/>
        <v>39</v>
      </c>
      <c r="Q2760" s="12" t="s">
        <v>8319</v>
      </c>
      <c r="R2760" t="s">
        <v>8355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52.5</v>
      </c>
      <c r="P2761">
        <f t="shared" si="216"/>
        <v>52.5</v>
      </c>
      <c r="Q2761" s="12" t="s">
        <v>8319</v>
      </c>
      <c r="R2761" t="s">
        <v>8355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8319</v>
      </c>
      <c r="R2762" t="s">
        <v>8355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9</v>
      </c>
      <c r="P2763">
        <f t="shared" si="216"/>
        <v>9</v>
      </c>
      <c r="Q2763" s="12" t="s">
        <v>8319</v>
      </c>
      <c r="R2763" t="s">
        <v>8355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25</v>
      </c>
      <c r="P2764">
        <f t="shared" si="216"/>
        <v>25</v>
      </c>
      <c r="Q2764" s="12" t="s">
        <v>8319</v>
      </c>
      <c r="R2764" t="s">
        <v>8355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30</v>
      </c>
      <c r="P2765">
        <f t="shared" si="216"/>
        <v>30</v>
      </c>
      <c r="Q2765" s="12" t="s">
        <v>8319</v>
      </c>
      <c r="R2765" t="s">
        <v>8355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11.25</v>
      </c>
      <c r="P2766">
        <f t="shared" si="216"/>
        <v>11.25</v>
      </c>
      <c r="Q2766" s="12" t="s">
        <v>8319</v>
      </c>
      <c r="R2766" t="s">
        <v>8355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8319</v>
      </c>
      <c r="R2767" t="s">
        <v>8355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25</v>
      </c>
      <c r="P2768">
        <f t="shared" si="216"/>
        <v>25</v>
      </c>
      <c r="Q2768" s="12" t="s">
        <v>8319</v>
      </c>
      <c r="R2768" t="s">
        <v>8355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11.33</v>
      </c>
      <c r="P2769">
        <f t="shared" si="216"/>
        <v>11.33</v>
      </c>
      <c r="Q2769" s="12" t="s">
        <v>8319</v>
      </c>
      <c r="R2769" t="s">
        <v>8355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29.47</v>
      </c>
      <c r="P2770">
        <f t="shared" si="216"/>
        <v>29.47</v>
      </c>
      <c r="Q2770" s="12" t="s">
        <v>8319</v>
      </c>
      <c r="R2770" t="s">
        <v>8355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1</v>
      </c>
      <c r="P2771">
        <f t="shared" si="216"/>
        <v>1</v>
      </c>
      <c r="Q2771" s="12" t="s">
        <v>8319</v>
      </c>
      <c r="R2771" t="s">
        <v>8355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63.1</v>
      </c>
      <c r="P2772">
        <f t="shared" si="216"/>
        <v>63.1</v>
      </c>
      <c r="Q2772" s="12" t="s">
        <v>8319</v>
      </c>
      <c r="R2772" t="s">
        <v>8355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8319</v>
      </c>
      <c r="R2773" t="s">
        <v>8355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8319</v>
      </c>
      <c r="R2774" t="s">
        <v>8355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1</v>
      </c>
      <c r="P2775">
        <f t="shared" si="216"/>
        <v>1</v>
      </c>
      <c r="Q2775" s="12" t="s">
        <v>8319</v>
      </c>
      <c r="R2775" t="s">
        <v>8355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43.85</v>
      </c>
      <c r="P2776">
        <f t="shared" si="216"/>
        <v>43.85</v>
      </c>
      <c r="Q2776" s="12" t="s">
        <v>8319</v>
      </c>
      <c r="R2776" t="s">
        <v>8355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75</v>
      </c>
      <c r="P2777">
        <f t="shared" si="216"/>
        <v>75</v>
      </c>
      <c r="Q2777" s="12" t="s">
        <v>8319</v>
      </c>
      <c r="R2777" t="s">
        <v>8355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45.97</v>
      </c>
      <c r="P2778">
        <f t="shared" si="216"/>
        <v>45.97</v>
      </c>
      <c r="Q2778" s="12" t="s">
        <v>8319</v>
      </c>
      <c r="R2778" t="s">
        <v>8355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10</v>
      </c>
      <c r="P2779">
        <f t="shared" si="216"/>
        <v>10</v>
      </c>
      <c r="Q2779" s="12" t="s">
        <v>8319</v>
      </c>
      <c r="R2779" t="s">
        <v>8355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93.67</v>
      </c>
      <c r="P2780">
        <f t="shared" si="216"/>
        <v>93.67</v>
      </c>
      <c r="Q2780" s="12" t="s">
        <v>8319</v>
      </c>
      <c r="R2780" t="s">
        <v>8355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53</v>
      </c>
      <c r="P2781">
        <f t="shared" si="216"/>
        <v>53</v>
      </c>
      <c r="Q2781" s="12" t="s">
        <v>8319</v>
      </c>
      <c r="R2781" t="s">
        <v>8355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8319</v>
      </c>
      <c r="R2782" t="s">
        <v>8355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47</v>
      </c>
      <c r="P2783">
        <f t="shared" si="216"/>
        <v>47</v>
      </c>
      <c r="Q2783" s="12" t="s">
        <v>8314</v>
      </c>
      <c r="R2783" t="s">
        <v>8315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66.67</v>
      </c>
      <c r="P2784">
        <f t="shared" si="216"/>
        <v>66.67</v>
      </c>
      <c r="Q2784" s="12" t="s">
        <v>8314</v>
      </c>
      <c r="R2784" t="s">
        <v>8315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18.77</v>
      </c>
      <c r="P2785">
        <f t="shared" si="216"/>
        <v>18.77</v>
      </c>
      <c r="Q2785" s="12" t="s">
        <v>8314</v>
      </c>
      <c r="R2785" t="s">
        <v>8315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66.11</v>
      </c>
      <c r="P2786">
        <f t="shared" si="216"/>
        <v>66.11</v>
      </c>
      <c r="Q2786" s="12" t="s">
        <v>8314</v>
      </c>
      <c r="R2786" t="s">
        <v>8315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36.86</v>
      </c>
      <c r="P2787">
        <f t="shared" si="216"/>
        <v>36.86</v>
      </c>
      <c r="Q2787" s="12" t="s">
        <v>8314</v>
      </c>
      <c r="R2787" t="s">
        <v>8315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39.81</v>
      </c>
      <c r="P2788">
        <f t="shared" si="216"/>
        <v>39.81</v>
      </c>
      <c r="Q2788" s="12" t="s">
        <v>8314</v>
      </c>
      <c r="R2788" t="s">
        <v>8315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31.5</v>
      </c>
      <c r="P2789">
        <f t="shared" si="216"/>
        <v>31.5</v>
      </c>
      <c r="Q2789" s="12" t="s">
        <v>8314</v>
      </c>
      <c r="R2789" t="s">
        <v>8315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102.5</v>
      </c>
      <c r="P2790">
        <f t="shared" si="216"/>
        <v>102.5</v>
      </c>
      <c r="Q2790" s="12" t="s">
        <v>8314</v>
      </c>
      <c r="R2790" t="s">
        <v>8315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126.46</v>
      </c>
      <c r="P2791">
        <f t="shared" si="216"/>
        <v>126.46</v>
      </c>
      <c r="Q2791" s="12" t="s">
        <v>8314</v>
      </c>
      <c r="R2791" t="s">
        <v>8315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47.88</v>
      </c>
      <c r="P2792">
        <f t="shared" si="216"/>
        <v>47.88</v>
      </c>
      <c r="Q2792" s="12" t="s">
        <v>8314</v>
      </c>
      <c r="R2792" t="s">
        <v>8315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73.209999999999994</v>
      </c>
      <c r="P2793">
        <f t="shared" si="216"/>
        <v>73.209999999999994</v>
      </c>
      <c r="Q2793" s="12" t="s">
        <v>8314</v>
      </c>
      <c r="R2793" t="s">
        <v>8315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89.67</v>
      </c>
      <c r="P2794">
        <f t="shared" si="216"/>
        <v>89.67</v>
      </c>
      <c r="Q2794" s="12" t="s">
        <v>8314</v>
      </c>
      <c r="R2794" t="s">
        <v>8315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151.46</v>
      </c>
      <c r="P2795">
        <f t="shared" si="216"/>
        <v>151.46</v>
      </c>
      <c r="Q2795" s="12" t="s">
        <v>8314</v>
      </c>
      <c r="R2795" t="s">
        <v>8315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25</v>
      </c>
      <c r="P2796">
        <f t="shared" si="216"/>
        <v>25</v>
      </c>
      <c r="Q2796" s="12" t="s">
        <v>8314</v>
      </c>
      <c r="R2796" t="s">
        <v>8315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36.5</v>
      </c>
      <c r="P2797">
        <f t="shared" si="216"/>
        <v>36.5</v>
      </c>
      <c r="Q2797" s="12" t="s">
        <v>8314</v>
      </c>
      <c r="R2797" t="s">
        <v>8315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44</v>
      </c>
      <c r="P2798">
        <f t="shared" si="216"/>
        <v>44</v>
      </c>
      <c r="Q2798" s="12" t="s">
        <v>8314</v>
      </c>
      <c r="R2798" t="s">
        <v>8315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87.36</v>
      </c>
      <c r="P2799">
        <f t="shared" si="216"/>
        <v>87.36</v>
      </c>
      <c r="Q2799" s="12" t="s">
        <v>8314</v>
      </c>
      <c r="R2799" t="s">
        <v>8315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36.47</v>
      </c>
      <c r="P2800">
        <f t="shared" si="216"/>
        <v>36.47</v>
      </c>
      <c r="Q2800" s="12" t="s">
        <v>8314</v>
      </c>
      <c r="R2800" t="s">
        <v>8315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44.86</v>
      </c>
      <c r="P2801">
        <f t="shared" si="216"/>
        <v>44.86</v>
      </c>
      <c r="Q2801" s="12" t="s">
        <v>8314</v>
      </c>
      <c r="R2801" t="s">
        <v>8315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42.9</v>
      </c>
      <c r="P2802">
        <f t="shared" si="216"/>
        <v>42.9</v>
      </c>
      <c r="Q2802" s="12" t="s">
        <v>8314</v>
      </c>
      <c r="R2802" t="s">
        <v>8315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51.23</v>
      </c>
      <c r="P2803">
        <f t="shared" si="216"/>
        <v>51.23</v>
      </c>
      <c r="Q2803" s="12" t="s">
        <v>8314</v>
      </c>
      <c r="R2803" t="s">
        <v>8315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33.94</v>
      </c>
      <c r="P2804">
        <f t="shared" si="216"/>
        <v>33.94</v>
      </c>
      <c r="Q2804" s="12" t="s">
        <v>8314</v>
      </c>
      <c r="R2804" t="s">
        <v>8315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90.74</v>
      </c>
      <c r="P2805">
        <f t="shared" si="216"/>
        <v>90.74</v>
      </c>
      <c r="Q2805" s="12" t="s">
        <v>8314</v>
      </c>
      <c r="R2805" t="s">
        <v>8315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50</v>
      </c>
      <c r="P2806">
        <f t="shared" si="216"/>
        <v>50</v>
      </c>
      <c r="Q2806" s="12" t="s">
        <v>8314</v>
      </c>
      <c r="R2806" t="s">
        <v>8315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24.44</v>
      </c>
      <c r="P2807">
        <f t="shared" si="216"/>
        <v>24.44</v>
      </c>
      <c r="Q2807" s="12" t="s">
        <v>8314</v>
      </c>
      <c r="R2807" t="s">
        <v>8315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44.25</v>
      </c>
      <c r="P2808">
        <f t="shared" si="216"/>
        <v>44.25</v>
      </c>
      <c r="Q2808" s="12" t="s">
        <v>8314</v>
      </c>
      <c r="R2808" t="s">
        <v>8315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67.739999999999995</v>
      </c>
      <c r="P2809">
        <f t="shared" si="216"/>
        <v>67.739999999999995</v>
      </c>
      <c r="Q2809" s="12" t="s">
        <v>8314</v>
      </c>
      <c r="R2809" t="s">
        <v>8315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ref="O2810:O2873" si="220">IFERROR(ROUND(E2810/L2810,2),0)</f>
        <v>65.38</v>
      </c>
      <c r="P2810">
        <f t="shared" ref="P2810:P2873" si="221">IFERROR(ROUND(E2810/L2810,2),0)</f>
        <v>65.38</v>
      </c>
      <c r="Q2810" s="12" t="s">
        <v>8314</v>
      </c>
      <c r="R2810" t="s">
        <v>8315</v>
      </c>
      <c r="S2810" s="17">
        <f t="shared" ref="S2810:S2873" si="222">(((J2810/60)/60)/24)+DATE(1970,1,1)</f>
        <v>42208.84646990741</v>
      </c>
      <c r="T2810" s="17">
        <f t="shared" ref="T2810:T2873" si="223">(((I2810/60)/60)/24)+DATE(1970,1,1)</f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20"/>
        <v>121.9</v>
      </c>
      <c r="P2811">
        <f t="shared" si="221"/>
        <v>121.9</v>
      </c>
      <c r="Q2811" s="12" t="s">
        <v>8314</v>
      </c>
      <c r="R2811" t="s">
        <v>8315</v>
      </c>
      <c r="S2811" s="17">
        <f t="shared" si="222"/>
        <v>42451.496817129635</v>
      </c>
      <c r="T2811" s="17">
        <f t="shared" si="223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20"/>
        <v>47.46</v>
      </c>
      <c r="P2812">
        <f t="shared" si="221"/>
        <v>47.46</v>
      </c>
      <c r="Q2812" s="12" t="s">
        <v>8314</v>
      </c>
      <c r="R2812" t="s">
        <v>8315</v>
      </c>
      <c r="S2812" s="17">
        <f t="shared" si="222"/>
        <v>41759.13962962963</v>
      </c>
      <c r="T2812" s="17">
        <f t="shared" si="223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20"/>
        <v>92.84</v>
      </c>
      <c r="P2813">
        <f t="shared" si="221"/>
        <v>92.84</v>
      </c>
      <c r="Q2813" s="12" t="s">
        <v>8314</v>
      </c>
      <c r="R2813" t="s">
        <v>8315</v>
      </c>
      <c r="S2813" s="17">
        <f t="shared" si="222"/>
        <v>42028.496562500004</v>
      </c>
      <c r="T2813" s="17">
        <f t="shared" si="223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20"/>
        <v>68.25</v>
      </c>
      <c r="P2814">
        <f t="shared" si="221"/>
        <v>68.25</v>
      </c>
      <c r="Q2814" s="12" t="s">
        <v>8314</v>
      </c>
      <c r="R2814" t="s">
        <v>8315</v>
      </c>
      <c r="S2814" s="17">
        <f t="shared" si="222"/>
        <v>42054.74418981481</v>
      </c>
      <c r="T2814" s="17">
        <f t="shared" si="223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20"/>
        <v>37.21</v>
      </c>
      <c r="P2815">
        <f t="shared" si="221"/>
        <v>37.21</v>
      </c>
      <c r="Q2815" s="12" t="s">
        <v>8314</v>
      </c>
      <c r="R2815" t="s">
        <v>8315</v>
      </c>
      <c r="S2815" s="17">
        <f t="shared" si="222"/>
        <v>42693.742604166662</v>
      </c>
      <c r="T2815" s="17">
        <f t="shared" si="223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20"/>
        <v>25.25</v>
      </c>
      <c r="P2816">
        <f t="shared" si="221"/>
        <v>25.25</v>
      </c>
      <c r="Q2816" s="12" t="s">
        <v>8314</v>
      </c>
      <c r="R2816" t="s">
        <v>8315</v>
      </c>
      <c r="S2816" s="17">
        <f t="shared" si="222"/>
        <v>42103.399479166663</v>
      </c>
      <c r="T2816" s="17">
        <f t="shared" si="223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20"/>
        <v>43.21</v>
      </c>
      <c r="P2817">
        <f t="shared" si="221"/>
        <v>43.21</v>
      </c>
      <c r="Q2817" s="12" t="s">
        <v>8314</v>
      </c>
      <c r="R2817" t="s">
        <v>8315</v>
      </c>
      <c r="S2817" s="17">
        <f t="shared" si="222"/>
        <v>42559.776724537034</v>
      </c>
      <c r="T2817" s="17">
        <f t="shared" si="223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20"/>
        <v>25.13</v>
      </c>
      <c r="P2818">
        <f t="shared" si="221"/>
        <v>25.13</v>
      </c>
      <c r="Q2818" s="12" t="s">
        <v>8314</v>
      </c>
      <c r="R2818" t="s">
        <v>8315</v>
      </c>
      <c r="S2818" s="17">
        <f t="shared" si="222"/>
        <v>42188.467499999999</v>
      </c>
      <c r="T2818" s="17">
        <f t="shared" si="223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23.64</v>
      </c>
      <c r="P2819">
        <f t="shared" si="221"/>
        <v>23.64</v>
      </c>
      <c r="Q2819" s="12" t="s">
        <v>8314</v>
      </c>
      <c r="R2819" t="s">
        <v>8315</v>
      </c>
      <c r="S2819" s="17">
        <f t="shared" si="222"/>
        <v>42023.634976851856</v>
      </c>
      <c r="T2819" s="17">
        <f t="shared" si="223"/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103.95</v>
      </c>
      <c r="P2820">
        <f t="shared" si="221"/>
        <v>103.95</v>
      </c>
      <c r="Q2820" s="12" t="s">
        <v>8314</v>
      </c>
      <c r="R2820" t="s">
        <v>8315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50.38</v>
      </c>
      <c r="P2821">
        <f t="shared" si="221"/>
        <v>50.38</v>
      </c>
      <c r="Q2821" s="12" t="s">
        <v>8314</v>
      </c>
      <c r="R2821" t="s">
        <v>8315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13.6</v>
      </c>
      <c r="P2822">
        <f t="shared" si="221"/>
        <v>13.6</v>
      </c>
      <c r="Q2822" s="12" t="s">
        <v>8314</v>
      </c>
      <c r="R2822" t="s">
        <v>8315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28.57</v>
      </c>
      <c r="P2823">
        <f t="shared" si="221"/>
        <v>28.57</v>
      </c>
      <c r="Q2823" s="12" t="s">
        <v>8314</v>
      </c>
      <c r="R2823" t="s">
        <v>8315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63.83</v>
      </c>
      <c r="P2824">
        <f t="shared" si="221"/>
        <v>63.83</v>
      </c>
      <c r="Q2824" s="12" t="s">
        <v>8314</v>
      </c>
      <c r="R2824" t="s">
        <v>8315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8.86</v>
      </c>
      <c r="P2825">
        <f t="shared" si="221"/>
        <v>8.86</v>
      </c>
      <c r="Q2825" s="12" t="s">
        <v>8314</v>
      </c>
      <c r="R2825" t="s">
        <v>8315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50.67</v>
      </c>
      <c r="P2826">
        <f t="shared" si="221"/>
        <v>50.67</v>
      </c>
      <c r="Q2826" s="12" t="s">
        <v>8314</v>
      </c>
      <c r="R2826" t="s">
        <v>8315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60.78</v>
      </c>
      <c r="P2827">
        <f t="shared" si="221"/>
        <v>60.78</v>
      </c>
      <c r="Q2827" s="12" t="s">
        <v>8314</v>
      </c>
      <c r="R2827" t="s">
        <v>8315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113.42</v>
      </c>
      <c r="P2828">
        <f t="shared" si="221"/>
        <v>113.42</v>
      </c>
      <c r="Q2828" s="12" t="s">
        <v>8314</v>
      </c>
      <c r="R2828" t="s">
        <v>8315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104.57</v>
      </c>
      <c r="P2829">
        <f t="shared" si="221"/>
        <v>104.57</v>
      </c>
      <c r="Q2829" s="12" t="s">
        <v>8314</v>
      </c>
      <c r="R2829" t="s">
        <v>8315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98.31</v>
      </c>
      <c r="P2830">
        <f t="shared" si="221"/>
        <v>98.31</v>
      </c>
      <c r="Q2830" s="12" t="s">
        <v>8314</v>
      </c>
      <c r="R2830" t="s">
        <v>8315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35.04</v>
      </c>
      <c r="P2831">
        <f t="shared" si="221"/>
        <v>35.04</v>
      </c>
      <c r="Q2831" s="12" t="s">
        <v>8314</v>
      </c>
      <c r="R2831" t="s">
        <v>8315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272.73</v>
      </c>
      <c r="P2832">
        <f t="shared" si="221"/>
        <v>272.73</v>
      </c>
      <c r="Q2832" s="12" t="s">
        <v>8314</v>
      </c>
      <c r="R2832" t="s">
        <v>8315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63.85</v>
      </c>
      <c r="P2833">
        <f t="shared" si="221"/>
        <v>63.85</v>
      </c>
      <c r="Q2833" s="12" t="s">
        <v>8314</v>
      </c>
      <c r="R2833" t="s">
        <v>8315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30.19</v>
      </c>
      <c r="P2834">
        <f t="shared" si="221"/>
        <v>30.19</v>
      </c>
      <c r="Q2834" s="12" t="s">
        <v>8314</v>
      </c>
      <c r="R2834" t="s">
        <v>8315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83.51</v>
      </c>
      <c r="P2835">
        <f t="shared" si="221"/>
        <v>83.51</v>
      </c>
      <c r="Q2835" s="12" t="s">
        <v>8314</v>
      </c>
      <c r="R2835" t="s">
        <v>8315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64.760000000000005</v>
      </c>
      <c r="P2836">
        <f t="shared" si="221"/>
        <v>64.760000000000005</v>
      </c>
      <c r="Q2836" s="12" t="s">
        <v>8314</v>
      </c>
      <c r="R2836" t="s">
        <v>8315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20.12</v>
      </c>
      <c r="P2837">
        <f t="shared" si="221"/>
        <v>20.12</v>
      </c>
      <c r="Q2837" s="12" t="s">
        <v>8314</v>
      </c>
      <c r="R2837" t="s">
        <v>8315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44.09</v>
      </c>
      <c r="P2838">
        <f t="shared" si="221"/>
        <v>44.09</v>
      </c>
      <c r="Q2838" s="12" t="s">
        <v>8314</v>
      </c>
      <c r="R2838" t="s">
        <v>8315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40.479999999999997</v>
      </c>
      <c r="P2839">
        <f t="shared" si="221"/>
        <v>40.479999999999997</v>
      </c>
      <c r="Q2839" s="12" t="s">
        <v>8314</v>
      </c>
      <c r="R2839" t="s">
        <v>8315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44.54</v>
      </c>
      <c r="P2840">
        <f t="shared" si="221"/>
        <v>44.54</v>
      </c>
      <c r="Q2840" s="12" t="s">
        <v>8314</v>
      </c>
      <c r="R2840" t="s">
        <v>8315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125.81</v>
      </c>
      <c r="P2841">
        <f t="shared" si="221"/>
        <v>125.81</v>
      </c>
      <c r="Q2841" s="12" t="s">
        <v>8314</v>
      </c>
      <c r="R2841" t="s">
        <v>8315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19.7</v>
      </c>
      <c r="P2842">
        <f t="shared" si="221"/>
        <v>19.7</v>
      </c>
      <c r="Q2842" s="12" t="s">
        <v>8314</v>
      </c>
      <c r="R2842" t="s">
        <v>8315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10</v>
      </c>
      <c r="P2843">
        <f t="shared" si="221"/>
        <v>10</v>
      </c>
      <c r="Q2843" s="12" t="s">
        <v>8314</v>
      </c>
      <c r="R2843" t="s">
        <v>8315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8314</v>
      </c>
      <c r="R2844" t="s">
        <v>8315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8314</v>
      </c>
      <c r="R2845" t="s">
        <v>8315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30</v>
      </c>
      <c r="P2846">
        <f t="shared" si="221"/>
        <v>30</v>
      </c>
      <c r="Q2846" s="12" t="s">
        <v>8314</v>
      </c>
      <c r="R2846" t="s">
        <v>8315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60.67</v>
      </c>
      <c r="P2847">
        <f t="shared" si="221"/>
        <v>60.67</v>
      </c>
      <c r="Q2847" s="12" t="s">
        <v>8314</v>
      </c>
      <c r="R2847" t="s">
        <v>8315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8314</v>
      </c>
      <c r="R2848" t="s">
        <v>8315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8314</v>
      </c>
      <c r="R2849" t="s">
        <v>8315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23.33</v>
      </c>
      <c r="P2850">
        <f t="shared" si="221"/>
        <v>23.33</v>
      </c>
      <c r="Q2850" s="12" t="s">
        <v>8314</v>
      </c>
      <c r="R2850" t="s">
        <v>8315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5</v>
      </c>
      <c r="P2851">
        <f t="shared" si="221"/>
        <v>5</v>
      </c>
      <c r="Q2851" s="12" t="s">
        <v>8314</v>
      </c>
      <c r="R2851" t="s">
        <v>8315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23.92</v>
      </c>
      <c r="P2852">
        <f t="shared" si="221"/>
        <v>23.92</v>
      </c>
      <c r="Q2852" s="12" t="s">
        <v>8314</v>
      </c>
      <c r="R2852" t="s">
        <v>8315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8314</v>
      </c>
      <c r="R2853" t="s">
        <v>8315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15.83</v>
      </c>
      <c r="P2854">
        <f t="shared" si="221"/>
        <v>15.83</v>
      </c>
      <c r="Q2854" s="12" t="s">
        <v>8314</v>
      </c>
      <c r="R2854" t="s">
        <v>8315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8314</v>
      </c>
      <c r="R2855" t="s">
        <v>8315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29.79</v>
      </c>
      <c r="P2856">
        <f t="shared" si="221"/>
        <v>29.79</v>
      </c>
      <c r="Q2856" s="12" t="s">
        <v>8314</v>
      </c>
      <c r="R2856" t="s">
        <v>8315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60</v>
      </c>
      <c r="P2857">
        <f t="shared" si="221"/>
        <v>60</v>
      </c>
      <c r="Q2857" s="12" t="s">
        <v>8314</v>
      </c>
      <c r="R2857" t="s">
        <v>8315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24.33</v>
      </c>
      <c r="P2858">
        <f t="shared" si="221"/>
        <v>24.33</v>
      </c>
      <c r="Q2858" s="12" t="s">
        <v>8314</v>
      </c>
      <c r="R2858" t="s">
        <v>8315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500</v>
      </c>
      <c r="P2859">
        <f t="shared" si="221"/>
        <v>500</v>
      </c>
      <c r="Q2859" s="12" t="s">
        <v>8314</v>
      </c>
      <c r="R2859" t="s">
        <v>8315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8314</v>
      </c>
      <c r="R2860" t="s">
        <v>8315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35</v>
      </c>
      <c r="P2861">
        <f t="shared" si="221"/>
        <v>35</v>
      </c>
      <c r="Q2861" s="12" t="s">
        <v>8314</v>
      </c>
      <c r="R2861" t="s">
        <v>8315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29.56</v>
      </c>
      <c r="P2862">
        <f t="shared" si="221"/>
        <v>29.56</v>
      </c>
      <c r="Q2862" s="12" t="s">
        <v>8314</v>
      </c>
      <c r="R2862" t="s">
        <v>8315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26.67</v>
      </c>
      <c r="P2863">
        <f t="shared" si="221"/>
        <v>26.67</v>
      </c>
      <c r="Q2863" s="12" t="s">
        <v>8314</v>
      </c>
      <c r="R2863" t="s">
        <v>8315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18.329999999999998</v>
      </c>
      <c r="P2864">
        <f t="shared" si="221"/>
        <v>18.329999999999998</v>
      </c>
      <c r="Q2864" s="12" t="s">
        <v>8314</v>
      </c>
      <c r="R2864" t="s">
        <v>8315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20</v>
      </c>
      <c r="P2865">
        <f t="shared" si="221"/>
        <v>20</v>
      </c>
      <c r="Q2865" s="12" t="s">
        <v>8314</v>
      </c>
      <c r="R2865" t="s">
        <v>8315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13.33</v>
      </c>
      <c r="P2866">
        <f t="shared" si="221"/>
        <v>13.33</v>
      </c>
      <c r="Q2866" s="12" t="s">
        <v>8314</v>
      </c>
      <c r="R2866" t="s">
        <v>8315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8314</v>
      </c>
      <c r="R2867" t="s">
        <v>8315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22.5</v>
      </c>
      <c r="P2868">
        <f t="shared" si="221"/>
        <v>22.5</v>
      </c>
      <c r="Q2868" s="12" t="s">
        <v>8314</v>
      </c>
      <c r="R2868" t="s">
        <v>8315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50.4</v>
      </c>
      <c r="P2869">
        <f t="shared" si="221"/>
        <v>50.4</v>
      </c>
      <c r="Q2869" s="12" t="s">
        <v>8314</v>
      </c>
      <c r="R2869" t="s">
        <v>8315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105.03</v>
      </c>
      <c r="P2870">
        <f t="shared" si="221"/>
        <v>105.03</v>
      </c>
      <c r="Q2870" s="12" t="s">
        <v>8314</v>
      </c>
      <c r="R2870" t="s">
        <v>8315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35.4</v>
      </c>
      <c r="P2871">
        <f t="shared" si="221"/>
        <v>35.4</v>
      </c>
      <c r="Q2871" s="12" t="s">
        <v>8314</v>
      </c>
      <c r="R2871" t="s">
        <v>8315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83.33</v>
      </c>
      <c r="P2872">
        <f t="shared" si="221"/>
        <v>83.33</v>
      </c>
      <c r="Q2872" s="12" t="s">
        <v>8314</v>
      </c>
      <c r="R2872" t="s">
        <v>8315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35.92</v>
      </c>
      <c r="P2873">
        <f t="shared" si="221"/>
        <v>35.92</v>
      </c>
      <c r="Q2873" s="12" t="s">
        <v>8314</v>
      </c>
      <c r="R2873" t="s">
        <v>8315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ref="O2874:O2937" si="225">IFERROR(ROUND(E2874/L2874,2),0)</f>
        <v>0</v>
      </c>
      <c r="P2874">
        <f t="shared" ref="P2874:P2937" si="226">IFERROR(ROUND(E2874/L2874,2),0)</f>
        <v>0</v>
      </c>
      <c r="Q2874" s="12" t="s">
        <v>8314</v>
      </c>
      <c r="R2874" t="s">
        <v>8315</v>
      </c>
      <c r="S2874" s="17">
        <f t="shared" ref="S2874:S2937" si="227">(((J2874/60)/60)/24)+DATE(1970,1,1)</f>
        <v>42115.11618055556</v>
      </c>
      <c r="T2874" s="17">
        <f t="shared" ref="T2874:T2937" si="228">(((I2874/60)/60)/24)+DATE(1970,1,1)</f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5"/>
        <v>119.13</v>
      </c>
      <c r="P2875">
        <f t="shared" si="226"/>
        <v>119.13</v>
      </c>
      <c r="Q2875" s="12" t="s">
        <v>8314</v>
      </c>
      <c r="R2875" t="s">
        <v>8315</v>
      </c>
      <c r="S2875" s="17">
        <f t="shared" si="227"/>
        <v>42002.817488425921</v>
      </c>
      <c r="T2875" s="17">
        <f t="shared" si="228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5"/>
        <v>90.33</v>
      </c>
      <c r="P2876">
        <f t="shared" si="226"/>
        <v>90.33</v>
      </c>
      <c r="Q2876" s="12" t="s">
        <v>8314</v>
      </c>
      <c r="R2876" t="s">
        <v>8315</v>
      </c>
      <c r="S2876" s="17">
        <f t="shared" si="227"/>
        <v>42722.84474537037</v>
      </c>
      <c r="T2876" s="17">
        <f t="shared" si="228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5"/>
        <v>2.33</v>
      </c>
      <c r="P2877">
        <f t="shared" si="226"/>
        <v>2.33</v>
      </c>
      <c r="Q2877" s="12" t="s">
        <v>8314</v>
      </c>
      <c r="R2877" t="s">
        <v>8315</v>
      </c>
      <c r="S2877" s="17">
        <f t="shared" si="227"/>
        <v>42465.128391203703</v>
      </c>
      <c r="T2877" s="17">
        <f t="shared" si="228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5"/>
        <v>0</v>
      </c>
      <c r="P2878">
        <f t="shared" si="226"/>
        <v>0</v>
      </c>
      <c r="Q2878" s="12" t="s">
        <v>8314</v>
      </c>
      <c r="R2878" t="s">
        <v>8315</v>
      </c>
      <c r="S2878" s="17">
        <f t="shared" si="227"/>
        <v>42171.743969907402</v>
      </c>
      <c r="T2878" s="17">
        <f t="shared" si="228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5"/>
        <v>108.33</v>
      </c>
      <c r="P2879">
        <f t="shared" si="226"/>
        <v>108.33</v>
      </c>
      <c r="Q2879" s="12" t="s">
        <v>8314</v>
      </c>
      <c r="R2879" t="s">
        <v>8315</v>
      </c>
      <c r="S2879" s="17">
        <f t="shared" si="227"/>
        <v>42672.955138888887</v>
      </c>
      <c r="T2879" s="17">
        <f t="shared" si="228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5"/>
        <v>15.75</v>
      </c>
      <c r="P2880">
        <f t="shared" si="226"/>
        <v>15.75</v>
      </c>
      <c r="Q2880" s="12" t="s">
        <v>8314</v>
      </c>
      <c r="R2880" t="s">
        <v>8315</v>
      </c>
      <c r="S2880" s="17">
        <f t="shared" si="227"/>
        <v>42128.615682870368</v>
      </c>
      <c r="T2880" s="17">
        <f t="shared" si="228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5"/>
        <v>29</v>
      </c>
      <c r="P2881">
        <f t="shared" si="226"/>
        <v>29</v>
      </c>
      <c r="Q2881" s="12" t="s">
        <v>8314</v>
      </c>
      <c r="R2881" t="s">
        <v>8315</v>
      </c>
      <c r="S2881" s="17">
        <f t="shared" si="227"/>
        <v>42359.725243055553</v>
      </c>
      <c r="T2881" s="17">
        <f t="shared" si="228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5"/>
        <v>96.55</v>
      </c>
      <c r="P2882">
        <f t="shared" si="226"/>
        <v>96.55</v>
      </c>
      <c r="Q2882" s="12" t="s">
        <v>8314</v>
      </c>
      <c r="R2882" t="s">
        <v>8315</v>
      </c>
      <c r="S2882" s="17">
        <f t="shared" si="227"/>
        <v>42192.905694444446</v>
      </c>
      <c r="T2882" s="17">
        <f t="shared" si="228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si="226"/>
        <v>0</v>
      </c>
      <c r="Q2883" s="12" t="s">
        <v>8314</v>
      </c>
      <c r="R2883" t="s">
        <v>8315</v>
      </c>
      <c r="S2883" s="17">
        <f t="shared" si="227"/>
        <v>41916.597638888888</v>
      </c>
      <c r="T2883" s="17">
        <f t="shared" si="228"/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63</v>
      </c>
      <c r="P2884">
        <f t="shared" si="226"/>
        <v>63</v>
      </c>
      <c r="Q2884" s="12" t="s">
        <v>8314</v>
      </c>
      <c r="R2884" t="s">
        <v>8315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381.6</v>
      </c>
      <c r="P2885">
        <f t="shared" si="226"/>
        <v>381.6</v>
      </c>
      <c r="Q2885" s="12" t="s">
        <v>8314</v>
      </c>
      <c r="R2885" t="s">
        <v>8315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46.25</v>
      </c>
      <c r="P2886">
        <f t="shared" si="226"/>
        <v>46.25</v>
      </c>
      <c r="Q2886" s="12" t="s">
        <v>8314</v>
      </c>
      <c r="R2886" t="s">
        <v>8315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26</v>
      </c>
      <c r="P2887">
        <f t="shared" si="226"/>
        <v>26</v>
      </c>
      <c r="Q2887" s="12" t="s">
        <v>8314</v>
      </c>
      <c r="R2887" t="s">
        <v>8315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10</v>
      </c>
      <c r="P2888">
        <f t="shared" si="226"/>
        <v>10</v>
      </c>
      <c r="Q2888" s="12" t="s">
        <v>8314</v>
      </c>
      <c r="R2888" t="s">
        <v>8315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5</v>
      </c>
      <c r="P2889">
        <f t="shared" si="226"/>
        <v>5</v>
      </c>
      <c r="Q2889" s="12" t="s">
        <v>8314</v>
      </c>
      <c r="R2889" t="s">
        <v>8315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8314</v>
      </c>
      <c r="R2890" t="s">
        <v>8315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81.569999999999993</v>
      </c>
      <c r="P2891">
        <f t="shared" si="226"/>
        <v>81.569999999999993</v>
      </c>
      <c r="Q2891" s="12" t="s">
        <v>8314</v>
      </c>
      <c r="R2891" t="s">
        <v>8315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7</v>
      </c>
      <c r="P2892">
        <f t="shared" si="226"/>
        <v>7</v>
      </c>
      <c r="Q2892" s="12" t="s">
        <v>8314</v>
      </c>
      <c r="R2892" t="s">
        <v>8315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27.3</v>
      </c>
      <c r="P2893">
        <f t="shared" si="226"/>
        <v>27.3</v>
      </c>
      <c r="Q2893" s="12" t="s">
        <v>8314</v>
      </c>
      <c r="R2893" t="s">
        <v>8315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29.41</v>
      </c>
      <c r="P2894">
        <f t="shared" si="226"/>
        <v>29.41</v>
      </c>
      <c r="Q2894" s="12" t="s">
        <v>8314</v>
      </c>
      <c r="R2894" t="s">
        <v>8315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12.5</v>
      </c>
      <c r="P2895">
        <f t="shared" si="226"/>
        <v>12.5</v>
      </c>
      <c r="Q2895" s="12" t="s">
        <v>8314</v>
      </c>
      <c r="R2895" t="s">
        <v>8315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8314</v>
      </c>
      <c r="R2896" t="s">
        <v>8315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5.75</v>
      </c>
      <c r="P2897">
        <f t="shared" si="226"/>
        <v>5.75</v>
      </c>
      <c r="Q2897" s="12" t="s">
        <v>8314</v>
      </c>
      <c r="R2897" t="s">
        <v>8315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52.08</v>
      </c>
      <c r="P2898">
        <f t="shared" si="226"/>
        <v>52.08</v>
      </c>
      <c r="Q2898" s="12" t="s">
        <v>8314</v>
      </c>
      <c r="R2898" t="s">
        <v>8315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183.33</v>
      </c>
      <c r="P2899">
        <f t="shared" si="226"/>
        <v>183.33</v>
      </c>
      <c r="Q2899" s="12" t="s">
        <v>8314</v>
      </c>
      <c r="R2899" t="s">
        <v>8315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26.33</v>
      </c>
      <c r="P2900">
        <f t="shared" si="226"/>
        <v>26.33</v>
      </c>
      <c r="Q2900" s="12" t="s">
        <v>8314</v>
      </c>
      <c r="R2900" t="s">
        <v>8315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8314</v>
      </c>
      <c r="R2901" t="s">
        <v>8315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486.43</v>
      </c>
      <c r="P2902">
        <f t="shared" si="226"/>
        <v>486.43</v>
      </c>
      <c r="Q2902" s="12" t="s">
        <v>8314</v>
      </c>
      <c r="R2902" t="s">
        <v>8315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3</v>
      </c>
      <c r="P2903">
        <f t="shared" si="226"/>
        <v>3</v>
      </c>
      <c r="Q2903" s="12" t="s">
        <v>8314</v>
      </c>
      <c r="R2903" t="s">
        <v>8315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25</v>
      </c>
      <c r="P2904">
        <f t="shared" si="226"/>
        <v>25</v>
      </c>
      <c r="Q2904" s="12" t="s">
        <v>8314</v>
      </c>
      <c r="R2904" t="s">
        <v>8315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9.75</v>
      </c>
      <c r="P2905">
        <f t="shared" si="226"/>
        <v>9.75</v>
      </c>
      <c r="Q2905" s="12" t="s">
        <v>8314</v>
      </c>
      <c r="R2905" t="s">
        <v>8315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18.75</v>
      </c>
      <c r="P2906">
        <f t="shared" si="226"/>
        <v>18.75</v>
      </c>
      <c r="Q2906" s="12" t="s">
        <v>8314</v>
      </c>
      <c r="R2906" t="s">
        <v>8315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36.590000000000003</v>
      </c>
      <c r="P2907">
        <f t="shared" si="226"/>
        <v>36.590000000000003</v>
      </c>
      <c r="Q2907" s="12" t="s">
        <v>8314</v>
      </c>
      <c r="R2907" t="s">
        <v>8315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80.709999999999994</v>
      </c>
      <c r="P2908">
        <f t="shared" si="226"/>
        <v>80.709999999999994</v>
      </c>
      <c r="Q2908" s="12" t="s">
        <v>8314</v>
      </c>
      <c r="R2908" t="s">
        <v>8315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1</v>
      </c>
      <c r="P2909">
        <f t="shared" si="226"/>
        <v>1</v>
      </c>
      <c r="Q2909" s="12" t="s">
        <v>8314</v>
      </c>
      <c r="R2909" t="s">
        <v>8315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52.8</v>
      </c>
      <c r="P2910">
        <f t="shared" si="226"/>
        <v>52.8</v>
      </c>
      <c r="Q2910" s="12" t="s">
        <v>8314</v>
      </c>
      <c r="R2910" t="s">
        <v>8315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20</v>
      </c>
      <c r="P2911">
        <f t="shared" si="226"/>
        <v>20</v>
      </c>
      <c r="Q2911" s="12" t="s">
        <v>8314</v>
      </c>
      <c r="R2911" t="s">
        <v>8315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1</v>
      </c>
      <c r="P2912">
        <f t="shared" si="226"/>
        <v>1</v>
      </c>
      <c r="Q2912" s="12" t="s">
        <v>8314</v>
      </c>
      <c r="R2912" t="s">
        <v>8315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46.93</v>
      </c>
      <c r="P2913">
        <f t="shared" si="226"/>
        <v>46.93</v>
      </c>
      <c r="Q2913" s="12" t="s">
        <v>8314</v>
      </c>
      <c r="R2913" t="s">
        <v>8315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78.08</v>
      </c>
      <c r="P2914">
        <f t="shared" si="226"/>
        <v>78.08</v>
      </c>
      <c r="Q2914" s="12" t="s">
        <v>8314</v>
      </c>
      <c r="R2914" t="s">
        <v>8315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1</v>
      </c>
      <c r="P2915">
        <f t="shared" si="226"/>
        <v>1</v>
      </c>
      <c r="Q2915" s="12" t="s">
        <v>8314</v>
      </c>
      <c r="R2915" t="s">
        <v>8315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1</v>
      </c>
      <c r="P2916">
        <f t="shared" si="226"/>
        <v>1</v>
      </c>
      <c r="Q2916" s="12" t="s">
        <v>8314</v>
      </c>
      <c r="R2916" t="s">
        <v>8315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203.67</v>
      </c>
      <c r="P2917">
        <f t="shared" si="226"/>
        <v>203.67</v>
      </c>
      <c r="Q2917" s="12" t="s">
        <v>8314</v>
      </c>
      <c r="R2917" t="s">
        <v>8315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20.71</v>
      </c>
      <c r="P2918">
        <f t="shared" si="226"/>
        <v>20.71</v>
      </c>
      <c r="Q2918" s="12" t="s">
        <v>8314</v>
      </c>
      <c r="R2918" t="s">
        <v>8315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48.56</v>
      </c>
      <c r="P2919">
        <f t="shared" si="226"/>
        <v>48.56</v>
      </c>
      <c r="Q2919" s="12" t="s">
        <v>8314</v>
      </c>
      <c r="R2919" t="s">
        <v>8315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68.099999999999994</v>
      </c>
      <c r="P2920">
        <f t="shared" si="226"/>
        <v>68.099999999999994</v>
      </c>
      <c r="Q2920" s="12" t="s">
        <v>8314</v>
      </c>
      <c r="R2920" t="s">
        <v>8315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8.5</v>
      </c>
      <c r="P2921">
        <f t="shared" si="226"/>
        <v>8.5</v>
      </c>
      <c r="Q2921" s="12" t="s">
        <v>8314</v>
      </c>
      <c r="R2921" t="s">
        <v>8315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51.62</v>
      </c>
      <c r="P2922">
        <f t="shared" si="226"/>
        <v>51.62</v>
      </c>
      <c r="Q2922" s="12" t="s">
        <v>8314</v>
      </c>
      <c r="R2922" t="s">
        <v>8315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43</v>
      </c>
      <c r="P2923">
        <f t="shared" si="226"/>
        <v>43</v>
      </c>
      <c r="Q2923" s="12" t="s">
        <v>8314</v>
      </c>
      <c r="R2923" t="s">
        <v>8356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83.33</v>
      </c>
      <c r="P2924">
        <f t="shared" si="226"/>
        <v>83.33</v>
      </c>
      <c r="Q2924" s="12" t="s">
        <v>8314</v>
      </c>
      <c r="R2924" t="s">
        <v>8356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30</v>
      </c>
      <c r="P2925">
        <f t="shared" si="226"/>
        <v>30</v>
      </c>
      <c r="Q2925" s="12" t="s">
        <v>8314</v>
      </c>
      <c r="R2925" t="s">
        <v>8356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175.51</v>
      </c>
      <c r="P2926">
        <f t="shared" si="226"/>
        <v>175.51</v>
      </c>
      <c r="Q2926" s="12" t="s">
        <v>8314</v>
      </c>
      <c r="R2926" t="s">
        <v>8356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231.66</v>
      </c>
      <c r="P2927">
        <f t="shared" si="226"/>
        <v>231.66</v>
      </c>
      <c r="Q2927" s="12" t="s">
        <v>8314</v>
      </c>
      <c r="R2927" t="s">
        <v>8356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75</v>
      </c>
      <c r="P2928">
        <f t="shared" si="226"/>
        <v>75</v>
      </c>
      <c r="Q2928" s="12" t="s">
        <v>8314</v>
      </c>
      <c r="R2928" t="s">
        <v>8356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112.14</v>
      </c>
      <c r="P2929">
        <f t="shared" si="226"/>
        <v>112.14</v>
      </c>
      <c r="Q2929" s="12" t="s">
        <v>8314</v>
      </c>
      <c r="R2929" t="s">
        <v>8356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41.67</v>
      </c>
      <c r="P2930">
        <f t="shared" si="226"/>
        <v>41.67</v>
      </c>
      <c r="Q2930" s="12" t="s">
        <v>8314</v>
      </c>
      <c r="R2930" t="s">
        <v>8356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255.17</v>
      </c>
      <c r="P2931">
        <f t="shared" si="226"/>
        <v>255.17</v>
      </c>
      <c r="Q2931" s="12" t="s">
        <v>8314</v>
      </c>
      <c r="R2931" t="s">
        <v>8356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162.77000000000001</v>
      </c>
      <c r="P2932">
        <f t="shared" si="226"/>
        <v>162.77000000000001</v>
      </c>
      <c r="Q2932" s="12" t="s">
        <v>8314</v>
      </c>
      <c r="R2932" t="s">
        <v>8356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88.33</v>
      </c>
      <c r="P2933">
        <f t="shared" si="226"/>
        <v>88.33</v>
      </c>
      <c r="Q2933" s="12" t="s">
        <v>8314</v>
      </c>
      <c r="R2933" t="s">
        <v>8356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85.74</v>
      </c>
      <c r="P2934">
        <f t="shared" si="226"/>
        <v>85.74</v>
      </c>
      <c r="Q2934" s="12" t="s">
        <v>8314</v>
      </c>
      <c r="R2934" t="s">
        <v>8356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47.57</v>
      </c>
      <c r="P2935">
        <f t="shared" si="226"/>
        <v>47.57</v>
      </c>
      <c r="Q2935" s="12" t="s">
        <v>8314</v>
      </c>
      <c r="R2935" t="s">
        <v>8356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72.97</v>
      </c>
      <c r="P2936">
        <f t="shared" si="226"/>
        <v>72.97</v>
      </c>
      <c r="Q2936" s="12" t="s">
        <v>8314</v>
      </c>
      <c r="R2936" t="s">
        <v>8356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90.54</v>
      </c>
      <c r="P2937">
        <f t="shared" si="226"/>
        <v>90.54</v>
      </c>
      <c r="Q2937" s="12" t="s">
        <v>8314</v>
      </c>
      <c r="R2937" t="s">
        <v>8356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ref="O2938:O3001" si="230">IFERROR(ROUND(E2938/L2938,2),0)</f>
        <v>37.65</v>
      </c>
      <c r="P2938">
        <f t="shared" ref="P2938:P3001" si="231">IFERROR(ROUND(E2938/L2938,2),0)</f>
        <v>37.65</v>
      </c>
      <c r="Q2938" s="12" t="s">
        <v>8314</v>
      </c>
      <c r="R2938" t="s">
        <v>8356</v>
      </c>
      <c r="S2938" s="17">
        <f t="shared" ref="S2938:S3001" si="232">(((J2938/60)/60)/24)+DATE(1970,1,1)</f>
        <v>41912.650729166664</v>
      </c>
      <c r="T2938" s="17">
        <f t="shared" ref="T2938:T3001" si="233">(((I2938/60)/60)/24)+DATE(1970,1,1)</f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30"/>
        <v>36.36</v>
      </c>
      <c r="P2939">
        <f t="shared" si="231"/>
        <v>36.36</v>
      </c>
      <c r="Q2939" s="12" t="s">
        <v>8314</v>
      </c>
      <c r="R2939" t="s">
        <v>8356</v>
      </c>
      <c r="S2939" s="17">
        <f t="shared" si="232"/>
        <v>41803.457326388889</v>
      </c>
      <c r="T2939" s="17">
        <f t="shared" si="233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30"/>
        <v>126.72</v>
      </c>
      <c r="P2940">
        <f t="shared" si="231"/>
        <v>126.72</v>
      </c>
      <c r="Q2940" s="12" t="s">
        <v>8314</v>
      </c>
      <c r="R2940" t="s">
        <v>8356</v>
      </c>
      <c r="S2940" s="17">
        <f t="shared" si="232"/>
        <v>42004.703865740739</v>
      </c>
      <c r="T2940" s="17">
        <f t="shared" si="233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30"/>
        <v>329.2</v>
      </c>
      <c r="P2941">
        <f t="shared" si="231"/>
        <v>329.2</v>
      </c>
      <c r="Q2941" s="12" t="s">
        <v>8314</v>
      </c>
      <c r="R2941" t="s">
        <v>8356</v>
      </c>
      <c r="S2941" s="17">
        <f t="shared" si="232"/>
        <v>41845.809166666666</v>
      </c>
      <c r="T2941" s="17">
        <f t="shared" si="233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30"/>
        <v>81.239999999999995</v>
      </c>
      <c r="P2942">
        <f t="shared" si="231"/>
        <v>81.239999999999995</v>
      </c>
      <c r="Q2942" s="12" t="s">
        <v>8314</v>
      </c>
      <c r="R2942" t="s">
        <v>8356</v>
      </c>
      <c r="S2942" s="17">
        <f t="shared" si="232"/>
        <v>41982.773356481484</v>
      </c>
      <c r="T2942" s="17">
        <f t="shared" si="233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30"/>
        <v>1</v>
      </c>
      <c r="P2943">
        <f t="shared" si="231"/>
        <v>1</v>
      </c>
      <c r="Q2943" s="12" t="s">
        <v>8314</v>
      </c>
      <c r="R2943" t="s">
        <v>8354</v>
      </c>
      <c r="S2943" s="17">
        <f t="shared" si="232"/>
        <v>42034.960127314815</v>
      </c>
      <c r="T2943" s="17">
        <f t="shared" si="233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30"/>
        <v>202.23</v>
      </c>
      <c r="P2944">
        <f t="shared" si="231"/>
        <v>202.23</v>
      </c>
      <c r="Q2944" s="12" t="s">
        <v>8314</v>
      </c>
      <c r="R2944" t="s">
        <v>8354</v>
      </c>
      <c r="S2944" s="17">
        <f t="shared" si="232"/>
        <v>42334.803923611107</v>
      </c>
      <c r="T2944" s="17">
        <f t="shared" si="233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30"/>
        <v>0</v>
      </c>
      <c r="P2945">
        <f t="shared" si="231"/>
        <v>0</v>
      </c>
      <c r="Q2945" s="12" t="s">
        <v>8314</v>
      </c>
      <c r="R2945" t="s">
        <v>8354</v>
      </c>
      <c r="S2945" s="17">
        <f t="shared" si="232"/>
        <v>42077.129398148143</v>
      </c>
      <c r="T2945" s="17">
        <f t="shared" si="233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30"/>
        <v>100</v>
      </c>
      <c r="P2946">
        <f t="shared" si="231"/>
        <v>100</v>
      </c>
      <c r="Q2946" s="12" t="s">
        <v>8314</v>
      </c>
      <c r="R2946" t="s">
        <v>8354</v>
      </c>
      <c r="S2946" s="17">
        <f t="shared" si="232"/>
        <v>42132.9143287037</v>
      </c>
      <c r="T2946" s="17">
        <f t="shared" si="233"/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si="231"/>
        <v>0</v>
      </c>
      <c r="Q2947" s="12" t="s">
        <v>8314</v>
      </c>
      <c r="R2947" t="s">
        <v>8354</v>
      </c>
      <c r="S2947" s="17">
        <f t="shared" si="232"/>
        <v>42118.139583333337</v>
      </c>
      <c r="T2947" s="17">
        <f t="shared" si="233"/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1</v>
      </c>
      <c r="P2948">
        <f t="shared" si="231"/>
        <v>1</v>
      </c>
      <c r="Q2948" s="12" t="s">
        <v>8314</v>
      </c>
      <c r="R2948" t="s">
        <v>8354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82.46</v>
      </c>
      <c r="P2949">
        <f t="shared" si="231"/>
        <v>82.46</v>
      </c>
      <c r="Q2949" s="12" t="s">
        <v>8314</v>
      </c>
      <c r="R2949" t="s">
        <v>8354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2.67</v>
      </c>
      <c r="P2950">
        <f t="shared" si="231"/>
        <v>2.67</v>
      </c>
      <c r="Q2950" s="12" t="s">
        <v>8314</v>
      </c>
      <c r="R2950" t="s">
        <v>8354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12.5</v>
      </c>
      <c r="P2951">
        <f t="shared" si="231"/>
        <v>12.5</v>
      </c>
      <c r="Q2951" s="12" t="s">
        <v>8314</v>
      </c>
      <c r="R2951" t="s">
        <v>8354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8314</v>
      </c>
      <c r="R2952" t="s">
        <v>8354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43.2" x14ac:dyDescent="0.3">
      <c r="A2953">
        <v>608</v>
      </c>
      <c r="B2953" s="9" t="s">
        <v>609</v>
      </c>
      <c r="C2953" s="3" t="s">
        <v>4718</v>
      </c>
      <c r="D2953" s="5">
        <v>150000</v>
      </c>
      <c r="E2953" s="7">
        <v>1461</v>
      </c>
      <c r="F2953" t="s">
        <v>8219</v>
      </c>
      <c r="G2953" t="s">
        <v>8223</v>
      </c>
      <c r="H2953" t="s">
        <v>8245</v>
      </c>
      <c r="I2953">
        <v>1434405980</v>
      </c>
      <c r="J2953">
        <v>1431813980</v>
      </c>
      <c r="K2953" t="b">
        <v>0</v>
      </c>
      <c r="L2953">
        <v>5</v>
      </c>
      <c r="M2953" t="b">
        <v>0</v>
      </c>
      <c r="N2953" t="s">
        <v>8270</v>
      </c>
      <c r="O2953" s="10">
        <f t="shared" si="230"/>
        <v>292.2</v>
      </c>
      <c r="P2953">
        <f t="shared" si="231"/>
        <v>292.2</v>
      </c>
      <c r="Q2953" s="12" t="s">
        <v>8316</v>
      </c>
      <c r="R2953" t="s">
        <v>8317</v>
      </c>
      <c r="S2953" s="17">
        <f t="shared" si="232"/>
        <v>42140.921064814815</v>
      </c>
      <c r="T2953" s="17">
        <f t="shared" si="233"/>
        <v>42170.921064814815</v>
      </c>
      <c r="U2953">
        <f t="shared" si="234"/>
        <v>2015</v>
      </c>
    </row>
    <row r="2954" spans="1:21" ht="43.2" x14ac:dyDescent="0.3">
      <c r="A2954">
        <v>2387</v>
      </c>
      <c r="B2954" s="9" t="s">
        <v>2388</v>
      </c>
      <c r="C2954" s="3" t="s">
        <v>6497</v>
      </c>
      <c r="D2954" s="5">
        <v>150000</v>
      </c>
      <c r="E2954" s="7">
        <v>1026</v>
      </c>
      <c r="F2954" t="s">
        <v>8219</v>
      </c>
      <c r="G2954" t="s">
        <v>8223</v>
      </c>
      <c r="H2954" t="s">
        <v>8245</v>
      </c>
      <c r="I2954">
        <v>1469199740</v>
      </c>
      <c r="J2954">
        <v>1465311740</v>
      </c>
      <c r="K2954" t="b">
        <v>0</v>
      </c>
      <c r="L2954">
        <v>3</v>
      </c>
      <c r="M2954" t="b">
        <v>0</v>
      </c>
      <c r="N2954" t="s">
        <v>8270</v>
      </c>
      <c r="O2954" s="10">
        <f t="shared" si="230"/>
        <v>342</v>
      </c>
      <c r="P2954">
        <f t="shared" si="231"/>
        <v>342</v>
      </c>
      <c r="Q2954" s="12" t="s">
        <v>8316</v>
      </c>
      <c r="R2954" t="s">
        <v>8317</v>
      </c>
      <c r="S2954" s="17">
        <f t="shared" si="232"/>
        <v>42528.626620370371</v>
      </c>
      <c r="T2954" s="17">
        <f t="shared" si="233"/>
        <v>42573.626620370371</v>
      </c>
      <c r="U2954">
        <f t="shared" si="234"/>
        <v>2016</v>
      </c>
    </row>
    <row r="2955" spans="1:21" ht="28.8" x14ac:dyDescent="0.3">
      <c r="A2955">
        <v>2656</v>
      </c>
      <c r="B2955" s="9" t="s">
        <v>2656</v>
      </c>
      <c r="C2955" s="3" t="s">
        <v>6766</v>
      </c>
      <c r="D2955" s="5">
        <v>150000</v>
      </c>
      <c r="E2955" s="7">
        <v>17155</v>
      </c>
      <c r="F2955" t="s">
        <v>8219</v>
      </c>
      <c r="G2955" t="s">
        <v>8223</v>
      </c>
      <c r="H2955" t="s">
        <v>8245</v>
      </c>
      <c r="I2955">
        <v>1489345200</v>
      </c>
      <c r="J2955">
        <v>1485966688</v>
      </c>
      <c r="K2955" t="b">
        <v>0</v>
      </c>
      <c r="L2955">
        <v>152</v>
      </c>
      <c r="M2955" t="b">
        <v>0</v>
      </c>
      <c r="N2955" t="s">
        <v>8299</v>
      </c>
      <c r="O2955" s="10">
        <f t="shared" si="230"/>
        <v>112.86</v>
      </c>
      <c r="P2955">
        <f t="shared" si="231"/>
        <v>112.86</v>
      </c>
      <c r="Q2955" s="12" t="s">
        <v>8316</v>
      </c>
      <c r="R2955" t="s">
        <v>8352</v>
      </c>
      <c r="S2955" s="17">
        <f t="shared" si="232"/>
        <v>42767.688518518517</v>
      </c>
      <c r="T2955" s="17">
        <f t="shared" si="233"/>
        <v>42806.791666666672</v>
      </c>
      <c r="U2955">
        <f t="shared" si="234"/>
        <v>2017</v>
      </c>
    </row>
    <row r="2956" spans="1:21" ht="43.2" x14ac:dyDescent="0.3">
      <c r="A2956">
        <v>2363</v>
      </c>
      <c r="B2956" s="9" t="s">
        <v>2364</v>
      </c>
      <c r="C2956" s="3" t="s">
        <v>6473</v>
      </c>
      <c r="D2956" s="5">
        <v>175000</v>
      </c>
      <c r="E2956" s="7">
        <v>0</v>
      </c>
      <c r="F2956" t="s">
        <v>8219</v>
      </c>
      <c r="G2956" t="s">
        <v>8223</v>
      </c>
      <c r="H2956" t="s">
        <v>8245</v>
      </c>
      <c r="I2956">
        <v>1451348200</v>
      </c>
      <c r="J2956">
        <v>1447460200</v>
      </c>
      <c r="K2956" t="b">
        <v>0</v>
      </c>
      <c r="L2956">
        <v>0</v>
      </c>
      <c r="M2956" t="b">
        <v>0</v>
      </c>
      <c r="N2956" t="s">
        <v>8270</v>
      </c>
      <c r="O2956" s="10">
        <f t="shared" si="230"/>
        <v>0</v>
      </c>
      <c r="P2956">
        <f t="shared" si="231"/>
        <v>0</v>
      </c>
      <c r="Q2956" s="12" t="s">
        <v>8316</v>
      </c>
      <c r="R2956" t="s">
        <v>8317</v>
      </c>
      <c r="S2956" s="17">
        <f t="shared" si="232"/>
        <v>42322.011574074073</v>
      </c>
      <c r="T2956" s="17">
        <f t="shared" si="233"/>
        <v>42367.011574074073</v>
      </c>
      <c r="U2956">
        <f t="shared" si="234"/>
        <v>2015</v>
      </c>
    </row>
    <row r="2957" spans="1:21" ht="43.2" x14ac:dyDescent="0.3">
      <c r="A2957">
        <v>1314</v>
      </c>
      <c r="B2957" s="9" t="s">
        <v>1315</v>
      </c>
      <c r="C2957" s="3" t="s">
        <v>5424</v>
      </c>
      <c r="D2957" s="5">
        <v>180000</v>
      </c>
      <c r="E2957" s="7">
        <v>2028</v>
      </c>
      <c r="F2957" t="s">
        <v>8219</v>
      </c>
      <c r="G2957" t="s">
        <v>8223</v>
      </c>
      <c r="H2957" t="s">
        <v>8245</v>
      </c>
      <c r="I2957">
        <v>1477065860</v>
      </c>
      <c r="J2957">
        <v>1471881860</v>
      </c>
      <c r="K2957" t="b">
        <v>0</v>
      </c>
      <c r="L2957">
        <v>11</v>
      </c>
      <c r="M2957" t="b">
        <v>0</v>
      </c>
      <c r="N2957" t="s">
        <v>8271</v>
      </c>
      <c r="O2957" s="10">
        <f t="shared" si="230"/>
        <v>184.36</v>
      </c>
      <c r="P2957">
        <f t="shared" si="231"/>
        <v>184.36</v>
      </c>
      <c r="Q2957" s="12" t="s">
        <v>8316</v>
      </c>
      <c r="R2957" t="s">
        <v>8318</v>
      </c>
      <c r="S2957" s="17">
        <f t="shared" si="232"/>
        <v>42604.669675925921</v>
      </c>
      <c r="T2957" s="17">
        <f t="shared" si="233"/>
        <v>42664.669675925921</v>
      </c>
      <c r="U2957">
        <f t="shared" si="234"/>
        <v>2016</v>
      </c>
    </row>
    <row r="2958" spans="1:21" ht="43.2" x14ac:dyDescent="0.3">
      <c r="A2958">
        <v>140</v>
      </c>
      <c r="B2958" s="9" t="s">
        <v>142</v>
      </c>
      <c r="C2958" s="3" t="s">
        <v>4250</v>
      </c>
      <c r="D2958" s="5">
        <v>200000</v>
      </c>
      <c r="E2958" s="7">
        <v>0</v>
      </c>
      <c r="F2958" t="s">
        <v>8219</v>
      </c>
      <c r="G2958" t="s">
        <v>8223</v>
      </c>
      <c r="H2958" t="s">
        <v>8245</v>
      </c>
      <c r="I2958">
        <v>1426823132</v>
      </c>
      <c r="J2958">
        <v>1424234732</v>
      </c>
      <c r="K2958" t="b">
        <v>0</v>
      </c>
      <c r="L2958">
        <v>0</v>
      </c>
      <c r="M2958" t="b">
        <v>0</v>
      </c>
      <c r="N2958" t="s">
        <v>8265</v>
      </c>
      <c r="O2958" s="10">
        <f t="shared" si="230"/>
        <v>0</v>
      </c>
      <c r="P2958">
        <f t="shared" si="231"/>
        <v>0</v>
      </c>
      <c r="Q2958" s="12" t="s">
        <v>8307</v>
      </c>
      <c r="R2958" t="s">
        <v>8310</v>
      </c>
      <c r="S2958" s="17">
        <f t="shared" si="232"/>
        <v>42053.198287037041</v>
      </c>
      <c r="T2958" s="17">
        <f t="shared" si="233"/>
        <v>42083.15662037037</v>
      </c>
      <c r="U2958">
        <f t="shared" si="234"/>
        <v>2015</v>
      </c>
    </row>
    <row r="2959" spans="1:21" ht="43.2" x14ac:dyDescent="0.3">
      <c r="A2959">
        <v>629</v>
      </c>
      <c r="B2959" s="9" t="s">
        <v>630</v>
      </c>
      <c r="C2959" s="3" t="s">
        <v>4739</v>
      </c>
      <c r="D2959" s="5">
        <v>200000</v>
      </c>
      <c r="E2959" s="7">
        <v>350</v>
      </c>
      <c r="F2959" t="s">
        <v>8219</v>
      </c>
      <c r="G2959" t="s">
        <v>8225</v>
      </c>
      <c r="H2959" t="s">
        <v>8247</v>
      </c>
      <c r="I2959">
        <v>1463239108</v>
      </c>
      <c r="J2959">
        <v>1460647108</v>
      </c>
      <c r="K2959" t="b">
        <v>0</v>
      </c>
      <c r="L2959">
        <v>3</v>
      </c>
      <c r="M2959" t="b">
        <v>0</v>
      </c>
      <c r="N2959" t="s">
        <v>8270</v>
      </c>
      <c r="O2959" s="10">
        <f t="shared" si="230"/>
        <v>116.67</v>
      </c>
      <c r="P2959">
        <f t="shared" si="231"/>
        <v>116.67</v>
      </c>
      <c r="Q2959" s="12" t="s">
        <v>8316</v>
      </c>
      <c r="R2959" t="s">
        <v>8317</v>
      </c>
      <c r="S2959" s="17">
        <f t="shared" si="232"/>
        <v>42474.637824074074</v>
      </c>
      <c r="T2959" s="17">
        <f t="shared" si="233"/>
        <v>42504.637824074074</v>
      </c>
      <c r="U2959">
        <f t="shared" si="234"/>
        <v>2016</v>
      </c>
    </row>
    <row r="2960" spans="1:21" x14ac:dyDescent="0.3">
      <c r="A2960">
        <v>638</v>
      </c>
      <c r="B2960" s="9" t="s">
        <v>639</v>
      </c>
      <c r="C2960" s="3" t="s">
        <v>4748</v>
      </c>
      <c r="D2960" s="5">
        <v>200000</v>
      </c>
      <c r="E2960" s="7">
        <v>18</v>
      </c>
      <c r="F2960" t="s">
        <v>8219</v>
      </c>
      <c r="G2960" t="s">
        <v>8235</v>
      </c>
      <c r="H2960" t="s">
        <v>8248</v>
      </c>
      <c r="I2960">
        <v>1490447662</v>
      </c>
      <c r="J2960">
        <v>1485267262</v>
      </c>
      <c r="K2960" t="b">
        <v>0</v>
      </c>
      <c r="L2960">
        <v>6</v>
      </c>
      <c r="M2960" t="b">
        <v>0</v>
      </c>
      <c r="N2960" t="s">
        <v>8270</v>
      </c>
      <c r="O2960" s="10">
        <f t="shared" si="230"/>
        <v>3</v>
      </c>
      <c r="P2960">
        <f t="shared" si="231"/>
        <v>3</v>
      </c>
      <c r="Q2960" s="12" t="s">
        <v>8316</v>
      </c>
      <c r="R2960" t="s">
        <v>8317</v>
      </c>
      <c r="S2960" s="17">
        <f t="shared" si="232"/>
        <v>42759.593310185184</v>
      </c>
      <c r="T2960" s="17">
        <f t="shared" si="233"/>
        <v>42819.55164351852</v>
      </c>
      <c r="U2960">
        <f t="shared" si="234"/>
        <v>2017</v>
      </c>
    </row>
    <row r="2961" spans="1:21" ht="43.2" x14ac:dyDescent="0.3">
      <c r="A2961">
        <v>1005</v>
      </c>
      <c r="B2961" s="9" t="s">
        <v>1006</v>
      </c>
      <c r="C2961" s="3" t="s">
        <v>5115</v>
      </c>
      <c r="D2961" s="5">
        <v>200000</v>
      </c>
      <c r="E2961" s="7">
        <v>150102</v>
      </c>
      <c r="F2961" t="s">
        <v>8219</v>
      </c>
      <c r="G2961" t="s">
        <v>8223</v>
      </c>
      <c r="H2961" t="s">
        <v>8245</v>
      </c>
      <c r="I2961">
        <v>1446217183</v>
      </c>
      <c r="J2961">
        <v>1443538783</v>
      </c>
      <c r="K2961" t="b">
        <v>0</v>
      </c>
      <c r="L2961">
        <v>161</v>
      </c>
      <c r="M2961" t="b">
        <v>0</v>
      </c>
      <c r="N2961" t="s">
        <v>8271</v>
      </c>
      <c r="O2961" s="10">
        <f t="shared" si="230"/>
        <v>932.31</v>
      </c>
      <c r="P2961">
        <f t="shared" si="231"/>
        <v>932.31</v>
      </c>
      <c r="Q2961" s="12" t="s">
        <v>8316</v>
      </c>
      <c r="R2961" t="s">
        <v>8318</v>
      </c>
      <c r="S2961" s="17">
        <f t="shared" si="232"/>
        <v>42276.624803240738</v>
      </c>
      <c r="T2961" s="17">
        <f t="shared" si="233"/>
        <v>42307.624803240738</v>
      </c>
      <c r="U2961">
        <f t="shared" si="234"/>
        <v>2015</v>
      </c>
    </row>
    <row r="2962" spans="1:21" ht="57.6" x14ac:dyDescent="0.3">
      <c r="A2962">
        <v>1317</v>
      </c>
      <c r="B2962" s="9" t="s">
        <v>1318</v>
      </c>
      <c r="C2962" s="3" t="s">
        <v>5427</v>
      </c>
      <c r="D2962" s="5">
        <v>200000</v>
      </c>
      <c r="E2962" s="7">
        <v>11467</v>
      </c>
      <c r="F2962" t="s">
        <v>8219</v>
      </c>
      <c r="G2962" t="s">
        <v>8231</v>
      </c>
      <c r="H2962" t="s">
        <v>8252</v>
      </c>
      <c r="I2962">
        <v>1469109600</v>
      </c>
      <c r="J2962">
        <v>1464586746</v>
      </c>
      <c r="K2962" t="b">
        <v>0</v>
      </c>
      <c r="L2962">
        <v>19</v>
      </c>
      <c r="M2962" t="b">
        <v>0</v>
      </c>
      <c r="N2962" t="s">
        <v>8271</v>
      </c>
      <c r="O2962" s="10">
        <f t="shared" si="230"/>
        <v>603.53</v>
      </c>
      <c r="P2962">
        <f t="shared" si="231"/>
        <v>603.53</v>
      </c>
      <c r="Q2962" s="12" t="s">
        <v>8316</v>
      </c>
      <c r="R2962" t="s">
        <v>8318</v>
      </c>
      <c r="S2962" s="17">
        <f t="shared" si="232"/>
        <v>42520.235486111109</v>
      </c>
      <c r="T2962" s="17">
        <f t="shared" si="233"/>
        <v>42572.583333333328</v>
      </c>
      <c r="U2962">
        <f t="shared" si="234"/>
        <v>2016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50.75</v>
      </c>
      <c r="P2963">
        <f t="shared" si="231"/>
        <v>50.75</v>
      </c>
      <c r="Q2963" s="12" t="s">
        <v>8314</v>
      </c>
      <c r="R2963" t="s">
        <v>8315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60.9</v>
      </c>
      <c r="P2964">
        <f t="shared" si="231"/>
        <v>60.9</v>
      </c>
      <c r="Q2964" s="12" t="s">
        <v>8314</v>
      </c>
      <c r="R2964" t="s">
        <v>8315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109.03</v>
      </c>
      <c r="P2965">
        <f t="shared" si="231"/>
        <v>109.03</v>
      </c>
      <c r="Q2965" s="12" t="s">
        <v>8314</v>
      </c>
      <c r="R2965" t="s">
        <v>8315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25.69</v>
      </c>
      <c r="P2966">
        <f t="shared" si="231"/>
        <v>25.69</v>
      </c>
      <c r="Q2966" s="12" t="s">
        <v>8314</v>
      </c>
      <c r="R2966" t="s">
        <v>8315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41.92</v>
      </c>
      <c r="P2967">
        <f t="shared" si="231"/>
        <v>41.92</v>
      </c>
      <c r="Q2967" s="12" t="s">
        <v>8314</v>
      </c>
      <c r="R2967" t="s">
        <v>8315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88.77</v>
      </c>
      <c r="P2968">
        <f t="shared" si="231"/>
        <v>88.77</v>
      </c>
      <c r="Q2968" s="12" t="s">
        <v>8314</v>
      </c>
      <c r="R2968" t="s">
        <v>8315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80.23</v>
      </c>
      <c r="P2969">
        <f t="shared" si="231"/>
        <v>80.23</v>
      </c>
      <c r="Q2969" s="12" t="s">
        <v>8314</v>
      </c>
      <c r="R2969" t="s">
        <v>8315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78.94</v>
      </c>
      <c r="P2970">
        <f t="shared" si="231"/>
        <v>78.94</v>
      </c>
      <c r="Q2970" s="12" t="s">
        <v>8314</v>
      </c>
      <c r="R2970" t="s">
        <v>8315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95.59</v>
      </c>
      <c r="P2971">
        <f t="shared" si="231"/>
        <v>95.59</v>
      </c>
      <c r="Q2971" s="12" t="s">
        <v>8314</v>
      </c>
      <c r="R2971" t="s">
        <v>8315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69.89</v>
      </c>
      <c r="P2972">
        <f t="shared" si="231"/>
        <v>69.89</v>
      </c>
      <c r="Q2972" s="12" t="s">
        <v>8314</v>
      </c>
      <c r="R2972" t="s">
        <v>8315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74.53</v>
      </c>
      <c r="P2973">
        <f t="shared" si="231"/>
        <v>74.53</v>
      </c>
      <c r="Q2973" s="12" t="s">
        <v>8314</v>
      </c>
      <c r="R2973" t="s">
        <v>8315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123.94</v>
      </c>
      <c r="P2974">
        <f t="shared" si="231"/>
        <v>123.94</v>
      </c>
      <c r="Q2974" s="12" t="s">
        <v>8314</v>
      </c>
      <c r="R2974" t="s">
        <v>8315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264.85000000000002</v>
      </c>
      <c r="P2975">
        <f t="shared" si="231"/>
        <v>264.85000000000002</v>
      </c>
      <c r="Q2975" s="12" t="s">
        <v>8314</v>
      </c>
      <c r="R2975" t="s">
        <v>8315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58.62</v>
      </c>
      <c r="P2976">
        <f t="shared" si="231"/>
        <v>58.62</v>
      </c>
      <c r="Q2976" s="12" t="s">
        <v>8314</v>
      </c>
      <c r="R2976" t="s">
        <v>8315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70.88</v>
      </c>
      <c r="P2977">
        <f t="shared" si="231"/>
        <v>70.88</v>
      </c>
      <c r="Q2977" s="12" t="s">
        <v>8314</v>
      </c>
      <c r="R2977" t="s">
        <v>8315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8.57</v>
      </c>
      <c r="P2978">
        <f t="shared" si="231"/>
        <v>8.57</v>
      </c>
      <c r="Q2978" s="12" t="s">
        <v>8314</v>
      </c>
      <c r="R2978" t="s">
        <v>8315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113.57</v>
      </c>
      <c r="P2979">
        <f t="shared" si="231"/>
        <v>113.57</v>
      </c>
      <c r="Q2979" s="12" t="s">
        <v>8314</v>
      </c>
      <c r="R2979" t="s">
        <v>8315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60.69</v>
      </c>
      <c r="P2980">
        <f t="shared" si="231"/>
        <v>60.69</v>
      </c>
      <c r="Q2980" s="12" t="s">
        <v>8314</v>
      </c>
      <c r="R2980" t="s">
        <v>8315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110.22</v>
      </c>
      <c r="P2981">
        <f t="shared" si="231"/>
        <v>110.22</v>
      </c>
      <c r="Q2981" s="12" t="s">
        <v>8314</v>
      </c>
      <c r="R2981" t="s">
        <v>8315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136.46</v>
      </c>
      <c r="P2982">
        <f t="shared" si="231"/>
        <v>136.46</v>
      </c>
      <c r="Q2982" s="12" t="s">
        <v>8314</v>
      </c>
      <c r="R2982" t="s">
        <v>8315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53.16</v>
      </c>
      <c r="P2983">
        <f t="shared" si="231"/>
        <v>53.16</v>
      </c>
      <c r="Q2983" s="12" t="s">
        <v>8314</v>
      </c>
      <c r="R2983" t="s">
        <v>8354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86.49</v>
      </c>
      <c r="P2984">
        <f t="shared" si="231"/>
        <v>86.49</v>
      </c>
      <c r="Q2984" s="12" t="s">
        <v>8314</v>
      </c>
      <c r="R2984" t="s">
        <v>8354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155.24</v>
      </c>
      <c r="P2985">
        <f t="shared" si="231"/>
        <v>155.24</v>
      </c>
      <c r="Q2985" s="12" t="s">
        <v>8314</v>
      </c>
      <c r="R2985" t="s">
        <v>8354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115.08</v>
      </c>
      <c r="P2986">
        <f t="shared" si="231"/>
        <v>115.08</v>
      </c>
      <c r="Q2986" s="12" t="s">
        <v>8314</v>
      </c>
      <c r="R2986" t="s">
        <v>8354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109.59</v>
      </c>
      <c r="P2987">
        <f t="shared" si="231"/>
        <v>109.59</v>
      </c>
      <c r="Q2987" s="12" t="s">
        <v>8314</v>
      </c>
      <c r="R2987" t="s">
        <v>8354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45.21</v>
      </c>
      <c r="P2988">
        <f t="shared" si="231"/>
        <v>45.21</v>
      </c>
      <c r="Q2988" s="12" t="s">
        <v>8314</v>
      </c>
      <c r="R2988" t="s">
        <v>8354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104.15</v>
      </c>
      <c r="P2989">
        <f t="shared" si="231"/>
        <v>104.15</v>
      </c>
      <c r="Q2989" s="12" t="s">
        <v>8314</v>
      </c>
      <c r="R2989" t="s">
        <v>8354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35.71</v>
      </c>
      <c r="P2990">
        <f t="shared" si="231"/>
        <v>35.71</v>
      </c>
      <c r="Q2990" s="12" t="s">
        <v>8314</v>
      </c>
      <c r="R2990" t="s">
        <v>8354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97</v>
      </c>
      <c r="P2991">
        <f t="shared" si="231"/>
        <v>97</v>
      </c>
      <c r="Q2991" s="12" t="s">
        <v>8314</v>
      </c>
      <c r="R2991" t="s">
        <v>8354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370.37</v>
      </c>
      <c r="P2992">
        <f t="shared" si="231"/>
        <v>370.37</v>
      </c>
      <c r="Q2992" s="12" t="s">
        <v>8314</v>
      </c>
      <c r="R2992" t="s">
        <v>8354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94.41</v>
      </c>
      <c r="P2993">
        <f t="shared" si="231"/>
        <v>94.41</v>
      </c>
      <c r="Q2993" s="12" t="s">
        <v>8314</v>
      </c>
      <c r="R2993" t="s">
        <v>8354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48.98</v>
      </c>
      <c r="P2994">
        <f t="shared" si="231"/>
        <v>48.98</v>
      </c>
      <c r="Q2994" s="12" t="s">
        <v>8314</v>
      </c>
      <c r="R2994" t="s">
        <v>8354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45.59</v>
      </c>
      <c r="P2995">
        <f t="shared" si="231"/>
        <v>45.59</v>
      </c>
      <c r="Q2995" s="12" t="s">
        <v>8314</v>
      </c>
      <c r="R2995" t="s">
        <v>8354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23.28</v>
      </c>
      <c r="P2996">
        <f t="shared" si="231"/>
        <v>23.28</v>
      </c>
      <c r="Q2996" s="12" t="s">
        <v>8314</v>
      </c>
      <c r="R2996" t="s">
        <v>8354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63.23</v>
      </c>
      <c r="P2997">
        <f t="shared" si="231"/>
        <v>63.23</v>
      </c>
      <c r="Q2997" s="12" t="s">
        <v>8314</v>
      </c>
      <c r="R2997" t="s">
        <v>8354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153.52000000000001</v>
      </c>
      <c r="P2998">
        <f t="shared" si="231"/>
        <v>153.52000000000001</v>
      </c>
      <c r="Q2998" s="12" t="s">
        <v>8314</v>
      </c>
      <c r="R2998" t="s">
        <v>8354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90.2</v>
      </c>
      <c r="P2999">
        <f t="shared" si="231"/>
        <v>90.2</v>
      </c>
      <c r="Q2999" s="12" t="s">
        <v>8314</v>
      </c>
      <c r="R2999" t="s">
        <v>8354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118.97</v>
      </c>
      <c r="P3000">
        <f t="shared" si="231"/>
        <v>118.97</v>
      </c>
      <c r="Q3000" s="12" t="s">
        <v>8314</v>
      </c>
      <c r="R3000" t="s">
        <v>8354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80.25</v>
      </c>
      <c r="P3001">
        <f t="shared" si="231"/>
        <v>80.25</v>
      </c>
      <c r="Q3001" s="12" t="s">
        <v>8314</v>
      </c>
      <c r="R3001" t="s">
        <v>8354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ref="O3002:O3065" si="235">IFERROR(ROUND(E3002/L3002,2),0)</f>
        <v>62.5</v>
      </c>
      <c r="P3002">
        <f t="shared" ref="P3002:P3065" si="236">IFERROR(ROUND(E3002/L3002,2),0)</f>
        <v>62.5</v>
      </c>
      <c r="Q3002" s="12" t="s">
        <v>8314</v>
      </c>
      <c r="R3002" t="s">
        <v>8354</v>
      </c>
      <c r="S3002" s="17">
        <f t="shared" ref="S3002:S3065" si="237">(((J3002/60)/60)/24)+DATE(1970,1,1)</f>
        <v>42752.827199074076</v>
      </c>
      <c r="T3002" s="17">
        <f t="shared" ref="T3002:T3065" si="238">(((I3002/60)/60)/24)+DATE(1970,1,1)</f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5"/>
        <v>131.38</v>
      </c>
      <c r="P3003">
        <f t="shared" si="236"/>
        <v>131.38</v>
      </c>
      <c r="Q3003" s="12" t="s">
        <v>8314</v>
      </c>
      <c r="R3003" t="s">
        <v>8354</v>
      </c>
      <c r="S3003" s="17">
        <f t="shared" si="237"/>
        <v>42534.895625000005</v>
      </c>
      <c r="T3003" s="17">
        <f t="shared" si="238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5"/>
        <v>73.03</v>
      </c>
      <c r="P3004">
        <f t="shared" si="236"/>
        <v>73.03</v>
      </c>
      <c r="Q3004" s="12" t="s">
        <v>8314</v>
      </c>
      <c r="R3004" t="s">
        <v>8354</v>
      </c>
      <c r="S3004" s="17">
        <f t="shared" si="237"/>
        <v>41239.83625</v>
      </c>
      <c r="T3004" s="17">
        <f t="shared" si="238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5"/>
        <v>178.53</v>
      </c>
      <c r="P3005">
        <f t="shared" si="236"/>
        <v>178.53</v>
      </c>
      <c r="Q3005" s="12" t="s">
        <v>8314</v>
      </c>
      <c r="R3005" t="s">
        <v>8354</v>
      </c>
      <c r="S3005" s="17">
        <f t="shared" si="237"/>
        <v>42398.849259259259</v>
      </c>
      <c r="T3005" s="17">
        <f t="shared" si="238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5"/>
        <v>162.91</v>
      </c>
      <c r="P3006">
        <f t="shared" si="236"/>
        <v>162.91</v>
      </c>
      <c r="Q3006" s="12" t="s">
        <v>8314</v>
      </c>
      <c r="R3006" t="s">
        <v>8354</v>
      </c>
      <c r="S3006" s="17">
        <f t="shared" si="237"/>
        <v>41928.881064814814</v>
      </c>
      <c r="T3006" s="17">
        <f t="shared" si="238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5"/>
        <v>108.24</v>
      </c>
      <c r="P3007">
        <f t="shared" si="236"/>
        <v>108.24</v>
      </c>
      <c r="Q3007" s="12" t="s">
        <v>8314</v>
      </c>
      <c r="R3007" t="s">
        <v>8354</v>
      </c>
      <c r="S3007" s="17">
        <f t="shared" si="237"/>
        <v>41888.674826388888</v>
      </c>
      <c r="T3007" s="17">
        <f t="shared" si="238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5"/>
        <v>88.87</v>
      </c>
      <c r="P3008">
        <f t="shared" si="236"/>
        <v>88.87</v>
      </c>
      <c r="Q3008" s="12" t="s">
        <v>8314</v>
      </c>
      <c r="R3008" t="s">
        <v>8354</v>
      </c>
      <c r="S3008" s="17">
        <f t="shared" si="237"/>
        <v>41957.756840277783</v>
      </c>
      <c r="T3008" s="17">
        <f t="shared" si="238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5"/>
        <v>54</v>
      </c>
      <c r="P3009">
        <f t="shared" si="236"/>
        <v>54</v>
      </c>
      <c r="Q3009" s="12" t="s">
        <v>8314</v>
      </c>
      <c r="R3009" t="s">
        <v>8354</v>
      </c>
      <c r="S3009" s="17">
        <f t="shared" si="237"/>
        <v>42098.216238425928</v>
      </c>
      <c r="T3009" s="17">
        <f t="shared" si="238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5"/>
        <v>116.73</v>
      </c>
      <c r="P3010">
        <f t="shared" si="236"/>
        <v>116.73</v>
      </c>
      <c r="Q3010" s="12" t="s">
        <v>8314</v>
      </c>
      <c r="R3010" t="s">
        <v>8354</v>
      </c>
      <c r="S3010" s="17">
        <f t="shared" si="237"/>
        <v>42360.212025462963</v>
      </c>
      <c r="T3010" s="17">
        <f t="shared" si="238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233.9</v>
      </c>
      <c r="P3011">
        <f t="shared" si="236"/>
        <v>233.9</v>
      </c>
      <c r="Q3011" s="12" t="s">
        <v>8314</v>
      </c>
      <c r="R3011" t="s">
        <v>8354</v>
      </c>
      <c r="S3011" s="17">
        <f t="shared" si="237"/>
        <v>41939.569907407407</v>
      </c>
      <c r="T3011" s="17">
        <f t="shared" si="238"/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8314</v>
      </c>
      <c r="R3012" t="s">
        <v>8354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14.84</v>
      </c>
      <c r="P3013">
        <f t="shared" si="236"/>
        <v>14.84</v>
      </c>
      <c r="Q3013" s="12" t="s">
        <v>8314</v>
      </c>
      <c r="R3013" t="s">
        <v>8354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85.18</v>
      </c>
      <c r="P3014">
        <f t="shared" si="236"/>
        <v>85.18</v>
      </c>
      <c r="Q3014" s="12" t="s">
        <v>8314</v>
      </c>
      <c r="R3014" t="s">
        <v>8354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146.69</v>
      </c>
      <c r="P3015">
        <f t="shared" si="236"/>
        <v>146.69</v>
      </c>
      <c r="Q3015" s="12" t="s">
        <v>8314</v>
      </c>
      <c r="R3015" t="s">
        <v>8354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50.76</v>
      </c>
      <c r="P3016">
        <f t="shared" si="236"/>
        <v>50.76</v>
      </c>
      <c r="Q3016" s="12" t="s">
        <v>8314</v>
      </c>
      <c r="R3016" t="s">
        <v>8354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87.7</v>
      </c>
      <c r="P3017">
        <f t="shared" si="236"/>
        <v>87.7</v>
      </c>
      <c r="Q3017" s="12" t="s">
        <v>8314</v>
      </c>
      <c r="R3017" t="s">
        <v>8354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242.28</v>
      </c>
      <c r="P3018">
        <f t="shared" si="236"/>
        <v>242.28</v>
      </c>
      <c r="Q3018" s="12" t="s">
        <v>8314</v>
      </c>
      <c r="R3018" t="s">
        <v>8354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146.44999999999999</v>
      </c>
      <c r="P3019">
        <f t="shared" si="236"/>
        <v>146.44999999999999</v>
      </c>
      <c r="Q3019" s="12" t="s">
        <v>8314</v>
      </c>
      <c r="R3019" t="s">
        <v>8354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103.17</v>
      </c>
      <c r="P3020">
        <f t="shared" si="236"/>
        <v>103.17</v>
      </c>
      <c r="Q3020" s="12" t="s">
        <v>8314</v>
      </c>
      <c r="R3020" t="s">
        <v>8354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80.459999999999994</v>
      </c>
      <c r="P3021">
        <f t="shared" si="236"/>
        <v>80.459999999999994</v>
      </c>
      <c r="Q3021" s="12" t="s">
        <v>8314</v>
      </c>
      <c r="R3021" t="s">
        <v>8354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234.67</v>
      </c>
      <c r="P3022">
        <f t="shared" si="236"/>
        <v>234.67</v>
      </c>
      <c r="Q3022" s="12" t="s">
        <v>8314</v>
      </c>
      <c r="R3022" t="s">
        <v>8354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50.69</v>
      </c>
      <c r="P3023">
        <f t="shared" si="236"/>
        <v>50.69</v>
      </c>
      <c r="Q3023" s="12" t="s">
        <v>8314</v>
      </c>
      <c r="R3023" t="s">
        <v>8354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162.71</v>
      </c>
      <c r="P3024">
        <f t="shared" si="236"/>
        <v>162.71</v>
      </c>
      <c r="Q3024" s="12" t="s">
        <v>8314</v>
      </c>
      <c r="R3024" t="s">
        <v>8354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120.17</v>
      </c>
      <c r="P3025">
        <f t="shared" si="236"/>
        <v>120.17</v>
      </c>
      <c r="Q3025" s="12" t="s">
        <v>8314</v>
      </c>
      <c r="R3025" t="s">
        <v>8354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67.7</v>
      </c>
      <c r="P3026">
        <f t="shared" si="236"/>
        <v>67.7</v>
      </c>
      <c r="Q3026" s="12" t="s">
        <v>8314</v>
      </c>
      <c r="R3026" t="s">
        <v>8354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52.1</v>
      </c>
      <c r="P3027">
        <f t="shared" si="236"/>
        <v>52.1</v>
      </c>
      <c r="Q3027" s="12" t="s">
        <v>8314</v>
      </c>
      <c r="R3027" t="s">
        <v>8354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51.6</v>
      </c>
      <c r="P3028">
        <f t="shared" si="236"/>
        <v>51.6</v>
      </c>
      <c r="Q3028" s="12" t="s">
        <v>8314</v>
      </c>
      <c r="R3028" t="s">
        <v>8354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164.3</v>
      </c>
      <c r="P3029">
        <f t="shared" si="236"/>
        <v>164.3</v>
      </c>
      <c r="Q3029" s="12" t="s">
        <v>8314</v>
      </c>
      <c r="R3029" t="s">
        <v>8354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84.86</v>
      </c>
      <c r="P3030">
        <f t="shared" si="236"/>
        <v>84.86</v>
      </c>
      <c r="Q3030" s="12" t="s">
        <v>8314</v>
      </c>
      <c r="R3030" t="s">
        <v>8354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94.55</v>
      </c>
      <c r="P3031">
        <f t="shared" si="236"/>
        <v>94.55</v>
      </c>
      <c r="Q3031" s="12" t="s">
        <v>8314</v>
      </c>
      <c r="R3031" t="s">
        <v>8354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45.54</v>
      </c>
      <c r="P3032">
        <f t="shared" si="236"/>
        <v>45.54</v>
      </c>
      <c r="Q3032" s="12" t="s">
        <v>8314</v>
      </c>
      <c r="R3032" t="s">
        <v>8354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51.72</v>
      </c>
      <c r="P3033">
        <f t="shared" si="236"/>
        <v>51.72</v>
      </c>
      <c r="Q3033" s="12" t="s">
        <v>8314</v>
      </c>
      <c r="R3033" t="s">
        <v>8354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50.88</v>
      </c>
      <c r="P3034">
        <f t="shared" si="236"/>
        <v>50.88</v>
      </c>
      <c r="Q3034" s="12" t="s">
        <v>8314</v>
      </c>
      <c r="R3034" t="s">
        <v>8354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191.13</v>
      </c>
      <c r="P3035">
        <f t="shared" si="236"/>
        <v>191.13</v>
      </c>
      <c r="Q3035" s="12" t="s">
        <v>8314</v>
      </c>
      <c r="R3035" t="s">
        <v>8354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89.31</v>
      </c>
      <c r="P3036">
        <f t="shared" si="236"/>
        <v>89.31</v>
      </c>
      <c r="Q3036" s="12" t="s">
        <v>8314</v>
      </c>
      <c r="R3036" t="s">
        <v>8354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88.59</v>
      </c>
      <c r="P3037">
        <f t="shared" si="236"/>
        <v>88.59</v>
      </c>
      <c r="Q3037" s="12" t="s">
        <v>8314</v>
      </c>
      <c r="R3037" t="s">
        <v>8354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96.3</v>
      </c>
      <c r="P3038">
        <f t="shared" si="236"/>
        <v>96.3</v>
      </c>
      <c r="Q3038" s="12" t="s">
        <v>8314</v>
      </c>
      <c r="R3038" t="s">
        <v>8354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33.31</v>
      </c>
      <c r="P3039">
        <f t="shared" si="236"/>
        <v>33.31</v>
      </c>
      <c r="Q3039" s="12" t="s">
        <v>8314</v>
      </c>
      <c r="R3039" t="s">
        <v>8354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37.22</v>
      </c>
      <c r="P3040">
        <f t="shared" si="236"/>
        <v>37.22</v>
      </c>
      <c r="Q3040" s="12" t="s">
        <v>8314</v>
      </c>
      <c r="R3040" t="s">
        <v>8354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92.13</v>
      </c>
      <c r="P3041">
        <f t="shared" si="236"/>
        <v>92.13</v>
      </c>
      <c r="Q3041" s="12" t="s">
        <v>8314</v>
      </c>
      <c r="R3041" t="s">
        <v>8354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76.790000000000006</v>
      </c>
      <c r="P3042">
        <f t="shared" si="236"/>
        <v>76.790000000000006</v>
      </c>
      <c r="Q3042" s="12" t="s">
        <v>8314</v>
      </c>
      <c r="R3042" t="s">
        <v>8354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96.53</v>
      </c>
      <c r="P3043">
        <f t="shared" si="236"/>
        <v>96.53</v>
      </c>
      <c r="Q3043" s="12" t="s">
        <v>8314</v>
      </c>
      <c r="R3043" t="s">
        <v>8354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51.89</v>
      </c>
      <c r="P3044">
        <f t="shared" si="236"/>
        <v>51.89</v>
      </c>
      <c r="Q3044" s="12" t="s">
        <v>8314</v>
      </c>
      <c r="R3044" t="s">
        <v>8354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128.91</v>
      </c>
      <c r="P3045">
        <f t="shared" si="236"/>
        <v>128.91</v>
      </c>
      <c r="Q3045" s="12" t="s">
        <v>8314</v>
      </c>
      <c r="R3045" t="s">
        <v>8354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84.11</v>
      </c>
      <c r="P3046">
        <f t="shared" si="236"/>
        <v>84.11</v>
      </c>
      <c r="Q3046" s="12" t="s">
        <v>8314</v>
      </c>
      <c r="R3046" t="s">
        <v>8354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82.94</v>
      </c>
      <c r="P3047">
        <f t="shared" si="236"/>
        <v>82.94</v>
      </c>
      <c r="Q3047" s="12" t="s">
        <v>8314</v>
      </c>
      <c r="R3047" t="s">
        <v>8354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259.95</v>
      </c>
      <c r="P3048">
        <f t="shared" si="236"/>
        <v>259.95</v>
      </c>
      <c r="Q3048" s="12" t="s">
        <v>8314</v>
      </c>
      <c r="R3048" t="s">
        <v>8354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37.25</v>
      </c>
      <c r="P3049">
        <f t="shared" si="236"/>
        <v>37.25</v>
      </c>
      <c r="Q3049" s="12" t="s">
        <v>8314</v>
      </c>
      <c r="R3049" t="s">
        <v>8354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177.02</v>
      </c>
      <c r="P3050">
        <f t="shared" si="236"/>
        <v>177.02</v>
      </c>
      <c r="Q3050" s="12" t="s">
        <v>8314</v>
      </c>
      <c r="R3050" t="s">
        <v>8354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74.069999999999993</v>
      </c>
      <c r="P3051">
        <f t="shared" si="236"/>
        <v>74.069999999999993</v>
      </c>
      <c r="Q3051" s="12" t="s">
        <v>8314</v>
      </c>
      <c r="R3051" t="s">
        <v>8354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70.67</v>
      </c>
      <c r="P3052">
        <f t="shared" si="236"/>
        <v>70.67</v>
      </c>
      <c r="Q3052" s="12" t="s">
        <v>8314</v>
      </c>
      <c r="R3052" t="s">
        <v>8354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23.63</v>
      </c>
      <c r="P3053">
        <f t="shared" si="236"/>
        <v>23.63</v>
      </c>
      <c r="Q3053" s="12" t="s">
        <v>8314</v>
      </c>
      <c r="R3053" t="s">
        <v>8354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37.5</v>
      </c>
      <c r="P3054">
        <f t="shared" si="236"/>
        <v>37.5</v>
      </c>
      <c r="Q3054" s="12" t="s">
        <v>8314</v>
      </c>
      <c r="R3054" t="s">
        <v>8354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13.33</v>
      </c>
      <c r="P3055">
        <f t="shared" si="236"/>
        <v>13.33</v>
      </c>
      <c r="Q3055" s="12" t="s">
        <v>8314</v>
      </c>
      <c r="R3055" t="s">
        <v>8354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8314</v>
      </c>
      <c r="R3056" t="s">
        <v>8354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1</v>
      </c>
      <c r="P3057">
        <f t="shared" si="236"/>
        <v>1</v>
      </c>
      <c r="Q3057" s="12" t="s">
        <v>8314</v>
      </c>
      <c r="R3057" t="s">
        <v>8354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8314</v>
      </c>
      <c r="R3058" t="s">
        <v>8354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8314</v>
      </c>
      <c r="R3059" t="s">
        <v>8354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1</v>
      </c>
      <c r="P3060">
        <f t="shared" si="236"/>
        <v>1</v>
      </c>
      <c r="Q3060" s="12" t="s">
        <v>8314</v>
      </c>
      <c r="R3060" t="s">
        <v>8354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41</v>
      </c>
      <c r="P3061">
        <f t="shared" si="236"/>
        <v>41</v>
      </c>
      <c r="Q3061" s="12" t="s">
        <v>8314</v>
      </c>
      <c r="R3061" t="s">
        <v>8354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55.83</v>
      </c>
      <c r="P3062">
        <f t="shared" si="236"/>
        <v>55.83</v>
      </c>
      <c r="Q3062" s="12" t="s">
        <v>8314</v>
      </c>
      <c r="R3062" t="s">
        <v>8354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8314</v>
      </c>
      <c r="R3063" t="s">
        <v>8354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99.76</v>
      </c>
      <c r="P3064">
        <f t="shared" si="236"/>
        <v>99.76</v>
      </c>
      <c r="Q3064" s="12" t="s">
        <v>8314</v>
      </c>
      <c r="R3064" t="s">
        <v>8354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25.52</v>
      </c>
      <c r="P3065">
        <f t="shared" si="236"/>
        <v>25.52</v>
      </c>
      <c r="Q3065" s="12" t="s">
        <v>8314</v>
      </c>
      <c r="R3065" t="s">
        <v>8354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ref="O3066:O3129" si="240">IFERROR(ROUND(E3066/L3066,2),0)</f>
        <v>117.65</v>
      </c>
      <c r="P3066">
        <f t="shared" ref="P3066:P3129" si="241">IFERROR(ROUND(E3066/L3066,2),0)</f>
        <v>117.65</v>
      </c>
      <c r="Q3066" s="12" t="s">
        <v>8314</v>
      </c>
      <c r="R3066" t="s">
        <v>8354</v>
      </c>
      <c r="S3066" s="17">
        <f t="shared" ref="S3066:S3129" si="242">(((J3066/60)/60)/24)+DATE(1970,1,1)</f>
        <v>42299.130162037036</v>
      </c>
      <c r="T3066" s="17">
        <f t="shared" ref="T3066:T3129" si="243">(((I3066/60)/60)/24)+DATE(1970,1,1)</f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40"/>
        <v>5</v>
      </c>
      <c r="P3067">
        <f t="shared" si="241"/>
        <v>5</v>
      </c>
      <c r="Q3067" s="12" t="s">
        <v>8314</v>
      </c>
      <c r="R3067" t="s">
        <v>8354</v>
      </c>
      <c r="S3067" s="17">
        <f t="shared" si="242"/>
        <v>41825.055231481485</v>
      </c>
      <c r="T3067" s="17">
        <f t="shared" si="243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40"/>
        <v>2796.67</v>
      </c>
      <c r="P3068">
        <f t="shared" si="241"/>
        <v>2796.67</v>
      </c>
      <c r="Q3068" s="12" t="s">
        <v>8314</v>
      </c>
      <c r="R3068" t="s">
        <v>8354</v>
      </c>
      <c r="S3068" s="17">
        <f t="shared" si="242"/>
        <v>42531.228437500002</v>
      </c>
      <c r="T3068" s="17">
        <f t="shared" si="243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40"/>
        <v>200</v>
      </c>
      <c r="P3069">
        <f t="shared" si="241"/>
        <v>200</v>
      </c>
      <c r="Q3069" s="12" t="s">
        <v>8314</v>
      </c>
      <c r="R3069" t="s">
        <v>8354</v>
      </c>
      <c r="S3069" s="17">
        <f t="shared" si="242"/>
        <v>42226.938414351855</v>
      </c>
      <c r="T3069" s="17">
        <f t="shared" si="243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40"/>
        <v>87.5</v>
      </c>
      <c r="P3070">
        <f t="shared" si="241"/>
        <v>87.5</v>
      </c>
      <c r="Q3070" s="12" t="s">
        <v>8314</v>
      </c>
      <c r="R3070" t="s">
        <v>8354</v>
      </c>
      <c r="S3070" s="17">
        <f t="shared" si="242"/>
        <v>42263.691574074073</v>
      </c>
      <c r="T3070" s="17">
        <f t="shared" si="243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40"/>
        <v>20.14</v>
      </c>
      <c r="P3071">
        <f t="shared" si="241"/>
        <v>20.14</v>
      </c>
      <c r="Q3071" s="12" t="s">
        <v>8314</v>
      </c>
      <c r="R3071" t="s">
        <v>8354</v>
      </c>
      <c r="S3071" s="17">
        <f t="shared" si="242"/>
        <v>41957.833726851852</v>
      </c>
      <c r="T3071" s="17">
        <f t="shared" si="243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40"/>
        <v>20.88</v>
      </c>
      <c r="P3072">
        <f t="shared" si="241"/>
        <v>20.88</v>
      </c>
      <c r="Q3072" s="12" t="s">
        <v>8314</v>
      </c>
      <c r="R3072" t="s">
        <v>8354</v>
      </c>
      <c r="S3072" s="17">
        <f t="shared" si="242"/>
        <v>42690.733437499999</v>
      </c>
      <c r="T3072" s="17">
        <f t="shared" si="243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40"/>
        <v>61.31</v>
      </c>
      <c r="P3073">
        <f t="shared" si="241"/>
        <v>61.31</v>
      </c>
      <c r="Q3073" s="12" t="s">
        <v>8314</v>
      </c>
      <c r="R3073" t="s">
        <v>8354</v>
      </c>
      <c r="S3073" s="17">
        <f t="shared" si="242"/>
        <v>42097.732418981483</v>
      </c>
      <c r="T3073" s="17">
        <f t="shared" si="243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40"/>
        <v>1</v>
      </c>
      <c r="P3074">
        <f t="shared" si="241"/>
        <v>1</v>
      </c>
      <c r="Q3074" s="12" t="s">
        <v>8314</v>
      </c>
      <c r="R3074" t="s">
        <v>8354</v>
      </c>
      <c r="S3074" s="17">
        <f t="shared" si="242"/>
        <v>42658.690532407403</v>
      </c>
      <c r="T3074" s="17">
        <f t="shared" si="243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92.14</v>
      </c>
      <c r="P3075">
        <f t="shared" si="241"/>
        <v>92.14</v>
      </c>
      <c r="Q3075" s="12" t="s">
        <v>8314</v>
      </c>
      <c r="R3075" t="s">
        <v>8354</v>
      </c>
      <c r="S3075" s="17">
        <f t="shared" si="242"/>
        <v>42111.684027777781</v>
      </c>
      <c r="T3075" s="17">
        <f t="shared" si="243"/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7.33</v>
      </c>
      <c r="P3076">
        <f t="shared" si="241"/>
        <v>7.33</v>
      </c>
      <c r="Q3076" s="12" t="s">
        <v>8314</v>
      </c>
      <c r="R3076" t="s">
        <v>8354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64.8</v>
      </c>
      <c r="P3077">
        <f t="shared" si="241"/>
        <v>64.8</v>
      </c>
      <c r="Q3077" s="12" t="s">
        <v>8314</v>
      </c>
      <c r="R3077" t="s">
        <v>8354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30.12</v>
      </c>
      <c r="P3078">
        <f t="shared" si="241"/>
        <v>30.12</v>
      </c>
      <c r="Q3078" s="12" t="s">
        <v>8314</v>
      </c>
      <c r="R3078" t="s">
        <v>8354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52.5</v>
      </c>
      <c r="P3079">
        <f t="shared" si="241"/>
        <v>52.5</v>
      </c>
      <c r="Q3079" s="12" t="s">
        <v>8314</v>
      </c>
      <c r="R3079" t="s">
        <v>8354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23.67</v>
      </c>
      <c r="P3080">
        <f t="shared" si="241"/>
        <v>23.67</v>
      </c>
      <c r="Q3080" s="12" t="s">
        <v>8314</v>
      </c>
      <c r="R3080" t="s">
        <v>8354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415.78</v>
      </c>
      <c r="P3081">
        <f t="shared" si="241"/>
        <v>415.78</v>
      </c>
      <c r="Q3081" s="12" t="s">
        <v>8314</v>
      </c>
      <c r="R3081" t="s">
        <v>8354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53.71</v>
      </c>
      <c r="P3082">
        <f t="shared" si="241"/>
        <v>53.71</v>
      </c>
      <c r="Q3082" s="12" t="s">
        <v>8314</v>
      </c>
      <c r="R3082" t="s">
        <v>8354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420.6</v>
      </c>
      <c r="P3083">
        <f t="shared" si="241"/>
        <v>420.6</v>
      </c>
      <c r="Q3083" s="12" t="s">
        <v>8314</v>
      </c>
      <c r="R3083" t="s">
        <v>8354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8314</v>
      </c>
      <c r="R3084" t="s">
        <v>8354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18.670000000000002</v>
      </c>
      <c r="P3085">
        <f t="shared" si="241"/>
        <v>18.670000000000002</v>
      </c>
      <c r="Q3085" s="12" t="s">
        <v>8314</v>
      </c>
      <c r="R3085" t="s">
        <v>8354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78.33</v>
      </c>
      <c r="P3086">
        <f t="shared" si="241"/>
        <v>78.33</v>
      </c>
      <c r="Q3086" s="12" t="s">
        <v>8314</v>
      </c>
      <c r="R3086" t="s">
        <v>8354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67.78</v>
      </c>
      <c r="P3087">
        <f t="shared" si="241"/>
        <v>67.78</v>
      </c>
      <c r="Q3087" s="12" t="s">
        <v>8314</v>
      </c>
      <c r="R3087" t="s">
        <v>8354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16.670000000000002</v>
      </c>
      <c r="P3088">
        <f t="shared" si="241"/>
        <v>16.670000000000002</v>
      </c>
      <c r="Q3088" s="12" t="s">
        <v>8314</v>
      </c>
      <c r="R3088" t="s">
        <v>8354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62.5</v>
      </c>
      <c r="P3089">
        <f t="shared" si="241"/>
        <v>62.5</v>
      </c>
      <c r="Q3089" s="12" t="s">
        <v>8314</v>
      </c>
      <c r="R3089" t="s">
        <v>8354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42</v>
      </c>
      <c r="P3090">
        <f t="shared" si="241"/>
        <v>42</v>
      </c>
      <c r="Q3090" s="12" t="s">
        <v>8314</v>
      </c>
      <c r="R3090" t="s">
        <v>8354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130.09</v>
      </c>
      <c r="P3091">
        <f t="shared" si="241"/>
        <v>130.09</v>
      </c>
      <c r="Q3091" s="12" t="s">
        <v>8314</v>
      </c>
      <c r="R3091" t="s">
        <v>8354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1270.22</v>
      </c>
      <c r="P3092">
        <f t="shared" si="241"/>
        <v>1270.22</v>
      </c>
      <c r="Q3092" s="12" t="s">
        <v>8314</v>
      </c>
      <c r="R3092" t="s">
        <v>8354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88.44</v>
      </c>
      <c r="P3093">
        <f t="shared" si="241"/>
        <v>88.44</v>
      </c>
      <c r="Q3093" s="12" t="s">
        <v>8314</v>
      </c>
      <c r="R3093" t="s">
        <v>8354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56.34</v>
      </c>
      <c r="P3094">
        <f t="shared" si="241"/>
        <v>56.34</v>
      </c>
      <c r="Q3094" s="12" t="s">
        <v>8314</v>
      </c>
      <c r="R3094" t="s">
        <v>8354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53.53</v>
      </c>
      <c r="P3095">
        <f t="shared" si="241"/>
        <v>53.53</v>
      </c>
      <c r="Q3095" s="12" t="s">
        <v>8314</v>
      </c>
      <c r="R3095" t="s">
        <v>8354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25</v>
      </c>
      <c r="P3096">
        <f t="shared" si="241"/>
        <v>25</v>
      </c>
      <c r="Q3096" s="12" t="s">
        <v>8314</v>
      </c>
      <c r="R3096" t="s">
        <v>8354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50</v>
      </c>
      <c r="P3097">
        <f t="shared" si="241"/>
        <v>50</v>
      </c>
      <c r="Q3097" s="12" t="s">
        <v>8314</v>
      </c>
      <c r="R3097" t="s">
        <v>8354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56.79</v>
      </c>
      <c r="P3098">
        <f t="shared" si="241"/>
        <v>56.79</v>
      </c>
      <c r="Q3098" s="12" t="s">
        <v>8314</v>
      </c>
      <c r="R3098" t="s">
        <v>8354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40.83</v>
      </c>
      <c r="P3099">
        <f t="shared" si="241"/>
        <v>40.83</v>
      </c>
      <c r="Q3099" s="12" t="s">
        <v>8314</v>
      </c>
      <c r="R3099" t="s">
        <v>8354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65.11</v>
      </c>
      <c r="P3100">
        <f t="shared" si="241"/>
        <v>65.11</v>
      </c>
      <c r="Q3100" s="12" t="s">
        <v>8314</v>
      </c>
      <c r="R3100" t="s">
        <v>8354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55.6</v>
      </c>
      <c r="P3101">
        <f t="shared" si="241"/>
        <v>55.6</v>
      </c>
      <c r="Q3101" s="12" t="s">
        <v>8314</v>
      </c>
      <c r="R3101" t="s">
        <v>8354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140.54</v>
      </c>
      <c r="P3102">
        <f t="shared" si="241"/>
        <v>140.54</v>
      </c>
      <c r="Q3102" s="12" t="s">
        <v>8314</v>
      </c>
      <c r="R3102" t="s">
        <v>8354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25</v>
      </c>
      <c r="P3103">
        <f t="shared" si="241"/>
        <v>25</v>
      </c>
      <c r="Q3103" s="12" t="s">
        <v>8314</v>
      </c>
      <c r="R3103" t="s">
        <v>8354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69.53</v>
      </c>
      <c r="P3104">
        <f t="shared" si="241"/>
        <v>69.53</v>
      </c>
      <c r="Q3104" s="12" t="s">
        <v>8314</v>
      </c>
      <c r="R3104" t="s">
        <v>8354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5.5</v>
      </c>
      <c r="P3105">
        <f t="shared" si="241"/>
        <v>5.5</v>
      </c>
      <c r="Q3105" s="12" t="s">
        <v>8314</v>
      </c>
      <c r="R3105" t="s">
        <v>8354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237</v>
      </c>
      <c r="P3106">
        <f t="shared" si="241"/>
        <v>237</v>
      </c>
      <c r="Q3106" s="12" t="s">
        <v>8314</v>
      </c>
      <c r="R3106" t="s">
        <v>8354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79.87</v>
      </c>
      <c r="P3107">
        <f t="shared" si="241"/>
        <v>79.87</v>
      </c>
      <c r="Q3107" s="12" t="s">
        <v>8314</v>
      </c>
      <c r="R3107" t="s">
        <v>8354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10.25</v>
      </c>
      <c r="P3108">
        <f t="shared" si="241"/>
        <v>10.25</v>
      </c>
      <c r="Q3108" s="12" t="s">
        <v>8314</v>
      </c>
      <c r="R3108" t="s">
        <v>8354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272.58999999999997</v>
      </c>
      <c r="P3109">
        <f t="shared" si="241"/>
        <v>272.58999999999997</v>
      </c>
      <c r="Q3109" s="12" t="s">
        <v>8314</v>
      </c>
      <c r="R3109" t="s">
        <v>8354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13</v>
      </c>
      <c r="P3110">
        <f t="shared" si="241"/>
        <v>13</v>
      </c>
      <c r="Q3110" s="12" t="s">
        <v>8314</v>
      </c>
      <c r="R3110" t="s">
        <v>8354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58.18</v>
      </c>
      <c r="P3111">
        <f t="shared" si="241"/>
        <v>58.18</v>
      </c>
      <c r="Q3111" s="12" t="s">
        <v>8314</v>
      </c>
      <c r="R3111" t="s">
        <v>8354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10</v>
      </c>
      <c r="P3112">
        <f t="shared" si="241"/>
        <v>10</v>
      </c>
      <c r="Q3112" s="12" t="s">
        <v>8314</v>
      </c>
      <c r="R3112" t="s">
        <v>8354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70.11</v>
      </c>
      <c r="P3113">
        <f t="shared" si="241"/>
        <v>70.11</v>
      </c>
      <c r="Q3113" s="12" t="s">
        <v>8314</v>
      </c>
      <c r="R3113" t="s">
        <v>8354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57.89</v>
      </c>
      <c r="P3114">
        <f t="shared" si="241"/>
        <v>57.89</v>
      </c>
      <c r="Q3114" s="12" t="s">
        <v>8314</v>
      </c>
      <c r="R3114" t="s">
        <v>8354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125.27</v>
      </c>
      <c r="P3115">
        <f t="shared" si="241"/>
        <v>125.27</v>
      </c>
      <c r="Q3115" s="12" t="s">
        <v>8314</v>
      </c>
      <c r="R3115" t="s">
        <v>8354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8314</v>
      </c>
      <c r="R3116" t="s">
        <v>8354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300</v>
      </c>
      <c r="P3117">
        <f t="shared" si="241"/>
        <v>300</v>
      </c>
      <c r="Q3117" s="12" t="s">
        <v>8314</v>
      </c>
      <c r="R3117" t="s">
        <v>8354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43</v>
      </c>
      <c r="P3118">
        <f t="shared" si="241"/>
        <v>43</v>
      </c>
      <c r="Q3118" s="12" t="s">
        <v>8314</v>
      </c>
      <c r="R3118" t="s">
        <v>8354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1</v>
      </c>
      <c r="P3119">
        <f t="shared" si="241"/>
        <v>1</v>
      </c>
      <c r="Q3119" s="12" t="s">
        <v>8314</v>
      </c>
      <c r="R3119" t="s">
        <v>8354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775</v>
      </c>
      <c r="P3120">
        <f t="shared" si="241"/>
        <v>775</v>
      </c>
      <c r="Q3120" s="12" t="s">
        <v>8314</v>
      </c>
      <c r="R3120" t="s">
        <v>8354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5</v>
      </c>
      <c r="P3121">
        <f t="shared" si="241"/>
        <v>5</v>
      </c>
      <c r="Q3121" s="12" t="s">
        <v>8314</v>
      </c>
      <c r="R3121" t="s">
        <v>8354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12.8</v>
      </c>
      <c r="P3122">
        <f t="shared" si="241"/>
        <v>12.8</v>
      </c>
      <c r="Q3122" s="12" t="s">
        <v>8314</v>
      </c>
      <c r="R3122" t="s">
        <v>8354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3.2" x14ac:dyDescent="0.3">
      <c r="A3123">
        <v>2579</v>
      </c>
      <c r="B3123" s="9" t="s">
        <v>2579</v>
      </c>
      <c r="C3123" s="3" t="s">
        <v>6689</v>
      </c>
      <c r="D3123" s="5">
        <v>200000</v>
      </c>
      <c r="E3123" s="7">
        <v>277</v>
      </c>
      <c r="F3123" t="s">
        <v>8219</v>
      </c>
      <c r="G3123" t="s">
        <v>8223</v>
      </c>
      <c r="H3123" t="s">
        <v>8245</v>
      </c>
      <c r="I3123">
        <v>1410810903</v>
      </c>
      <c r="J3123">
        <v>1405626903</v>
      </c>
      <c r="K3123" t="b">
        <v>0</v>
      </c>
      <c r="L3123">
        <v>12</v>
      </c>
      <c r="M3123" t="b">
        <v>0</v>
      </c>
      <c r="N3123" t="s">
        <v>8282</v>
      </c>
      <c r="O3123" s="10">
        <f t="shared" si="240"/>
        <v>23.08</v>
      </c>
      <c r="P3123">
        <f t="shared" si="241"/>
        <v>23.08</v>
      </c>
      <c r="Q3123" s="12" t="s">
        <v>8333</v>
      </c>
      <c r="R3123" t="s">
        <v>8334</v>
      </c>
      <c r="S3123" s="17">
        <f t="shared" si="242"/>
        <v>41837.829895833333</v>
      </c>
      <c r="T3123" s="17">
        <f t="shared" si="243"/>
        <v>41897.829895833333</v>
      </c>
      <c r="U3123">
        <f t="shared" si="244"/>
        <v>2014</v>
      </c>
    </row>
    <row r="3124" spans="1:21" ht="43.2" x14ac:dyDescent="0.3">
      <c r="A3124">
        <v>151</v>
      </c>
      <c r="B3124" s="9" t="s">
        <v>153</v>
      </c>
      <c r="C3124" s="3" t="s">
        <v>4261</v>
      </c>
      <c r="D3124" s="5">
        <v>250000</v>
      </c>
      <c r="E3124" s="7">
        <v>140</v>
      </c>
      <c r="F3124" t="s">
        <v>8219</v>
      </c>
      <c r="G3124" t="s">
        <v>8225</v>
      </c>
      <c r="H3124" t="s">
        <v>8247</v>
      </c>
      <c r="I3124">
        <v>1434633191</v>
      </c>
      <c r="J3124">
        <v>1429449191</v>
      </c>
      <c r="K3124" t="b">
        <v>0</v>
      </c>
      <c r="L3124">
        <v>5</v>
      </c>
      <c r="M3124" t="b">
        <v>0</v>
      </c>
      <c r="N3124" t="s">
        <v>8265</v>
      </c>
      <c r="O3124" s="10">
        <f t="shared" si="240"/>
        <v>28</v>
      </c>
      <c r="P3124">
        <f t="shared" si="241"/>
        <v>28</v>
      </c>
      <c r="Q3124" s="12" t="s">
        <v>8307</v>
      </c>
      <c r="R3124" t="s">
        <v>8310</v>
      </c>
      <c r="S3124" s="17">
        <f t="shared" si="242"/>
        <v>42113.550821759258</v>
      </c>
      <c r="T3124" s="17">
        <f t="shared" si="243"/>
        <v>42173.550821759258</v>
      </c>
      <c r="U3124">
        <f t="shared" si="244"/>
        <v>2015</v>
      </c>
    </row>
    <row r="3125" spans="1:21" ht="43.2" x14ac:dyDescent="0.3">
      <c r="A3125">
        <v>1017</v>
      </c>
      <c r="B3125" s="9" t="s">
        <v>1018</v>
      </c>
      <c r="C3125" s="3" t="s">
        <v>5127</v>
      </c>
      <c r="D3125" s="5">
        <v>250000</v>
      </c>
      <c r="E3125" s="7">
        <v>57197</v>
      </c>
      <c r="F3125" t="s">
        <v>8219</v>
      </c>
      <c r="G3125" t="s">
        <v>8223</v>
      </c>
      <c r="H3125" t="s">
        <v>8245</v>
      </c>
      <c r="I3125">
        <v>1448125935</v>
      </c>
      <c r="J3125">
        <v>1444666335</v>
      </c>
      <c r="K3125" t="b">
        <v>0</v>
      </c>
      <c r="L3125">
        <v>355</v>
      </c>
      <c r="M3125" t="b">
        <v>0</v>
      </c>
      <c r="N3125" t="s">
        <v>8271</v>
      </c>
      <c r="O3125" s="10">
        <f t="shared" si="240"/>
        <v>161.12</v>
      </c>
      <c r="P3125">
        <f t="shared" si="241"/>
        <v>161.12</v>
      </c>
      <c r="Q3125" s="12" t="s">
        <v>8316</v>
      </c>
      <c r="R3125" t="s">
        <v>8318</v>
      </c>
      <c r="S3125" s="17">
        <f t="shared" si="242"/>
        <v>42289.675173611111</v>
      </c>
      <c r="T3125" s="17">
        <f t="shared" si="243"/>
        <v>42329.716840277775</v>
      </c>
      <c r="U3125">
        <f t="shared" si="244"/>
        <v>2015</v>
      </c>
    </row>
    <row r="3126" spans="1:21" ht="57.6" x14ac:dyDescent="0.3">
      <c r="A3126">
        <v>1311</v>
      </c>
      <c r="B3126" s="9" t="s">
        <v>1312</v>
      </c>
      <c r="C3126" s="3" t="s">
        <v>5421</v>
      </c>
      <c r="D3126" s="5">
        <v>250000</v>
      </c>
      <c r="E3126" s="7">
        <v>80070</v>
      </c>
      <c r="F3126" t="s">
        <v>8219</v>
      </c>
      <c r="G3126" t="s">
        <v>8223</v>
      </c>
      <c r="H3126" t="s">
        <v>8245</v>
      </c>
      <c r="I3126">
        <v>1480536919</v>
      </c>
      <c r="J3126">
        <v>1477509319</v>
      </c>
      <c r="K3126" t="b">
        <v>0</v>
      </c>
      <c r="L3126">
        <v>100</v>
      </c>
      <c r="M3126" t="b">
        <v>0</v>
      </c>
      <c r="N3126" t="s">
        <v>8271</v>
      </c>
      <c r="O3126" s="10">
        <f t="shared" si="240"/>
        <v>800.7</v>
      </c>
      <c r="P3126">
        <f t="shared" si="241"/>
        <v>800.7</v>
      </c>
      <c r="Q3126" s="12" t="s">
        <v>8316</v>
      </c>
      <c r="R3126" t="s">
        <v>8318</v>
      </c>
      <c r="S3126" s="17">
        <f t="shared" si="242"/>
        <v>42669.802303240736</v>
      </c>
      <c r="T3126" s="17">
        <f t="shared" si="243"/>
        <v>42704.843969907408</v>
      </c>
      <c r="U3126">
        <f t="shared" si="244"/>
        <v>2016</v>
      </c>
    </row>
    <row r="3127" spans="1:21" ht="43.2" x14ac:dyDescent="0.3">
      <c r="A3127">
        <v>1331</v>
      </c>
      <c r="B3127" s="9" t="s">
        <v>1332</v>
      </c>
      <c r="C3127" s="3" t="s">
        <v>5441</v>
      </c>
      <c r="D3127" s="5">
        <v>250000</v>
      </c>
      <c r="E3127" s="7">
        <v>3417</v>
      </c>
      <c r="F3127" t="s">
        <v>8219</v>
      </c>
      <c r="G3127" t="s">
        <v>8223</v>
      </c>
      <c r="H3127" t="s">
        <v>8245</v>
      </c>
      <c r="I3127">
        <v>1471435554</v>
      </c>
      <c r="J3127">
        <v>1468843554</v>
      </c>
      <c r="K3127" t="b">
        <v>0</v>
      </c>
      <c r="L3127">
        <v>34</v>
      </c>
      <c r="M3127" t="b">
        <v>0</v>
      </c>
      <c r="N3127" t="s">
        <v>8271</v>
      </c>
      <c r="O3127" s="10">
        <f t="shared" si="240"/>
        <v>100.5</v>
      </c>
      <c r="P3127">
        <f t="shared" si="241"/>
        <v>100.5</v>
      </c>
      <c r="Q3127" s="12" t="s">
        <v>8316</v>
      </c>
      <c r="R3127" t="s">
        <v>8318</v>
      </c>
      <c r="S3127" s="17">
        <f t="shared" si="242"/>
        <v>42569.50409722222</v>
      </c>
      <c r="T3127" s="17">
        <f t="shared" si="243"/>
        <v>42599.50409722222</v>
      </c>
      <c r="U3127">
        <f t="shared" si="244"/>
        <v>2016</v>
      </c>
    </row>
    <row r="3128" spans="1:21" ht="43.2" x14ac:dyDescent="0.3">
      <c r="A3128">
        <v>2651</v>
      </c>
      <c r="B3128" s="9" t="s">
        <v>2651</v>
      </c>
      <c r="C3128" s="3" t="s">
        <v>6761</v>
      </c>
      <c r="D3128" s="5">
        <v>280000</v>
      </c>
      <c r="E3128" s="7">
        <v>5233</v>
      </c>
      <c r="F3128" t="s">
        <v>8219</v>
      </c>
      <c r="G3128" t="s">
        <v>8223</v>
      </c>
      <c r="H3128" t="s">
        <v>8245</v>
      </c>
      <c r="I3128">
        <v>1450380009</v>
      </c>
      <c r="J3128">
        <v>1447960809</v>
      </c>
      <c r="K3128" t="b">
        <v>0</v>
      </c>
      <c r="L3128">
        <v>17</v>
      </c>
      <c r="M3128" t="b">
        <v>0</v>
      </c>
      <c r="N3128" t="s">
        <v>8299</v>
      </c>
      <c r="O3128" s="10">
        <f t="shared" si="240"/>
        <v>307.82</v>
      </c>
      <c r="P3128">
        <f t="shared" si="241"/>
        <v>307.82</v>
      </c>
      <c r="Q3128" s="12" t="s">
        <v>8316</v>
      </c>
      <c r="R3128" t="s">
        <v>8352</v>
      </c>
      <c r="S3128" s="17">
        <f t="shared" si="242"/>
        <v>42327.805659722217</v>
      </c>
      <c r="T3128" s="17">
        <f t="shared" si="243"/>
        <v>42355.805659722217</v>
      </c>
      <c r="U3128">
        <f t="shared" si="244"/>
        <v>2015</v>
      </c>
    </row>
    <row r="3129" spans="1:21" ht="43.2" x14ac:dyDescent="0.3">
      <c r="A3129">
        <v>3885</v>
      </c>
      <c r="B3129" s="9" t="s">
        <v>3882</v>
      </c>
      <c r="C3129" s="3" t="s">
        <v>7994</v>
      </c>
      <c r="D3129" s="5">
        <v>375000</v>
      </c>
      <c r="E3129" s="7">
        <v>0</v>
      </c>
      <c r="F3129" t="s">
        <v>8219</v>
      </c>
      <c r="G3129" t="s">
        <v>8223</v>
      </c>
      <c r="H3129" t="s">
        <v>8245</v>
      </c>
      <c r="I3129">
        <v>1462834191</v>
      </c>
      <c r="J3129">
        <v>1460242191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240"/>
        <v>0</v>
      </c>
      <c r="P3129">
        <f t="shared" si="241"/>
        <v>0</v>
      </c>
      <c r="Q3129" s="12" t="s">
        <v>8314</v>
      </c>
      <c r="R3129" t="s">
        <v>8356</v>
      </c>
      <c r="S3129" s="17">
        <f t="shared" si="242"/>
        <v>42469.951284722221</v>
      </c>
      <c r="T3129" s="17">
        <f t="shared" si="243"/>
        <v>42499.951284722221</v>
      </c>
      <c r="U3129">
        <f t="shared" si="244"/>
        <v>2016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ref="O3130:O3193" si="245">IFERROR(ROUND(E3130/L3130,2),0)</f>
        <v>139.24</v>
      </c>
      <c r="P3130">
        <f t="shared" ref="P3130:P3193" si="246">IFERROR(ROUND(E3130/L3130,2),0)</f>
        <v>139.24</v>
      </c>
      <c r="Q3130" s="12" t="s">
        <v>8314</v>
      </c>
      <c r="R3130" t="s">
        <v>8315</v>
      </c>
      <c r="S3130" s="17">
        <f t="shared" ref="S3130:S3193" si="247">(((J3130/60)/60)/24)+DATE(1970,1,1)</f>
        <v>42780.825706018513</v>
      </c>
      <c r="T3130" s="17">
        <f t="shared" ref="T3130:T3193" si="248">(((I3130/60)/60)/24)+DATE(1970,1,1)</f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5"/>
        <v>10</v>
      </c>
      <c r="P3131">
        <f t="shared" si="246"/>
        <v>10</v>
      </c>
      <c r="Q3131" s="12" t="s">
        <v>8314</v>
      </c>
      <c r="R3131" t="s">
        <v>8315</v>
      </c>
      <c r="S3131" s="17">
        <f t="shared" si="247"/>
        <v>42803.842812499999</v>
      </c>
      <c r="T3131" s="17">
        <f t="shared" si="248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5"/>
        <v>93.75</v>
      </c>
      <c r="P3132">
        <f t="shared" si="246"/>
        <v>93.75</v>
      </c>
      <c r="Q3132" s="12" t="s">
        <v>8314</v>
      </c>
      <c r="R3132" t="s">
        <v>8315</v>
      </c>
      <c r="S3132" s="17">
        <f t="shared" si="247"/>
        <v>42808.640231481477</v>
      </c>
      <c r="T3132" s="17">
        <f t="shared" si="248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5"/>
        <v>53.75</v>
      </c>
      <c r="P3133">
        <f t="shared" si="246"/>
        <v>53.75</v>
      </c>
      <c r="Q3133" s="12" t="s">
        <v>8314</v>
      </c>
      <c r="R3133" t="s">
        <v>8315</v>
      </c>
      <c r="S3133" s="17">
        <f t="shared" si="247"/>
        <v>42803.579224537039</v>
      </c>
      <c r="T3133" s="17">
        <f t="shared" si="248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5"/>
        <v>10</v>
      </c>
      <c r="P3134">
        <f t="shared" si="246"/>
        <v>10</v>
      </c>
      <c r="Q3134" s="12" t="s">
        <v>8314</v>
      </c>
      <c r="R3134" t="s">
        <v>8315</v>
      </c>
      <c r="S3134" s="17">
        <f t="shared" si="247"/>
        <v>42786.350231481483</v>
      </c>
      <c r="T3134" s="17">
        <f t="shared" si="248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5"/>
        <v>33.75</v>
      </c>
      <c r="P3135">
        <f t="shared" si="246"/>
        <v>33.75</v>
      </c>
      <c r="Q3135" s="12" t="s">
        <v>8314</v>
      </c>
      <c r="R3135" t="s">
        <v>8315</v>
      </c>
      <c r="S3135" s="17">
        <f t="shared" si="247"/>
        <v>42788.565208333333</v>
      </c>
      <c r="T3135" s="17">
        <f t="shared" si="248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5"/>
        <v>18.75</v>
      </c>
      <c r="P3136">
        <f t="shared" si="246"/>
        <v>18.75</v>
      </c>
      <c r="Q3136" s="12" t="s">
        <v>8314</v>
      </c>
      <c r="R3136" t="s">
        <v>8315</v>
      </c>
      <c r="S3136" s="17">
        <f t="shared" si="247"/>
        <v>42800.720127314817</v>
      </c>
      <c r="T3136" s="17">
        <f t="shared" si="248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5"/>
        <v>23.14</v>
      </c>
      <c r="P3137">
        <f t="shared" si="246"/>
        <v>23.14</v>
      </c>
      <c r="Q3137" s="12" t="s">
        <v>8314</v>
      </c>
      <c r="R3137" t="s">
        <v>8315</v>
      </c>
      <c r="S3137" s="17">
        <f t="shared" si="247"/>
        <v>42807.151863425926</v>
      </c>
      <c r="T3137" s="17">
        <f t="shared" si="248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5"/>
        <v>29.05</v>
      </c>
      <c r="P3138">
        <f t="shared" si="246"/>
        <v>29.05</v>
      </c>
      <c r="Q3138" s="12" t="s">
        <v>8314</v>
      </c>
      <c r="R3138" t="s">
        <v>8315</v>
      </c>
      <c r="S3138" s="17">
        <f t="shared" si="247"/>
        <v>42789.462430555555</v>
      </c>
      <c r="T3138" s="17">
        <f t="shared" si="248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50</v>
      </c>
      <c r="P3139">
        <f t="shared" si="246"/>
        <v>50</v>
      </c>
      <c r="Q3139" s="12" t="s">
        <v>8314</v>
      </c>
      <c r="R3139" t="s">
        <v>8315</v>
      </c>
      <c r="S3139" s="17">
        <f t="shared" si="247"/>
        <v>42807.885057870371</v>
      </c>
      <c r="T3139" s="17">
        <f t="shared" si="248"/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8314</v>
      </c>
      <c r="R3140" t="s">
        <v>8315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450</v>
      </c>
      <c r="P3141">
        <f t="shared" si="246"/>
        <v>450</v>
      </c>
      <c r="Q3141" s="12" t="s">
        <v>8314</v>
      </c>
      <c r="R3141" t="s">
        <v>8315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24</v>
      </c>
      <c r="P3142">
        <f t="shared" si="246"/>
        <v>24</v>
      </c>
      <c r="Q3142" s="12" t="s">
        <v>8314</v>
      </c>
      <c r="R3142" t="s">
        <v>8315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32.25</v>
      </c>
      <c r="P3143">
        <f t="shared" si="246"/>
        <v>32.25</v>
      </c>
      <c r="Q3143" s="12" t="s">
        <v>8314</v>
      </c>
      <c r="R3143" t="s">
        <v>8315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15</v>
      </c>
      <c r="P3144">
        <f t="shared" si="246"/>
        <v>15</v>
      </c>
      <c r="Q3144" s="12" t="s">
        <v>8314</v>
      </c>
      <c r="R3144" t="s">
        <v>8315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8314</v>
      </c>
      <c r="R3145" t="s">
        <v>8315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251.33</v>
      </c>
      <c r="P3146">
        <f t="shared" si="246"/>
        <v>251.33</v>
      </c>
      <c r="Q3146" s="12" t="s">
        <v>8314</v>
      </c>
      <c r="R3146" t="s">
        <v>8315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8314</v>
      </c>
      <c r="R3147" t="s">
        <v>8315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437.5</v>
      </c>
      <c r="P3148">
        <f t="shared" si="246"/>
        <v>437.5</v>
      </c>
      <c r="Q3148" s="12" t="s">
        <v>8314</v>
      </c>
      <c r="R3148" t="s">
        <v>8315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110.35</v>
      </c>
      <c r="P3149">
        <f t="shared" si="246"/>
        <v>110.35</v>
      </c>
      <c r="Q3149" s="12" t="s">
        <v>8314</v>
      </c>
      <c r="R3149" t="s">
        <v>8315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41.42</v>
      </c>
      <c r="P3150">
        <f t="shared" si="246"/>
        <v>41.42</v>
      </c>
      <c r="Q3150" s="12" t="s">
        <v>8314</v>
      </c>
      <c r="R3150" t="s">
        <v>8315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52</v>
      </c>
      <c r="P3151">
        <f t="shared" si="246"/>
        <v>52</v>
      </c>
      <c r="Q3151" s="12" t="s">
        <v>8314</v>
      </c>
      <c r="R3151" t="s">
        <v>8315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33.99</v>
      </c>
      <c r="P3152">
        <f t="shared" si="246"/>
        <v>33.99</v>
      </c>
      <c r="Q3152" s="12" t="s">
        <v>8314</v>
      </c>
      <c r="R3152" t="s">
        <v>8315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103.35</v>
      </c>
      <c r="P3153">
        <f t="shared" si="246"/>
        <v>103.35</v>
      </c>
      <c r="Q3153" s="12" t="s">
        <v>8314</v>
      </c>
      <c r="R3153" t="s">
        <v>8315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34.79</v>
      </c>
      <c r="P3154">
        <f t="shared" si="246"/>
        <v>34.79</v>
      </c>
      <c r="Q3154" s="12" t="s">
        <v>8314</v>
      </c>
      <c r="R3154" t="s">
        <v>8315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41.77</v>
      </c>
      <c r="P3155">
        <f t="shared" si="246"/>
        <v>41.77</v>
      </c>
      <c r="Q3155" s="12" t="s">
        <v>8314</v>
      </c>
      <c r="R3155" t="s">
        <v>8315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64.27</v>
      </c>
      <c r="P3156">
        <f t="shared" si="246"/>
        <v>64.27</v>
      </c>
      <c r="Q3156" s="12" t="s">
        <v>8314</v>
      </c>
      <c r="R3156" t="s">
        <v>8315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31.21</v>
      </c>
      <c r="P3157">
        <f t="shared" si="246"/>
        <v>31.21</v>
      </c>
      <c r="Q3157" s="12" t="s">
        <v>8314</v>
      </c>
      <c r="R3157" t="s">
        <v>8315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62.92</v>
      </c>
      <c r="P3158">
        <f t="shared" si="246"/>
        <v>62.92</v>
      </c>
      <c r="Q3158" s="12" t="s">
        <v>8314</v>
      </c>
      <c r="R3158" t="s">
        <v>8315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98.54</v>
      </c>
      <c r="P3159">
        <f t="shared" si="246"/>
        <v>98.54</v>
      </c>
      <c r="Q3159" s="12" t="s">
        <v>8314</v>
      </c>
      <c r="R3159" t="s">
        <v>8315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82.61</v>
      </c>
      <c r="P3160">
        <f t="shared" si="246"/>
        <v>82.61</v>
      </c>
      <c r="Q3160" s="12" t="s">
        <v>8314</v>
      </c>
      <c r="R3160" t="s">
        <v>8315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38.5</v>
      </c>
      <c r="P3161">
        <f t="shared" si="246"/>
        <v>38.5</v>
      </c>
      <c r="Q3161" s="12" t="s">
        <v>8314</v>
      </c>
      <c r="R3161" t="s">
        <v>8315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80.16</v>
      </c>
      <c r="P3162">
        <f t="shared" si="246"/>
        <v>80.16</v>
      </c>
      <c r="Q3162" s="12" t="s">
        <v>8314</v>
      </c>
      <c r="R3162" t="s">
        <v>8315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28.41</v>
      </c>
      <c r="P3163">
        <f t="shared" si="246"/>
        <v>28.41</v>
      </c>
      <c r="Q3163" s="12" t="s">
        <v>8314</v>
      </c>
      <c r="R3163" t="s">
        <v>8315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80.73</v>
      </c>
      <c r="P3164">
        <f t="shared" si="246"/>
        <v>80.73</v>
      </c>
      <c r="Q3164" s="12" t="s">
        <v>8314</v>
      </c>
      <c r="R3164" t="s">
        <v>8315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200.69</v>
      </c>
      <c r="P3165">
        <f t="shared" si="246"/>
        <v>200.69</v>
      </c>
      <c r="Q3165" s="12" t="s">
        <v>8314</v>
      </c>
      <c r="R3165" t="s">
        <v>8315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37.590000000000003</v>
      </c>
      <c r="P3166">
        <f t="shared" si="246"/>
        <v>37.590000000000003</v>
      </c>
      <c r="Q3166" s="12" t="s">
        <v>8314</v>
      </c>
      <c r="R3166" t="s">
        <v>8315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58.1</v>
      </c>
      <c r="P3167">
        <f t="shared" si="246"/>
        <v>58.1</v>
      </c>
      <c r="Q3167" s="12" t="s">
        <v>8314</v>
      </c>
      <c r="R3167" t="s">
        <v>8315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60.3</v>
      </c>
      <c r="P3168">
        <f t="shared" si="246"/>
        <v>60.3</v>
      </c>
      <c r="Q3168" s="12" t="s">
        <v>8314</v>
      </c>
      <c r="R3168" t="s">
        <v>8315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63.36</v>
      </c>
      <c r="P3169">
        <f t="shared" si="246"/>
        <v>63.36</v>
      </c>
      <c r="Q3169" s="12" t="s">
        <v>8314</v>
      </c>
      <c r="R3169" t="s">
        <v>8315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50.9</v>
      </c>
      <c r="P3170">
        <f t="shared" si="246"/>
        <v>50.9</v>
      </c>
      <c r="Q3170" s="12" t="s">
        <v>8314</v>
      </c>
      <c r="R3170" t="s">
        <v>8315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100.5</v>
      </c>
      <c r="P3171">
        <f t="shared" si="246"/>
        <v>100.5</v>
      </c>
      <c r="Q3171" s="12" t="s">
        <v>8314</v>
      </c>
      <c r="R3171" t="s">
        <v>8315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31.62</v>
      </c>
      <c r="P3172">
        <f t="shared" si="246"/>
        <v>31.62</v>
      </c>
      <c r="Q3172" s="12" t="s">
        <v>8314</v>
      </c>
      <c r="R3172" t="s">
        <v>8315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65.099999999999994</v>
      </c>
      <c r="P3173">
        <f t="shared" si="246"/>
        <v>65.099999999999994</v>
      </c>
      <c r="Q3173" s="12" t="s">
        <v>8314</v>
      </c>
      <c r="R3173" t="s">
        <v>8315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79.31</v>
      </c>
      <c r="P3174">
        <f t="shared" si="246"/>
        <v>79.31</v>
      </c>
      <c r="Q3174" s="12" t="s">
        <v>8314</v>
      </c>
      <c r="R3174" t="s">
        <v>8315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139.19</v>
      </c>
      <c r="P3175">
        <f t="shared" si="246"/>
        <v>139.19</v>
      </c>
      <c r="Q3175" s="12" t="s">
        <v>8314</v>
      </c>
      <c r="R3175" t="s">
        <v>8315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131.91</v>
      </c>
      <c r="P3176">
        <f t="shared" si="246"/>
        <v>131.91</v>
      </c>
      <c r="Q3176" s="12" t="s">
        <v>8314</v>
      </c>
      <c r="R3176" t="s">
        <v>8315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91.3</v>
      </c>
      <c r="P3177">
        <f t="shared" si="246"/>
        <v>91.3</v>
      </c>
      <c r="Q3177" s="12" t="s">
        <v>8314</v>
      </c>
      <c r="R3177" t="s">
        <v>8315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39.67</v>
      </c>
      <c r="P3178">
        <f t="shared" si="246"/>
        <v>39.67</v>
      </c>
      <c r="Q3178" s="12" t="s">
        <v>8314</v>
      </c>
      <c r="R3178" t="s">
        <v>8315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57.55</v>
      </c>
      <c r="P3179">
        <f t="shared" si="246"/>
        <v>57.55</v>
      </c>
      <c r="Q3179" s="12" t="s">
        <v>8314</v>
      </c>
      <c r="R3179" t="s">
        <v>8315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33.03</v>
      </c>
      <c r="P3180">
        <f t="shared" si="246"/>
        <v>33.03</v>
      </c>
      <c r="Q3180" s="12" t="s">
        <v>8314</v>
      </c>
      <c r="R3180" t="s">
        <v>8315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77.34</v>
      </c>
      <c r="P3181">
        <f t="shared" si="246"/>
        <v>77.34</v>
      </c>
      <c r="Q3181" s="12" t="s">
        <v>8314</v>
      </c>
      <c r="R3181" t="s">
        <v>8315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31.93</v>
      </c>
      <c r="P3182">
        <f t="shared" si="246"/>
        <v>31.93</v>
      </c>
      <c r="Q3182" s="12" t="s">
        <v>8314</v>
      </c>
      <c r="R3182" t="s">
        <v>8315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36.33</v>
      </c>
      <c r="P3183">
        <f t="shared" si="246"/>
        <v>36.33</v>
      </c>
      <c r="Q3183" s="12" t="s">
        <v>8314</v>
      </c>
      <c r="R3183" t="s">
        <v>8315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46.77</v>
      </c>
      <c r="P3184">
        <f t="shared" si="246"/>
        <v>46.77</v>
      </c>
      <c r="Q3184" s="12" t="s">
        <v>8314</v>
      </c>
      <c r="R3184" t="s">
        <v>8315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40.07</v>
      </c>
      <c r="P3185">
        <f t="shared" si="246"/>
        <v>40.07</v>
      </c>
      <c r="Q3185" s="12" t="s">
        <v>8314</v>
      </c>
      <c r="R3185" t="s">
        <v>8315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100.22</v>
      </c>
      <c r="P3186">
        <f t="shared" si="246"/>
        <v>100.22</v>
      </c>
      <c r="Q3186" s="12" t="s">
        <v>8314</v>
      </c>
      <c r="R3186" t="s">
        <v>8315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41.67</v>
      </c>
      <c r="P3187">
        <f t="shared" si="246"/>
        <v>41.67</v>
      </c>
      <c r="Q3187" s="12" t="s">
        <v>8314</v>
      </c>
      <c r="R3187" t="s">
        <v>8315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46.71</v>
      </c>
      <c r="P3188">
        <f t="shared" si="246"/>
        <v>46.71</v>
      </c>
      <c r="Q3188" s="12" t="s">
        <v>8314</v>
      </c>
      <c r="R3188" t="s">
        <v>8315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71.489999999999995</v>
      </c>
      <c r="P3189">
        <f t="shared" si="246"/>
        <v>71.489999999999995</v>
      </c>
      <c r="Q3189" s="12" t="s">
        <v>8314</v>
      </c>
      <c r="R3189" t="s">
        <v>8315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14.44</v>
      </c>
      <c r="P3190">
        <f t="shared" si="246"/>
        <v>14.44</v>
      </c>
      <c r="Q3190" s="12" t="s">
        <v>8314</v>
      </c>
      <c r="R3190" t="s">
        <v>8356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356.84</v>
      </c>
      <c r="P3191">
        <f t="shared" si="246"/>
        <v>356.84</v>
      </c>
      <c r="Q3191" s="12" t="s">
        <v>8314</v>
      </c>
      <c r="R3191" t="s">
        <v>8356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8314</v>
      </c>
      <c r="R3192" t="s">
        <v>8356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37.75</v>
      </c>
      <c r="P3193">
        <f t="shared" si="246"/>
        <v>37.75</v>
      </c>
      <c r="Q3193" s="12" t="s">
        <v>8314</v>
      </c>
      <c r="R3193" t="s">
        <v>8356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ref="O3194:O3257" si="250">IFERROR(ROUND(E3194/L3194,2),0)</f>
        <v>12.75</v>
      </c>
      <c r="P3194">
        <f t="shared" ref="P3194:P3257" si="251">IFERROR(ROUND(E3194/L3194,2),0)</f>
        <v>12.75</v>
      </c>
      <c r="Q3194" s="12" t="s">
        <v>8314</v>
      </c>
      <c r="R3194" t="s">
        <v>8356</v>
      </c>
      <c r="S3194" s="17">
        <f t="shared" ref="S3194:S3257" si="252">(((J3194/60)/60)/24)+DATE(1970,1,1)</f>
        <v>42018.94049768518</v>
      </c>
      <c r="T3194" s="17">
        <f t="shared" ref="T3194:T3257" si="253">(((I3194/60)/60)/24)+DATE(1970,1,1)</f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50"/>
        <v>24.46</v>
      </c>
      <c r="P3195">
        <f t="shared" si="251"/>
        <v>24.46</v>
      </c>
      <c r="Q3195" s="12" t="s">
        <v>8314</v>
      </c>
      <c r="R3195" t="s">
        <v>8356</v>
      </c>
      <c r="S3195" s="17">
        <f t="shared" si="252"/>
        <v>42010.968240740738</v>
      </c>
      <c r="T3195" s="17">
        <f t="shared" si="253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50"/>
        <v>0</v>
      </c>
      <c r="P3196">
        <f t="shared" si="251"/>
        <v>0</v>
      </c>
      <c r="Q3196" s="12" t="s">
        <v>8314</v>
      </c>
      <c r="R3196" t="s">
        <v>8356</v>
      </c>
      <c r="S3196" s="17">
        <f t="shared" si="252"/>
        <v>42182.062476851846</v>
      </c>
      <c r="T3196" s="17">
        <f t="shared" si="253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50"/>
        <v>53.08</v>
      </c>
      <c r="P3197">
        <f t="shared" si="251"/>
        <v>53.08</v>
      </c>
      <c r="Q3197" s="12" t="s">
        <v>8314</v>
      </c>
      <c r="R3197" t="s">
        <v>8356</v>
      </c>
      <c r="S3197" s="17">
        <f t="shared" si="252"/>
        <v>42017.594236111108</v>
      </c>
      <c r="T3197" s="17">
        <f t="shared" si="253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50"/>
        <v>300</v>
      </c>
      <c r="P3198">
        <f t="shared" si="251"/>
        <v>300</v>
      </c>
      <c r="Q3198" s="12" t="s">
        <v>8314</v>
      </c>
      <c r="R3198" t="s">
        <v>8356</v>
      </c>
      <c r="S3198" s="17">
        <f t="shared" si="252"/>
        <v>42157.598090277781</v>
      </c>
      <c r="T3198" s="17">
        <f t="shared" si="253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50"/>
        <v>286.25</v>
      </c>
      <c r="P3199">
        <f t="shared" si="251"/>
        <v>286.25</v>
      </c>
      <c r="Q3199" s="12" t="s">
        <v>8314</v>
      </c>
      <c r="R3199" t="s">
        <v>8356</v>
      </c>
      <c r="S3199" s="17">
        <f t="shared" si="252"/>
        <v>42009.493263888886</v>
      </c>
      <c r="T3199" s="17">
        <f t="shared" si="253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50"/>
        <v>36.67</v>
      </c>
      <c r="P3200">
        <f t="shared" si="251"/>
        <v>36.67</v>
      </c>
      <c r="Q3200" s="12" t="s">
        <v>8314</v>
      </c>
      <c r="R3200" t="s">
        <v>8356</v>
      </c>
      <c r="S3200" s="17">
        <f t="shared" si="252"/>
        <v>42013.424502314811</v>
      </c>
      <c r="T3200" s="17">
        <f t="shared" si="253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50"/>
        <v>49.21</v>
      </c>
      <c r="P3201">
        <f t="shared" si="251"/>
        <v>49.21</v>
      </c>
      <c r="Q3201" s="12" t="s">
        <v>8314</v>
      </c>
      <c r="R3201" t="s">
        <v>8356</v>
      </c>
      <c r="S3201" s="17">
        <f t="shared" si="252"/>
        <v>41858.761782407404</v>
      </c>
      <c r="T3201" s="17">
        <f t="shared" si="253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50"/>
        <v>1</v>
      </c>
      <c r="P3202">
        <f t="shared" si="251"/>
        <v>1</v>
      </c>
      <c r="Q3202" s="12" t="s">
        <v>8314</v>
      </c>
      <c r="R3202" t="s">
        <v>8356</v>
      </c>
      <c r="S3202" s="17">
        <f t="shared" si="252"/>
        <v>42460.320613425924</v>
      </c>
      <c r="T3202" s="17">
        <f t="shared" si="253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12.5</v>
      </c>
      <c r="P3203">
        <f t="shared" si="251"/>
        <v>12.5</v>
      </c>
      <c r="Q3203" s="12" t="s">
        <v>8314</v>
      </c>
      <c r="R3203" t="s">
        <v>8356</v>
      </c>
      <c r="S3203" s="17">
        <f t="shared" si="252"/>
        <v>41861.767094907409</v>
      </c>
      <c r="T3203" s="17">
        <f t="shared" si="253"/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109.04</v>
      </c>
      <c r="P3204">
        <f t="shared" si="251"/>
        <v>109.04</v>
      </c>
      <c r="Q3204" s="12" t="s">
        <v>8314</v>
      </c>
      <c r="R3204" t="s">
        <v>8356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41.67</v>
      </c>
      <c r="P3205">
        <f t="shared" si="251"/>
        <v>41.67</v>
      </c>
      <c r="Q3205" s="12" t="s">
        <v>8314</v>
      </c>
      <c r="R3205" t="s">
        <v>8356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8314</v>
      </c>
      <c r="R3206" t="s">
        <v>8356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22.75</v>
      </c>
      <c r="P3207">
        <f t="shared" si="251"/>
        <v>22.75</v>
      </c>
      <c r="Q3207" s="12" t="s">
        <v>8314</v>
      </c>
      <c r="R3207" t="s">
        <v>8356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8314</v>
      </c>
      <c r="R3208" t="s">
        <v>8356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70.83</v>
      </c>
      <c r="P3209">
        <f t="shared" si="251"/>
        <v>70.83</v>
      </c>
      <c r="Q3209" s="12" t="s">
        <v>8314</v>
      </c>
      <c r="R3209" t="s">
        <v>8356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63.11</v>
      </c>
      <c r="P3210">
        <f t="shared" si="251"/>
        <v>63.11</v>
      </c>
      <c r="Q3210" s="12" t="s">
        <v>8314</v>
      </c>
      <c r="R3210" t="s">
        <v>8315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50.16</v>
      </c>
      <c r="P3211">
        <f t="shared" si="251"/>
        <v>50.16</v>
      </c>
      <c r="Q3211" s="12" t="s">
        <v>8314</v>
      </c>
      <c r="R3211" t="s">
        <v>8315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62.88</v>
      </c>
      <c r="P3212">
        <f t="shared" si="251"/>
        <v>62.88</v>
      </c>
      <c r="Q3212" s="12" t="s">
        <v>8314</v>
      </c>
      <c r="R3212" t="s">
        <v>8315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85.53</v>
      </c>
      <c r="P3213">
        <f t="shared" si="251"/>
        <v>85.53</v>
      </c>
      <c r="Q3213" s="12" t="s">
        <v>8314</v>
      </c>
      <c r="R3213" t="s">
        <v>8315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53.72</v>
      </c>
      <c r="P3214">
        <f t="shared" si="251"/>
        <v>53.72</v>
      </c>
      <c r="Q3214" s="12" t="s">
        <v>8314</v>
      </c>
      <c r="R3214" t="s">
        <v>8315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127.81</v>
      </c>
      <c r="P3215">
        <f t="shared" si="251"/>
        <v>127.81</v>
      </c>
      <c r="Q3215" s="12" t="s">
        <v>8314</v>
      </c>
      <c r="R3215" t="s">
        <v>8315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106.57</v>
      </c>
      <c r="P3216">
        <f t="shared" si="251"/>
        <v>106.57</v>
      </c>
      <c r="Q3216" s="12" t="s">
        <v>8314</v>
      </c>
      <c r="R3216" t="s">
        <v>8315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262.11</v>
      </c>
      <c r="P3217">
        <f t="shared" si="251"/>
        <v>262.11</v>
      </c>
      <c r="Q3217" s="12" t="s">
        <v>8314</v>
      </c>
      <c r="R3217" t="s">
        <v>8315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57.17</v>
      </c>
      <c r="P3218">
        <f t="shared" si="251"/>
        <v>57.17</v>
      </c>
      <c r="Q3218" s="12" t="s">
        <v>8314</v>
      </c>
      <c r="R3218" t="s">
        <v>8315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50.2</v>
      </c>
      <c r="P3219">
        <f t="shared" si="251"/>
        <v>50.2</v>
      </c>
      <c r="Q3219" s="12" t="s">
        <v>8314</v>
      </c>
      <c r="R3219" t="s">
        <v>8315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66.59</v>
      </c>
      <c r="P3220">
        <f t="shared" si="251"/>
        <v>66.59</v>
      </c>
      <c r="Q3220" s="12" t="s">
        <v>8314</v>
      </c>
      <c r="R3220" t="s">
        <v>8315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168.25</v>
      </c>
      <c r="P3221">
        <f t="shared" si="251"/>
        <v>168.25</v>
      </c>
      <c r="Q3221" s="12" t="s">
        <v>8314</v>
      </c>
      <c r="R3221" t="s">
        <v>8315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256.37</v>
      </c>
      <c r="P3222">
        <f t="shared" si="251"/>
        <v>256.37</v>
      </c>
      <c r="Q3222" s="12" t="s">
        <v>8314</v>
      </c>
      <c r="R3222" t="s">
        <v>8315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36.61</v>
      </c>
      <c r="P3223">
        <f t="shared" si="251"/>
        <v>36.61</v>
      </c>
      <c r="Q3223" s="12" t="s">
        <v>8314</v>
      </c>
      <c r="R3223" t="s">
        <v>8315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37.14</v>
      </c>
      <c r="P3224">
        <f t="shared" si="251"/>
        <v>37.14</v>
      </c>
      <c r="Q3224" s="12" t="s">
        <v>8314</v>
      </c>
      <c r="R3224" t="s">
        <v>8315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45.88</v>
      </c>
      <c r="P3225">
        <f t="shared" si="251"/>
        <v>45.88</v>
      </c>
      <c r="Q3225" s="12" t="s">
        <v>8314</v>
      </c>
      <c r="R3225" t="s">
        <v>8315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141.71</v>
      </c>
      <c r="P3226">
        <f t="shared" si="251"/>
        <v>141.71</v>
      </c>
      <c r="Q3226" s="12" t="s">
        <v>8314</v>
      </c>
      <c r="R3226" t="s">
        <v>8315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52.49</v>
      </c>
      <c r="P3227">
        <f t="shared" si="251"/>
        <v>52.49</v>
      </c>
      <c r="Q3227" s="12" t="s">
        <v>8314</v>
      </c>
      <c r="R3227" t="s">
        <v>8315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59.52</v>
      </c>
      <c r="P3228">
        <f t="shared" si="251"/>
        <v>59.52</v>
      </c>
      <c r="Q3228" s="12" t="s">
        <v>8314</v>
      </c>
      <c r="R3228" t="s">
        <v>8315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50</v>
      </c>
      <c r="P3229">
        <f t="shared" si="251"/>
        <v>50</v>
      </c>
      <c r="Q3229" s="12" t="s">
        <v>8314</v>
      </c>
      <c r="R3229" t="s">
        <v>8315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193.62</v>
      </c>
      <c r="P3230">
        <f t="shared" si="251"/>
        <v>193.62</v>
      </c>
      <c r="Q3230" s="12" t="s">
        <v>8314</v>
      </c>
      <c r="R3230" t="s">
        <v>8315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106.8</v>
      </c>
      <c r="P3231">
        <f t="shared" si="251"/>
        <v>106.8</v>
      </c>
      <c r="Q3231" s="12" t="s">
        <v>8314</v>
      </c>
      <c r="R3231" t="s">
        <v>8315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77.22</v>
      </c>
      <c r="P3232">
        <f t="shared" si="251"/>
        <v>77.22</v>
      </c>
      <c r="Q3232" s="12" t="s">
        <v>8314</v>
      </c>
      <c r="R3232" t="s">
        <v>8315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57.5</v>
      </c>
      <c r="P3233">
        <f t="shared" si="251"/>
        <v>57.5</v>
      </c>
      <c r="Q3233" s="12" t="s">
        <v>8314</v>
      </c>
      <c r="R3233" t="s">
        <v>8315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50.46</v>
      </c>
      <c r="P3234">
        <f t="shared" si="251"/>
        <v>50.46</v>
      </c>
      <c r="Q3234" s="12" t="s">
        <v>8314</v>
      </c>
      <c r="R3234" t="s">
        <v>8315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97.38</v>
      </c>
      <c r="P3235">
        <f t="shared" si="251"/>
        <v>97.38</v>
      </c>
      <c r="Q3235" s="12" t="s">
        <v>8314</v>
      </c>
      <c r="R3235" t="s">
        <v>8315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34.92</v>
      </c>
      <c r="P3236">
        <f t="shared" si="251"/>
        <v>34.92</v>
      </c>
      <c r="Q3236" s="12" t="s">
        <v>8314</v>
      </c>
      <c r="R3236" t="s">
        <v>8315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85.53</v>
      </c>
      <c r="P3237">
        <f t="shared" si="251"/>
        <v>85.53</v>
      </c>
      <c r="Q3237" s="12" t="s">
        <v>8314</v>
      </c>
      <c r="R3237" t="s">
        <v>8315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182.91</v>
      </c>
      <c r="P3238">
        <f t="shared" si="251"/>
        <v>182.91</v>
      </c>
      <c r="Q3238" s="12" t="s">
        <v>8314</v>
      </c>
      <c r="R3238" t="s">
        <v>8315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131.13999999999999</v>
      </c>
      <c r="P3239">
        <f t="shared" si="251"/>
        <v>131.13999999999999</v>
      </c>
      <c r="Q3239" s="12" t="s">
        <v>8314</v>
      </c>
      <c r="R3239" t="s">
        <v>8315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39.81</v>
      </c>
      <c r="P3240">
        <f t="shared" si="251"/>
        <v>39.81</v>
      </c>
      <c r="Q3240" s="12" t="s">
        <v>8314</v>
      </c>
      <c r="R3240" t="s">
        <v>8315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59.7</v>
      </c>
      <c r="P3241">
        <f t="shared" si="251"/>
        <v>59.7</v>
      </c>
      <c r="Q3241" s="12" t="s">
        <v>8314</v>
      </c>
      <c r="R3241" t="s">
        <v>8315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88.74</v>
      </c>
      <c r="P3242">
        <f t="shared" si="251"/>
        <v>88.74</v>
      </c>
      <c r="Q3242" s="12" t="s">
        <v>8314</v>
      </c>
      <c r="R3242" t="s">
        <v>8315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58.69</v>
      </c>
      <c r="P3243">
        <f t="shared" si="251"/>
        <v>58.69</v>
      </c>
      <c r="Q3243" s="12" t="s">
        <v>8314</v>
      </c>
      <c r="R3243" t="s">
        <v>8315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69.569999999999993</v>
      </c>
      <c r="P3244">
        <f t="shared" si="251"/>
        <v>69.569999999999993</v>
      </c>
      <c r="Q3244" s="12" t="s">
        <v>8314</v>
      </c>
      <c r="R3244" t="s">
        <v>8315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115.87</v>
      </c>
      <c r="P3245">
        <f t="shared" si="251"/>
        <v>115.87</v>
      </c>
      <c r="Q3245" s="12" t="s">
        <v>8314</v>
      </c>
      <c r="R3245" t="s">
        <v>8315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23.87</v>
      </c>
      <c r="P3246">
        <f t="shared" si="251"/>
        <v>23.87</v>
      </c>
      <c r="Q3246" s="12" t="s">
        <v>8314</v>
      </c>
      <c r="R3246" t="s">
        <v>8315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81.13</v>
      </c>
      <c r="P3247">
        <f t="shared" si="251"/>
        <v>81.13</v>
      </c>
      <c r="Q3247" s="12" t="s">
        <v>8314</v>
      </c>
      <c r="R3247" t="s">
        <v>8315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57.63</v>
      </c>
      <c r="P3248">
        <f t="shared" si="251"/>
        <v>57.63</v>
      </c>
      <c r="Q3248" s="12" t="s">
        <v>8314</v>
      </c>
      <c r="R3248" t="s">
        <v>8315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46.43</v>
      </c>
      <c r="P3249">
        <f t="shared" si="251"/>
        <v>46.43</v>
      </c>
      <c r="Q3249" s="12" t="s">
        <v>8314</v>
      </c>
      <c r="R3249" t="s">
        <v>8315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60.48</v>
      </c>
      <c r="P3250">
        <f t="shared" si="251"/>
        <v>60.48</v>
      </c>
      <c r="Q3250" s="12" t="s">
        <v>8314</v>
      </c>
      <c r="R3250" t="s">
        <v>8315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65.58</v>
      </c>
      <c r="P3251">
        <f t="shared" si="251"/>
        <v>65.58</v>
      </c>
      <c r="Q3251" s="12" t="s">
        <v>8314</v>
      </c>
      <c r="R3251" t="s">
        <v>8315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119.19</v>
      </c>
      <c r="P3252">
        <f t="shared" si="251"/>
        <v>119.19</v>
      </c>
      <c r="Q3252" s="12" t="s">
        <v>8314</v>
      </c>
      <c r="R3252" t="s">
        <v>8315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83.05</v>
      </c>
      <c r="P3253">
        <f t="shared" si="251"/>
        <v>83.05</v>
      </c>
      <c r="Q3253" s="12" t="s">
        <v>8314</v>
      </c>
      <c r="R3253" t="s">
        <v>8315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57.52</v>
      </c>
      <c r="P3254">
        <f t="shared" si="251"/>
        <v>57.52</v>
      </c>
      <c r="Q3254" s="12" t="s">
        <v>8314</v>
      </c>
      <c r="R3254" t="s">
        <v>8315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177.09</v>
      </c>
      <c r="P3255">
        <f t="shared" si="251"/>
        <v>177.09</v>
      </c>
      <c r="Q3255" s="12" t="s">
        <v>8314</v>
      </c>
      <c r="R3255" t="s">
        <v>8315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70.77</v>
      </c>
      <c r="P3256">
        <f t="shared" si="251"/>
        <v>70.77</v>
      </c>
      <c r="Q3256" s="12" t="s">
        <v>8314</v>
      </c>
      <c r="R3256" t="s">
        <v>8315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29.17</v>
      </c>
      <c r="P3257">
        <f t="shared" si="251"/>
        <v>29.17</v>
      </c>
      <c r="Q3257" s="12" t="s">
        <v>8314</v>
      </c>
      <c r="R3257" t="s">
        <v>8315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ref="O3258:O3321" si="255">IFERROR(ROUND(E3258/L3258,2),0)</f>
        <v>72.760000000000005</v>
      </c>
      <c r="P3258">
        <f t="shared" ref="P3258:P3321" si="256">IFERROR(ROUND(E3258/L3258,2),0)</f>
        <v>72.760000000000005</v>
      </c>
      <c r="Q3258" s="12" t="s">
        <v>8314</v>
      </c>
      <c r="R3258" t="s">
        <v>8315</v>
      </c>
      <c r="S3258" s="17">
        <f t="shared" ref="S3258:S3321" si="257">(((J3258/60)/60)/24)+DATE(1970,1,1)</f>
        <v>42144.573807870373</v>
      </c>
      <c r="T3258" s="17">
        <f t="shared" ref="T3258:T3321" si="258">(((I3258/60)/60)/24)+DATE(1970,1,1)</f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5"/>
        <v>51.85</v>
      </c>
      <c r="P3259">
        <f t="shared" si="256"/>
        <v>51.85</v>
      </c>
      <c r="Q3259" s="12" t="s">
        <v>8314</v>
      </c>
      <c r="R3259" t="s">
        <v>8315</v>
      </c>
      <c r="S3259" s="17">
        <f t="shared" si="257"/>
        <v>42758.559629629628</v>
      </c>
      <c r="T3259" s="17">
        <f t="shared" si="258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5"/>
        <v>98.2</v>
      </c>
      <c r="P3260">
        <f t="shared" si="256"/>
        <v>98.2</v>
      </c>
      <c r="Q3260" s="12" t="s">
        <v>8314</v>
      </c>
      <c r="R3260" t="s">
        <v>8315</v>
      </c>
      <c r="S3260" s="17">
        <f t="shared" si="257"/>
        <v>41982.887280092589</v>
      </c>
      <c r="T3260" s="17">
        <f t="shared" si="258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5"/>
        <v>251.74</v>
      </c>
      <c r="P3261">
        <f t="shared" si="256"/>
        <v>251.74</v>
      </c>
      <c r="Q3261" s="12" t="s">
        <v>8314</v>
      </c>
      <c r="R3261" t="s">
        <v>8315</v>
      </c>
      <c r="S3261" s="17">
        <f t="shared" si="257"/>
        <v>42614.760937500003</v>
      </c>
      <c r="T3261" s="17">
        <f t="shared" si="258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5"/>
        <v>74.819999999999993</v>
      </c>
      <c r="P3262">
        <f t="shared" si="256"/>
        <v>74.819999999999993</v>
      </c>
      <c r="Q3262" s="12" t="s">
        <v>8314</v>
      </c>
      <c r="R3262" t="s">
        <v>8315</v>
      </c>
      <c r="S3262" s="17">
        <f t="shared" si="257"/>
        <v>42303.672662037032</v>
      </c>
      <c r="T3262" s="17">
        <f t="shared" si="258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5"/>
        <v>67.650000000000006</v>
      </c>
      <c r="P3263">
        <f t="shared" si="256"/>
        <v>67.650000000000006</v>
      </c>
      <c r="Q3263" s="12" t="s">
        <v>8314</v>
      </c>
      <c r="R3263" t="s">
        <v>8315</v>
      </c>
      <c r="S3263" s="17">
        <f t="shared" si="257"/>
        <v>42171.725416666668</v>
      </c>
      <c r="T3263" s="17">
        <f t="shared" si="258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5"/>
        <v>93.81</v>
      </c>
      <c r="P3264">
        <f t="shared" si="256"/>
        <v>93.81</v>
      </c>
      <c r="Q3264" s="12" t="s">
        <v>8314</v>
      </c>
      <c r="R3264" t="s">
        <v>8315</v>
      </c>
      <c r="S3264" s="17">
        <f t="shared" si="257"/>
        <v>41964.315532407403</v>
      </c>
      <c r="T3264" s="17">
        <f t="shared" si="258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5"/>
        <v>41.24</v>
      </c>
      <c r="P3265">
        <f t="shared" si="256"/>
        <v>41.24</v>
      </c>
      <c r="Q3265" s="12" t="s">
        <v>8314</v>
      </c>
      <c r="R3265" t="s">
        <v>8315</v>
      </c>
      <c r="S3265" s="17">
        <f t="shared" si="257"/>
        <v>42284.516064814816</v>
      </c>
      <c r="T3265" s="17">
        <f t="shared" si="258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5"/>
        <v>52.55</v>
      </c>
      <c r="P3266">
        <f t="shared" si="256"/>
        <v>52.55</v>
      </c>
      <c r="Q3266" s="12" t="s">
        <v>8314</v>
      </c>
      <c r="R3266" t="s">
        <v>8315</v>
      </c>
      <c r="S3266" s="17">
        <f t="shared" si="257"/>
        <v>42016.800208333334</v>
      </c>
      <c r="T3266" s="17">
        <f t="shared" si="258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70.290000000000006</v>
      </c>
      <c r="P3267">
        <f t="shared" si="256"/>
        <v>70.290000000000006</v>
      </c>
      <c r="Q3267" s="12" t="s">
        <v>8314</v>
      </c>
      <c r="R3267" t="s">
        <v>8315</v>
      </c>
      <c r="S3267" s="17">
        <f t="shared" si="257"/>
        <v>42311.711979166663</v>
      </c>
      <c r="T3267" s="17">
        <f t="shared" si="258"/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48.33</v>
      </c>
      <c r="P3268">
        <f t="shared" si="256"/>
        <v>48.33</v>
      </c>
      <c r="Q3268" s="12" t="s">
        <v>8314</v>
      </c>
      <c r="R3268" t="s">
        <v>8315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53.18</v>
      </c>
      <c r="P3269">
        <f t="shared" si="256"/>
        <v>53.18</v>
      </c>
      <c r="Q3269" s="12" t="s">
        <v>8314</v>
      </c>
      <c r="R3269" t="s">
        <v>8315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60.95</v>
      </c>
      <c r="P3270">
        <f t="shared" si="256"/>
        <v>60.95</v>
      </c>
      <c r="Q3270" s="12" t="s">
        <v>8314</v>
      </c>
      <c r="R3270" t="s">
        <v>8315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116</v>
      </c>
      <c r="P3271">
        <f t="shared" si="256"/>
        <v>116</v>
      </c>
      <c r="Q3271" s="12" t="s">
        <v>8314</v>
      </c>
      <c r="R3271" t="s">
        <v>8315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61</v>
      </c>
      <c r="P3272">
        <f t="shared" si="256"/>
        <v>61</v>
      </c>
      <c r="Q3272" s="12" t="s">
        <v>8314</v>
      </c>
      <c r="R3272" t="s">
        <v>8315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38.24</v>
      </c>
      <c r="P3273">
        <f t="shared" si="256"/>
        <v>38.24</v>
      </c>
      <c r="Q3273" s="12" t="s">
        <v>8314</v>
      </c>
      <c r="R3273" t="s">
        <v>8315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106.5</v>
      </c>
      <c r="P3274">
        <f t="shared" si="256"/>
        <v>106.5</v>
      </c>
      <c r="Q3274" s="12" t="s">
        <v>8314</v>
      </c>
      <c r="R3274" t="s">
        <v>8315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204.57</v>
      </c>
      <c r="P3275">
        <f t="shared" si="256"/>
        <v>204.57</v>
      </c>
      <c r="Q3275" s="12" t="s">
        <v>8314</v>
      </c>
      <c r="R3275" t="s">
        <v>8315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54.91</v>
      </c>
      <c r="P3276">
        <f t="shared" si="256"/>
        <v>54.91</v>
      </c>
      <c r="Q3276" s="12" t="s">
        <v>8314</v>
      </c>
      <c r="R3276" t="s">
        <v>8315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150.41999999999999</v>
      </c>
      <c r="P3277">
        <f t="shared" si="256"/>
        <v>150.41999999999999</v>
      </c>
      <c r="Q3277" s="12" t="s">
        <v>8314</v>
      </c>
      <c r="R3277" t="s">
        <v>8315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52.58</v>
      </c>
      <c r="P3278">
        <f t="shared" si="256"/>
        <v>52.58</v>
      </c>
      <c r="Q3278" s="12" t="s">
        <v>8314</v>
      </c>
      <c r="R3278" t="s">
        <v>8315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54.3</v>
      </c>
      <c r="P3279">
        <f t="shared" si="256"/>
        <v>54.3</v>
      </c>
      <c r="Q3279" s="12" t="s">
        <v>8314</v>
      </c>
      <c r="R3279" t="s">
        <v>8315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76.03</v>
      </c>
      <c r="P3280">
        <f t="shared" si="256"/>
        <v>76.03</v>
      </c>
      <c r="Q3280" s="12" t="s">
        <v>8314</v>
      </c>
      <c r="R3280" t="s">
        <v>8315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105.21</v>
      </c>
      <c r="P3281">
        <f t="shared" si="256"/>
        <v>105.21</v>
      </c>
      <c r="Q3281" s="12" t="s">
        <v>8314</v>
      </c>
      <c r="R3281" t="s">
        <v>8315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68.67</v>
      </c>
      <c r="P3282">
        <f t="shared" si="256"/>
        <v>68.67</v>
      </c>
      <c r="Q3282" s="12" t="s">
        <v>8314</v>
      </c>
      <c r="R3282" t="s">
        <v>8315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129.36000000000001</v>
      </c>
      <c r="P3283">
        <f t="shared" si="256"/>
        <v>129.36000000000001</v>
      </c>
      <c r="Q3283" s="12" t="s">
        <v>8314</v>
      </c>
      <c r="R3283" t="s">
        <v>8315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134.26</v>
      </c>
      <c r="P3284">
        <f t="shared" si="256"/>
        <v>134.26</v>
      </c>
      <c r="Q3284" s="12" t="s">
        <v>8314</v>
      </c>
      <c r="R3284" t="s">
        <v>8315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17.829999999999998</v>
      </c>
      <c r="P3285">
        <f t="shared" si="256"/>
        <v>17.829999999999998</v>
      </c>
      <c r="Q3285" s="12" t="s">
        <v>8314</v>
      </c>
      <c r="R3285" t="s">
        <v>8315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203.2</v>
      </c>
      <c r="P3286">
        <f t="shared" si="256"/>
        <v>203.2</v>
      </c>
      <c r="Q3286" s="12" t="s">
        <v>8314</v>
      </c>
      <c r="R3286" t="s">
        <v>8315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69.19</v>
      </c>
      <c r="P3287">
        <f t="shared" si="256"/>
        <v>69.19</v>
      </c>
      <c r="Q3287" s="12" t="s">
        <v>8314</v>
      </c>
      <c r="R3287" t="s">
        <v>8315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125.12</v>
      </c>
      <c r="P3288">
        <f t="shared" si="256"/>
        <v>125.12</v>
      </c>
      <c r="Q3288" s="12" t="s">
        <v>8314</v>
      </c>
      <c r="R3288" t="s">
        <v>8315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73.53</v>
      </c>
      <c r="P3289">
        <f t="shared" si="256"/>
        <v>73.53</v>
      </c>
      <c r="Q3289" s="12" t="s">
        <v>8314</v>
      </c>
      <c r="R3289" t="s">
        <v>8315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48.44</v>
      </c>
      <c r="P3290">
        <f t="shared" si="256"/>
        <v>48.44</v>
      </c>
      <c r="Q3290" s="12" t="s">
        <v>8314</v>
      </c>
      <c r="R3290" t="s">
        <v>8315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26.61</v>
      </c>
      <c r="P3291">
        <f t="shared" si="256"/>
        <v>26.61</v>
      </c>
      <c r="Q3291" s="12" t="s">
        <v>8314</v>
      </c>
      <c r="R3291" t="s">
        <v>8315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33.67</v>
      </c>
      <c r="P3292">
        <f t="shared" si="256"/>
        <v>33.67</v>
      </c>
      <c r="Q3292" s="12" t="s">
        <v>8314</v>
      </c>
      <c r="R3292" t="s">
        <v>8315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40.71</v>
      </c>
      <c r="P3293">
        <f t="shared" si="256"/>
        <v>40.71</v>
      </c>
      <c r="Q3293" s="12" t="s">
        <v>8314</v>
      </c>
      <c r="R3293" t="s">
        <v>8315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19.27</v>
      </c>
      <c r="P3294">
        <f t="shared" si="256"/>
        <v>19.27</v>
      </c>
      <c r="Q3294" s="12" t="s">
        <v>8314</v>
      </c>
      <c r="R3294" t="s">
        <v>8315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84.29</v>
      </c>
      <c r="P3295">
        <f t="shared" si="256"/>
        <v>84.29</v>
      </c>
      <c r="Q3295" s="12" t="s">
        <v>8314</v>
      </c>
      <c r="R3295" t="s">
        <v>8315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29.58</v>
      </c>
      <c r="P3296">
        <f t="shared" si="256"/>
        <v>29.58</v>
      </c>
      <c r="Q3296" s="12" t="s">
        <v>8314</v>
      </c>
      <c r="R3296" t="s">
        <v>8315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26.67</v>
      </c>
      <c r="P3297">
        <f t="shared" si="256"/>
        <v>26.67</v>
      </c>
      <c r="Q3297" s="12" t="s">
        <v>8314</v>
      </c>
      <c r="R3297" t="s">
        <v>8315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45.98</v>
      </c>
      <c r="P3298">
        <f t="shared" si="256"/>
        <v>45.98</v>
      </c>
      <c r="Q3298" s="12" t="s">
        <v>8314</v>
      </c>
      <c r="R3298" t="s">
        <v>8315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125.09</v>
      </c>
      <c r="P3299">
        <f t="shared" si="256"/>
        <v>125.09</v>
      </c>
      <c r="Q3299" s="12" t="s">
        <v>8314</v>
      </c>
      <c r="R3299" t="s">
        <v>8315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141.29</v>
      </c>
      <c r="P3300">
        <f t="shared" si="256"/>
        <v>141.29</v>
      </c>
      <c r="Q3300" s="12" t="s">
        <v>8314</v>
      </c>
      <c r="R3300" t="s">
        <v>8315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55.33</v>
      </c>
      <c r="P3301">
        <f t="shared" si="256"/>
        <v>55.33</v>
      </c>
      <c r="Q3301" s="12" t="s">
        <v>8314</v>
      </c>
      <c r="R3301" t="s">
        <v>8315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46.42</v>
      </c>
      <c r="P3302">
        <f t="shared" si="256"/>
        <v>46.42</v>
      </c>
      <c r="Q3302" s="12" t="s">
        <v>8314</v>
      </c>
      <c r="R3302" t="s">
        <v>8315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57.2</v>
      </c>
      <c r="P3303">
        <f t="shared" si="256"/>
        <v>57.2</v>
      </c>
      <c r="Q3303" s="12" t="s">
        <v>8314</v>
      </c>
      <c r="R3303" t="s">
        <v>8315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173.7</v>
      </c>
      <c r="P3304">
        <f t="shared" si="256"/>
        <v>173.7</v>
      </c>
      <c r="Q3304" s="12" t="s">
        <v>8314</v>
      </c>
      <c r="R3304" t="s">
        <v>8315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59.6</v>
      </c>
      <c r="P3305">
        <f t="shared" si="256"/>
        <v>59.6</v>
      </c>
      <c r="Q3305" s="12" t="s">
        <v>8314</v>
      </c>
      <c r="R3305" t="s">
        <v>8315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89.59</v>
      </c>
      <c r="P3306">
        <f t="shared" si="256"/>
        <v>89.59</v>
      </c>
      <c r="Q3306" s="12" t="s">
        <v>8314</v>
      </c>
      <c r="R3306" t="s">
        <v>8315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204.05</v>
      </c>
      <c r="P3307">
        <f t="shared" si="256"/>
        <v>204.05</v>
      </c>
      <c r="Q3307" s="12" t="s">
        <v>8314</v>
      </c>
      <c r="R3307" t="s">
        <v>8315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48.7</v>
      </c>
      <c r="P3308">
        <f t="shared" si="256"/>
        <v>48.7</v>
      </c>
      <c r="Q3308" s="12" t="s">
        <v>8314</v>
      </c>
      <c r="R3308" t="s">
        <v>8315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53.34</v>
      </c>
      <c r="P3309">
        <f t="shared" si="256"/>
        <v>53.34</v>
      </c>
      <c r="Q3309" s="12" t="s">
        <v>8314</v>
      </c>
      <c r="R3309" t="s">
        <v>8315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75.09</v>
      </c>
      <c r="P3310">
        <f t="shared" si="256"/>
        <v>75.09</v>
      </c>
      <c r="Q3310" s="12" t="s">
        <v>8314</v>
      </c>
      <c r="R3310" t="s">
        <v>8315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18</v>
      </c>
      <c r="P3311">
        <f t="shared" si="256"/>
        <v>18</v>
      </c>
      <c r="Q3311" s="12" t="s">
        <v>8314</v>
      </c>
      <c r="R3311" t="s">
        <v>8315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209.84</v>
      </c>
      <c r="P3312">
        <f t="shared" si="256"/>
        <v>209.84</v>
      </c>
      <c r="Q3312" s="12" t="s">
        <v>8314</v>
      </c>
      <c r="R3312" t="s">
        <v>8315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61.02</v>
      </c>
      <c r="P3313">
        <f t="shared" si="256"/>
        <v>61.02</v>
      </c>
      <c r="Q3313" s="12" t="s">
        <v>8314</v>
      </c>
      <c r="R3313" t="s">
        <v>8315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61</v>
      </c>
      <c r="P3314">
        <f t="shared" si="256"/>
        <v>61</v>
      </c>
      <c r="Q3314" s="12" t="s">
        <v>8314</v>
      </c>
      <c r="R3314" t="s">
        <v>8315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80.03</v>
      </c>
      <c r="P3315">
        <f t="shared" si="256"/>
        <v>80.03</v>
      </c>
      <c r="Q3315" s="12" t="s">
        <v>8314</v>
      </c>
      <c r="R3315" t="s">
        <v>8315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29.07</v>
      </c>
      <c r="P3316">
        <f t="shared" si="256"/>
        <v>29.07</v>
      </c>
      <c r="Q3316" s="12" t="s">
        <v>8314</v>
      </c>
      <c r="R3316" t="s">
        <v>8315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49.44</v>
      </c>
      <c r="P3317">
        <f t="shared" si="256"/>
        <v>49.44</v>
      </c>
      <c r="Q3317" s="12" t="s">
        <v>8314</v>
      </c>
      <c r="R3317" t="s">
        <v>8315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93.98</v>
      </c>
      <c r="P3318">
        <f t="shared" si="256"/>
        <v>93.98</v>
      </c>
      <c r="Q3318" s="12" t="s">
        <v>8314</v>
      </c>
      <c r="R3318" t="s">
        <v>8315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61.94</v>
      </c>
      <c r="P3319">
        <f t="shared" si="256"/>
        <v>61.94</v>
      </c>
      <c r="Q3319" s="12" t="s">
        <v>8314</v>
      </c>
      <c r="R3319" t="s">
        <v>8315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78.5</v>
      </c>
      <c r="P3320">
        <f t="shared" si="256"/>
        <v>78.5</v>
      </c>
      <c r="Q3320" s="12" t="s">
        <v>8314</v>
      </c>
      <c r="R3320" t="s">
        <v>8315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33.75</v>
      </c>
      <c r="P3321">
        <f t="shared" si="256"/>
        <v>33.75</v>
      </c>
      <c r="Q3321" s="12" t="s">
        <v>8314</v>
      </c>
      <c r="R3321" t="s">
        <v>8315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ref="O3322:O3385" si="260">IFERROR(ROUND(E3322/L3322,2),0)</f>
        <v>66.45</v>
      </c>
      <c r="P3322">
        <f t="shared" ref="P3322:P3385" si="261">IFERROR(ROUND(E3322/L3322,2),0)</f>
        <v>66.45</v>
      </c>
      <c r="Q3322" s="12" t="s">
        <v>8314</v>
      </c>
      <c r="R3322" t="s">
        <v>8315</v>
      </c>
      <c r="S3322" s="17">
        <f t="shared" ref="S3322:S3385" si="262">(((J3322/60)/60)/24)+DATE(1970,1,1)</f>
        <v>42513.045798611114</v>
      </c>
      <c r="T3322" s="17">
        <f t="shared" ref="T3322:T3385" si="263">(((I3322/60)/60)/24)+DATE(1970,1,1)</f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60"/>
        <v>35.799999999999997</v>
      </c>
      <c r="P3323">
        <f t="shared" si="261"/>
        <v>35.799999999999997</v>
      </c>
      <c r="Q3323" s="12" t="s">
        <v>8314</v>
      </c>
      <c r="R3323" t="s">
        <v>8315</v>
      </c>
      <c r="S3323" s="17">
        <f t="shared" si="262"/>
        <v>41914.100289351853</v>
      </c>
      <c r="T3323" s="17">
        <f t="shared" si="263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60"/>
        <v>145.65</v>
      </c>
      <c r="P3324">
        <f t="shared" si="261"/>
        <v>145.65</v>
      </c>
      <c r="Q3324" s="12" t="s">
        <v>8314</v>
      </c>
      <c r="R3324" t="s">
        <v>8315</v>
      </c>
      <c r="S3324" s="17">
        <f t="shared" si="262"/>
        <v>42521.010370370372</v>
      </c>
      <c r="T3324" s="17">
        <f t="shared" si="263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60"/>
        <v>25.69</v>
      </c>
      <c r="P3325">
        <f t="shared" si="261"/>
        <v>25.69</v>
      </c>
      <c r="Q3325" s="12" t="s">
        <v>8314</v>
      </c>
      <c r="R3325" t="s">
        <v>8315</v>
      </c>
      <c r="S3325" s="17">
        <f t="shared" si="262"/>
        <v>42608.36583333333</v>
      </c>
      <c r="T3325" s="17">
        <f t="shared" si="263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60"/>
        <v>152.5</v>
      </c>
      <c r="P3326">
        <f t="shared" si="261"/>
        <v>152.5</v>
      </c>
      <c r="Q3326" s="12" t="s">
        <v>8314</v>
      </c>
      <c r="R3326" t="s">
        <v>8315</v>
      </c>
      <c r="S3326" s="17">
        <f t="shared" si="262"/>
        <v>42512.58321759259</v>
      </c>
      <c r="T3326" s="17">
        <f t="shared" si="263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60"/>
        <v>30</v>
      </c>
      <c r="P3327">
        <f t="shared" si="261"/>
        <v>30</v>
      </c>
      <c r="Q3327" s="12" t="s">
        <v>8314</v>
      </c>
      <c r="R3327" t="s">
        <v>8315</v>
      </c>
      <c r="S3327" s="17">
        <f t="shared" si="262"/>
        <v>42064.785613425927</v>
      </c>
      <c r="T3327" s="17">
        <f t="shared" si="263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60"/>
        <v>142.28</v>
      </c>
      <c r="P3328">
        <f t="shared" si="261"/>
        <v>142.28</v>
      </c>
      <c r="Q3328" s="12" t="s">
        <v>8314</v>
      </c>
      <c r="R3328" t="s">
        <v>8315</v>
      </c>
      <c r="S3328" s="17">
        <f t="shared" si="262"/>
        <v>42041.714178240742</v>
      </c>
      <c r="T3328" s="17">
        <f t="shared" si="263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60"/>
        <v>24.55</v>
      </c>
      <c r="P3329">
        <f t="shared" si="261"/>
        <v>24.55</v>
      </c>
      <c r="Q3329" s="12" t="s">
        <v>8314</v>
      </c>
      <c r="R3329" t="s">
        <v>8315</v>
      </c>
      <c r="S3329" s="17">
        <f t="shared" si="262"/>
        <v>42468.374606481477</v>
      </c>
      <c r="T3329" s="17">
        <f t="shared" si="263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60"/>
        <v>292.77999999999997</v>
      </c>
      <c r="P3330">
        <f t="shared" si="261"/>
        <v>292.77999999999997</v>
      </c>
      <c r="Q3330" s="12" t="s">
        <v>8314</v>
      </c>
      <c r="R3330" t="s">
        <v>8315</v>
      </c>
      <c r="S3330" s="17">
        <f t="shared" si="262"/>
        <v>41822.57503472222</v>
      </c>
      <c r="T3330" s="17">
        <f t="shared" si="263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44.92</v>
      </c>
      <c r="P3331">
        <f t="shared" si="261"/>
        <v>44.92</v>
      </c>
      <c r="Q3331" s="12" t="s">
        <v>8314</v>
      </c>
      <c r="R3331" t="s">
        <v>8315</v>
      </c>
      <c r="S3331" s="17">
        <f t="shared" si="262"/>
        <v>41837.323009259257</v>
      </c>
      <c r="T3331" s="17">
        <f t="shared" si="263"/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23.1</v>
      </c>
      <c r="P3332">
        <f t="shared" si="261"/>
        <v>23.1</v>
      </c>
      <c r="Q3332" s="12" t="s">
        <v>8314</v>
      </c>
      <c r="R3332" t="s">
        <v>8315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80.400000000000006</v>
      </c>
      <c r="P3333">
        <f t="shared" si="261"/>
        <v>80.400000000000006</v>
      </c>
      <c r="Q3333" s="12" t="s">
        <v>8314</v>
      </c>
      <c r="R3333" t="s">
        <v>8315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72.290000000000006</v>
      </c>
      <c r="P3334">
        <f t="shared" si="261"/>
        <v>72.290000000000006</v>
      </c>
      <c r="Q3334" s="12" t="s">
        <v>8314</v>
      </c>
      <c r="R3334" t="s">
        <v>8315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32.97</v>
      </c>
      <c r="P3335">
        <f t="shared" si="261"/>
        <v>32.97</v>
      </c>
      <c r="Q3335" s="12" t="s">
        <v>8314</v>
      </c>
      <c r="R3335" t="s">
        <v>8315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116.65</v>
      </c>
      <c r="P3336">
        <f t="shared" si="261"/>
        <v>116.65</v>
      </c>
      <c r="Q3336" s="12" t="s">
        <v>8314</v>
      </c>
      <c r="R3336" t="s">
        <v>8315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79.62</v>
      </c>
      <c r="P3337">
        <f t="shared" si="261"/>
        <v>79.62</v>
      </c>
      <c r="Q3337" s="12" t="s">
        <v>8314</v>
      </c>
      <c r="R3337" t="s">
        <v>8315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27.78</v>
      </c>
      <c r="P3338">
        <f t="shared" si="261"/>
        <v>27.78</v>
      </c>
      <c r="Q3338" s="12" t="s">
        <v>8314</v>
      </c>
      <c r="R3338" t="s">
        <v>8315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81.03</v>
      </c>
      <c r="P3339">
        <f t="shared" si="261"/>
        <v>81.03</v>
      </c>
      <c r="Q3339" s="12" t="s">
        <v>8314</v>
      </c>
      <c r="R3339" t="s">
        <v>8315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136.85</v>
      </c>
      <c r="P3340">
        <f t="shared" si="261"/>
        <v>136.85</v>
      </c>
      <c r="Q3340" s="12" t="s">
        <v>8314</v>
      </c>
      <c r="R3340" t="s">
        <v>8315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177.62</v>
      </c>
      <c r="P3341">
        <f t="shared" si="261"/>
        <v>177.62</v>
      </c>
      <c r="Q3341" s="12" t="s">
        <v>8314</v>
      </c>
      <c r="R3341" t="s">
        <v>8315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109.08</v>
      </c>
      <c r="P3342">
        <f t="shared" si="261"/>
        <v>109.08</v>
      </c>
      <c r="Q3342" s="12" t="s">
        <v>8314</v>
      </c>
      <c r="R3342" t="s">
        <v>8315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119.64</v>
      </c>
      <c r="P3343">
        <f t="shared" si="261"/>
        <v>119.64</v>
      </c>
      <c r="Q3343" s="12" t="s">
        <v>8314</v>
      </c>
      <c r="R3343" t="s">
        <v>8315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78.209999999999994</v>
      </c>
      <c r="P3344">
        <f t="shared" si="261"/>
        <v>78.209999999999994</v>
      </c>
      <c r="Q3344" s="12" t="s">
        <v>8314</v>
      </c>
      <c r="R3344" t="s">
        <v>8315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52.17</v>
      </c>
      <c r="P3345">
        <f t="shared" si="261"/>
        <v>52.17</v>
      </c>
      <c r="Q3345" s="12" t="s">
        <v>8314</v>
      </c>
      <c r="R3345" t="s">
        <v>8315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114.13</v>
      </c>
      <c r="P3346">
        <f t="shared" si="261"/>
        <v>114.13</v>
      </c>
      <c r="Q3346" s="12" t="s">
        <v>8314</v>
      </c>
      <c r="R3346" t="s">
        <v>8315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50</v>
      </c>
      <c r="P3347">
        <f t="shared" si="261"/>
        <v>50</v>
      </c>
      <c r="Q3347" s="12" t="s">
        <v>8314</v>
      </c>
      <c r="R3347" t="s">
        <v>8315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91.67</v>
      </c>
      <c r="P3348">
        <f t="shared" si="261"/>
        <v>91.67</v>
      </c>
      <c r="Q3348" s="12" t="s">
        <v>8314</v>
      </c>
      <c r="R3348" t="s">
        <v>8315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108.59</v>
      </c>
      <c r="P3349">
        <f t="shared" si="261"/>
        <v>108.59</v>
      </c>
      <c r="Q3349" s="12" t="s">
        <v>8314</v>
      </c>
      <c r="R3349" t="s">
        <v>8315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69.819999999999993</v>
      </c>
      <c r="P3350">
        <f t="shared" si="261"/>
        <v>69.819999999999993</v>
      </c>
      <c r="Q3350" s="12" t="s">
        <v>8314</v>
      </c>
      <c r="R3350" t="s">
        <v>8315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109.57</v>
      </c>
      <c r="P3351">
        <f t="shared" si="261"/>
        <v>109.57</v>
      </c>
      <c r="Q3351" s="12" t="s">
        <v>8314</v>
      </c>
      <c r="R3351" t="s">
        <v>8315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71.67</v>
      </c>
      <c r="P3352">
        <f t="shared" si="261"/>
        <v>71.67</v>
      </c>
      <c r="Q3352" s="12" t="s">
        <v>8314</v>
      </c>
      <c r="R3352" t="s">
        <v>8315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93.61</v>
      </c>
      <c r="P3353">
        <f t="shared" si="261"/>
        <v>93.61</v>
      </c>
      <c r="Q3353" s="12" t="s">
        <v>8314</v>
      </c>
      <c r="R3353" t="s">
        <v>8315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76.8</v>
      </c>
      <c r="P3354">
        <f t="shared" si="261"/>
        <v>76.8</v>
      </c>
      <c r="Q3354" s="12" t="s">
        <v>8314</v>
      </c>
      <c r="R3354" t="s">
        <v>8315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35.799999999999997</v>
      </c>
      <c r="P3355">
        <f t="shared" si="261"/>
        <v>35.799999999999997</v>
      </c>
      <c r="Q3355" s="12" t="s">
        <v>8314</v>
      </c>
      <c r="R3355" t="s">
        <v>8315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55.6</v>
      </c>
      <c r="P3356">
        <f t="shared" si="261"/>
        <v>55.6</v>
      </c>
      <c r="Q3356" s="12" t="s">
        <v>8314</v>
      </c>
      <c r="R3356" t="s">
        <v>8315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147.33000000000001</v>
      </c>
      <c r="P3357">
        <f t="shared" si="261"/>
        <v>147.33000000000001</v>
      </c>
      <c r="Q3357" s="12" t="s">
        <v>8314</v>
      </c>
      <c r="R3357" t="s">
        <v>8315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56.33</v>
      </c>
      <c r="P3358">
        <f t="shared" si="261"/>
        <v>56.33</v>
      </c>
      <c r="Q3358" s="12" t="s">
        <v>8314</v>
      </c>
      <c r="R3358" t="s">
        <v>8315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96.19</v>
      </c>
      <c r="P3359">
        <f t="shared" si="261"/>
        <v>96.19</v>
      </c>
      <c r="Q3359" s="12" t="s">
        <v>8314</v>
      </c>
      <c r="R3359" t="s">
        <v>8315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63.57</v>
      </c>
      <c r="P3360">
        <f t="shared" si="261"/>
        <v>63.57</v>
      </c>
      <c r="Q3360" s="12" t="s">
        <v>8314</v>
      </c>
      <c r="R3360" t="s">
        <v>8315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184.78</v>
      </c>
      <c r="P3361">
        <f t="shared" si="261"/>
        <v>184.78</v>
      </c>
      <c r="Q3361" s="12" t="s">
        <v>8314</v>
      </c>
      <c r="R3361" t="s">
        <v>8315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126.72</v>
      </c>
      <c r="P3362">
        <f t="shared" si="261"/>
        <v>126.72</v>
      </c>
      <c r="Q3362" s="12" t="s">
        <v>8314</v>
      </c>
      <c r="R3362" t="s">
        <v>8315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83.43</v>
      </c>
      <c r="P3363">
        <f t="shared" si="261"/>
        <v>83.43</v>
      </c>
      <c r="Q3363" s="12" t="s">
        <v>8314</v>
      </c>
      <c r="R3363" t="s">
        <v>8315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54.5</v>
      </c>
      <c r="P3364">
        <f t="shared" si="261"/>
        <v>54.5</v>
      </c>
      <c r="Q3364" s="12" t="s">
        <v>8314</v>
      </c>
      <c r="R3364" t="s">
        <v>8315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302.31</v>
      </c>
      <c r="P3365">
        <f t="shared" si="261"/>
        <v>302.31</v>
      </c>
      <c r="Q3365" s="12" t="s">
        <v>8314</v>
      </c>
      <c r="R3365" t="s">
        <v>8315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44.14</v>
      </c>
      <c r="P3366">
        <f t="shared" si="261"/>
        <v>44.14</v>
      </c>
      <c r="Q3366" s="12" t="s">
        <v>8314</v>
      </c>
      <c r="R3366" t="s">
        <v>8315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866.67</v>
      </c>
      <c r="P3367">
        <f t="shared" si="261"/>
        <v>866.67</v>
      </c>
      <c r="Q3367" s="12" t="s">
        <v>8314</v>
      </c>
      <c r="R3367" t="s">
        <v>8315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61.39</v>
      </c>
      <c r="P3368">
        <f t="shared" si="261"/>
        <v>61.39</v>
      </c>
      <c r="Q3368" s="12" t="s">
        <v>8314</v>
      </c>
      <c r="R3368" t="s">
        <v>8315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29.67</v>
      </c>
      <c r="P3369">
        <f t="shared" si="261"/>
        <v>29.67</v>
      </c>
      <c r="Q3369" s="12" t="s">
        <v>8314</v>
      </c>
      <c r="R3369" t="s">
        <v>8315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45.48</v>
      </c>
      <c r="P3370">
        <f t="shared" si="261"/>
        <v>45.48</v>
      </c>
      <c r="Q3370" s="12" t="s">
        <v>8314</v>
      </c>
      <c r="R3370" t="s">
        <v>8315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96.2</v>
      </c>
      <c r="P3371">
        <f t="shared" si="261"/>
        <v>96.2</v>
      </c>
      <c r="Q3371" s="12" t="s">
        <v>8314</v>
      </c>
      <c r="R3371" t="s">
        <v>8315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67.92</v>
      </c>
      <c r="P3372">
        <f t="shared" si="261"/>
        <v>67.92</v>
      </c>
      <c r="Q3372" s="12" t="s">
        <v>8314</v>
      </c>
      <c r="R3372" t="s">
        <v>8315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30.78</v>
      </c>
      <c r="P3373">
        <f t="shared" si="261"/>
        <v>30.78</v>
      </c>
      <c r="Q3373" s="12" t="s">
        <v>8314</v>
      </c>
      <c r="R3373" t="s">
        <v>8315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38.33</v>
      </c>
      <c r="P3374">
        <f t="shared" si="261"/>
        <v>38.33</v>
      </c>
      <c r="Q3374" s="12" t="s">
        <v>8314</v>
      </c>
      <c r="R3374" t="s">
        <v>8315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66.83</v>
      </c>
      <c r="P3375">
        <f t="shared" si="261"/>
        <v>66.83</v>
      </c>
      <c r="Q3375" s="12" t="s">
        <v>8314</v>
      </c>
      <c r="R3375" t="s">
        <v>8315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71.73</v>
      </c>
      <c r="P3376">
        <f t="shared" si="261"/>
        <v>71.73</v>
      </c>
      <c r="Q3376" s="12" t="s">
        <v>8314</v>
      </c>
      <c r="R3376" t="s">
        <v>8315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176.47</v>
      </c>
      <c r="P3377">
        <f t="shared" si="261"/>
        <v>176.47</v>
      </c>
      <c r="Q3377" s="12" t="s">
        <v>8314</v>
      </c>
      <c r="R3377" t="s">
        <v>8315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421.11</v>
      </c>
      <c r="P3378">
        <f t="shared" si="261"/>
        <v>421.11</v>
      </c>
      <c r="Q3378" s="12" t="s">
        <v>8314</v>
      </c>
      <c r="R3378" t="s">
        <v>8315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104.99</v>
      </c>
      <c r="P3379">
        <f t="shared" si="261"/>
        <v>104.99</v>
      </c>
      <c r="Q3379" s="12" t="s">
        <v>8314</v>
      </c>
      <c r="R3379" t="s">
        <v>8315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28.19</v>
      </c>
      <c r="P3380">
        <f t="shared" si="261"/>
        <v>28.19</v>
      </c>
      <c r="Q3380" s="12" t="s">
        <v>8314</v>
      </c>
      <c r="R3380" t="s">
        <v>8315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54.55</v>
      </c>
      <c r="P3381">
        <f t="shared" si="261"/>
        <v>54.55</v>
      </c>
      <c r="Q3381" s="12" t="s">
        <v>8314</v>
      </c>
      <c r="R3381" t="s">
        <v>8315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111.89</v>
      </c>
      <c r="P3382">
        <f t="shared" si="261"/>
        <v>111.89</v>
      </c>
      <c r="Q3382" s="12" t="s">
        <v>8314</v>
      </c>
      <c r="R3382" t="s">
        <v>8315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85.21</v>
      </c>
      <c r="P3383">
        <f t="shared" si="261"/>
        <v>85.21</v>
      </c>
      <c r="Q3383" s="12" t="s">
        <v>8314</v>
      </c>
      <c r="R3383" t="s">
        <v>8315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76.650000000000006</v>
      </c>
      <c r="P3384">
        <f t="shared" si="261"/>
        <v>76.650000000000006</v>
      </c>
      <c r="Q3384" s="12" t="s">
        <v>8314</v>
      </c>
      <c r="R3384" t="s">
        <v>8315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65.17</v>
      </c>
      <c r="P3385">
        <f t="shared" si="261"/>
        <v>65.17</v>
      </c>
      <c r="Q3385" s="12" t="s">
        <v>8314</v>
      </c>
      <c r="R3385" t="s">
        <v>8315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ref="O3386:O3449" si="265">IFERROR(ROUND(E3386/L3386,2),0)</f>
        <v>93.76</v>
      </c>
      <c r="P3386">
        <f t="shared" ref="P3386:P3449" si="266">IFERROR(ROUND(E3386/L3386,2),0)</f>
        <v>93.76</v>
      </c>
      <c r="Q3386" s="12" t="s">
        <v>8314</v>
      </c>
      <c r="R3386" t="s">
        <v>8315</v>
      </c>
      <c r="S3386" s="17">
        <f t="shared" ref="S3386:S3449" si="267">(((J3386/60)/60)/24)+DATE(1970,1,1)</f>
        <v>42292.087592592594</v>
      </c>
      <c r="T3386" s="17">
        <f t="shared" ref="T3386:T3449" si="268">(((I3386/60)/60)/24)+DATE(1970,1,1)</f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5"/>
        <v>133.33000000000001</v>
      </c>
      <c r="P3387">
        <f t="shared" si="266"/>
        <v>133.33000000000001</v>
      </c>
      <c r="Q3387" s="12" t="s">
        <v>8314</v>
      </c>
      <c r="R3387" t="s">
        <v>8315</v>
      </c>
      <c r="S3387" s="17">
        <f t="shared" si="267"/>
        <v>41953.8675</v>
      </c>
      <c r="T3387" s="17">
        <f t="shared" si="268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5"/>
        <v>51.22</v>
      </c>
      <c r="P3388">
        <f t="shared" si="266"/>
        <v>51.22</v>
      </c>
      <c r="Q3388" s="12" t="s">
        <v>8314</v>
      </c>
      <c r="R3388" t="s">
        <v>8315</v>
      </c>
      <c r="S3388" s="17">
        <f t="shared" si="267"/>
        <v>41946.644745370373</v>
      </c>
      <c r="T3388" s="17">
        <f t="shared" si="268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5"/>
        <v>100.17</v>
      </c>
      <c r="P3389">
        <f t="shared" si="266"/>
        <v>100.17</v>
      </c>
      <c r="Q3389" s="12" t="s">
        <v>8314</v>
      </c>
      <c r="R3389" t="s">
        <v>8315</v>
      </c>
      <c r="S3389" s="17">
        <f t="shared" si="267"/>
        <v>41947.762592592589</v>
      </c>
      <c r="T3389" s="17">
        <f t="shared" si="268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5"/>
        <v>34.6</v>
      </c>
      <c r="P3390">
        <f t="shared" si="266"/>
        <v>34.6</v>
      </c>
      <c r="Q3390" s="12" t="s">
        <v>8314</v>
      </c>
      <c r="R3390" t="s">
        <v>8315</v>
      </c>
      <c r="S3390" s="17">
        <f t="shared" si="267"/>
        <v>42143.461122685185</v>
      </c>
      <c r="T3390" s="17">
        <f t="shared" si="268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5"/>
        <v>184.68</v>
      </c>
      <c r="P3391">
        <f t="shared" si="266"/>
        <v>184.68</v>
      </c>
      <c r="Q3391" s="12" t="s">
        <v>8314</v>
      </c>
      <c r="R3391" t="s">
        <v>8315</v>
      </c>
      <c r="S3391" s="17">
        <f t="shared" si="267"/>
        <v>42494.563449074078</v>
      </c>
      <c r="T3391" s="17">
        <f t="shared" si="268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5"/>
        <v>69.819999999999993</v>
      </c>
      <c r="P3392">
        <f t="shared" si="266"/>
        <v>69.819999999999993</v>
      </c>
      <c r="Q3392" s="12" t="s">
        <v>8314</v>
      </c>
      <c r="R3392" t="s">
        <v>8315</v>
      </c>
      <c r="S3392" s="17">
        <f t="shared" si="267"/>
        <v>41815.774826388886</v>
      </c>
      <c r="T3392" s="17">
        <f t="shared" si="268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5"/>
        <v>61.94</v>
      </c>
      <c r="P3393">
        <f t="shared" si="266"/>
        <v>61.94</v>
      </c>
      <c r="Q3393" s="12" t="s">
        <v>8314</v>
      </c>
      <c r="R3393" t="s">
        <v>8315</v>
      </c>
      <c r="S3393" s="17">
        <f t="shared" si="267"/>
        <v>41830.545694444445</v>
      </c>
      <c r="T3393" s="17">
        <f t="shared" si="268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5"/>
        <v>41.67</v>
      </c>
      <c r="P3394">
        <f t="shared" si="266"/>
        <v>41.67</v>
      </c>
      <c r="Q3394" s="12" t="s">
        <v>8314</v>
      </c>
      <c r="R3394" t="s">
        <v>8315</v>
      </c>
      <c r="S3394" s="17">
        <f t="shared" si="267"/>
        <v>42446.845543981486</v>
      </c>
      <c r="T3394" s="17">
        <f t="shared" si="268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36.07</v>
      </c>
      <c r="P3395">
        <f t="shared" si="266"/>
        <v>36.07</v>
      </c>
      <c r="Q3395" s="12" t="s">
        <v>8314</v>
      </c>
      <c r="R3395" t="s">
        <v>8315</v>
      </c>
      <c r="S3395" s="17">
        <f t="shared" si="267"/>
        <v>41923.921643518523</v>
      </c>
      <c r="T3395" s="17">
        <f t="shared" si="268"/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29</v>
      </c>
      <c r="P3396">
        <f t="shared" si="266"/>
        <v>29</v>
      </c>
      <c r="Q3396" s="12" t="s">
        <v>8314</v>
      </c>
      <c r="R3396" t="s">
        <v>8315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24.21</v>
      </c>
      <c r="P3397">
        <f t="shared" si="266"/>
        <v>24.21</v>
      </c>
      <c r="Q3397" s="12" t="s">
        <v>8314</v>
      </c>
      <c r="R3397" t="s">
        <v>8315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55.89</v>
      </c>
      <c r="P3398">
        <f t="shared" si="266"/>
        <v>55.89</v>
      </c>
      <c r="Q3398" s="12" t="s">
        <v>8314</v>
      </c>
      <c r="R3398" t="s">
        <v>8315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11.67</v>
      </c>
      <c r="P3399">
        <f t="shared" si="266"/>
        <v>11.67</v>
      </c>
      <c r="Q3399" s="12" t="s">
        <v>8314</v>
      </c>
      <c r="R3399" t="s">
        <v>8315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68.349999999999994</v>
      </c>
      <c r="P3400">
        <f t="shared" si="266"/>
        <v>68.349999999999994</v>
      </c>
      <c r="Q3400" s="12" t="s">
        <v>8314</v>
      </c>
      <c r="R3400" t="s">
        <v>8315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27.07</v>
      </c>
      <c r="P3401">
        <f t="shared" si="266"/>
        <v>27.07</v>
      </c>
      <c r="Q3401" s="12" t="s">
        <v>8314</v>
      </c>
      <c r="R3401" t="s">
        <v>8315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118.13</v>
      </c>
      <c r="P3402">
        <f t="shared" si="266"/>
        <v>118.13</v>
      </c>
      <c r="Q3402" s="12" t="s">
        <v>8314</v>
      </c>
      <c r="R3402" t="s">
        <v>8315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44.76</v>
      </c>
      <c r="P3403">
        <f t="shared" si="266"/>
        <v>44.76</v>
      </c>
      <c r="Q3403" s="12" t="s">
        <v>8314</v>
      </c>
      <c r="R3403" t="s">
        <v>8315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99.79</v>
      </c>
      <c r="P3404">
        <f t="shared" si="266"/>
        <v>99.79</v>
      </c>
      <c r="Q3404" s="12" t="s">
        <v>8314</v>
      </c>
      <c r="R3404" t="s">
        <v>8315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117.65</v>
      </c>
      <c r="P3405">
        <f t="shared" si="266"/>
        <v>117.65</v>
      </c>
      <c r="Q3405" s="12" t="s">
        <v>8314</v>
      </c>
      <c r="R3405" t="s">
        <v>8315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203.33</v>
      </c>
      <c r="P3406">
        <f t="shared" si="266"/>
        <v>203.33</v>
      </c>
      <c r="Q3406" s="12" t="s">
        <v>8314</v>
      </c>
      <c r="R3406" t="s">
        <v>8315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28.32</v>
      </c>
      <c r="P3407">
        <f t="shared" si="266"/>
        <v>28.32</v>
      </c>
      <c r="Q3407" s="12" t="s">
        <v>8314</v>
      </c>
      <c r="R3407" t="s">
        <v>8315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110.23</v>
      </c>
      <c r="P3408">
        <f t="shared" si="266"/>
        <v>110.23</v>
      </c>
      <c r="Q3408" s="12" t="s">
        <v>8314</v>
      </c>
      <c r="R3408" t="s">
        <v>8315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31.97</v>
      </c>
      <c r="P3409">
        <f t="shared" si="266"/>
        <v>31.97</v>
      </c>
      <c r="Q3409" s="12" t="s">
        <v>8314</v>
      </c>
      <c r="R3409" t="s">
        <v>8315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58.61</v>
      </c>
      <c r="P3410">
        <f t="shared" si="266"/>
        <v>58.61</v>
      </c>
      <c r="Q3410" s="12" t="s">
        <v>8314</v>
      </c>
      <c r="R3410" t="s">
        <v>8315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29.43</v>
      </c>
      <c r="P3411">
        <f t="shared" si="266"/>
        <v>29.43</v>
      </c>
      <c r="Q3411" s="12" t="s">
        <v>8314</v>
      </c>
      <c r="R3411" t="s">
        <v>8315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81.38</v>
      </c>
      <c r="P3412">
        <f t="shared" si="266"/>
        <v>81.38</v>
      </c>
      <c r="Q3412" s="12" t="s">
        <v>8314</v>
      </c>
      <c r="R3412" t="s">
        <v>8315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199.17</v>
      </c>
      <c r="P3413">
        <f t="shared" si="266"/>
        <v>199.17</v>
      </c>
      <c r="Q3413" s="12" t="s">
        <v>8314</v>
      </c>
      <c r="R3413" t="s">
        <v>8315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115.38</v>
      </c>
      <c r="P3414">
        <f t="shared" si="266"/>
        <v>115.38</v>
      </c>
      <c r="Q3414" s="12" t="s">
        <v>8314</v>
      </c>
      <c r="R3414" t="s">
        <v>8315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46.43</v>
      </c>
      <c r="P3415">
        <f t="shared" si="266"/>
        <v>46.43</v>
      </c>
      <c r="Q3415" s="12" t="s">
        <v>8314</v>
      </c>
      <c r="R3415" t="s">
        <v>8315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70.569999999999993</v>
      </c>
      <c r="P3416">
        <f t="shared" si="266"/>
        <v>70.569999999999993</v>
      </c>
      <c r="Q3416" s="12" t="s">
        <v>8314</v>
      </c>
      <c r="R3416" t="s">
        <v>8315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22.22</v>
      </c>
      <c r="P3417">
        <f t="shared" si="266"/>
        <v>22.22</v>
      </c>
      <c r="Q3417" s="12" t="s">
        <v>8314</v>
      </c>
      <c r="R3417" t="s">
        <v>8315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159.47</v>
      </c>
      <c r="P3418">
        <f t="shared" si="266"/>
        <v>159.47</v>
      </c>
      <c r="Q3418" s="12" t="s">
        <v>8314</v>
      </c>
      <c r="R3418" t="s">
        <v>8315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37.78</v>
      </c>
      <c r="P3419">
        <f t="shared" si="266"/>
        <v>37.78</v>
      </c>
      <c r="Q3419" s="12" t="s">
        <v>8314</v>
      </c>
      <c r="R3419" t="s">
        <v>8315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72.05</v>
      </c>
      <c r="P3420">
        <f t="shared" si="266"/>
        <v>72.05</v>
      </c>
      <c r="Q3420" s="12" t="s">
        <v>8314</v>
      </c>
      <c r="R3420" t="s">
        <v>8315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63.7</v>
      </c>
      <c r="P3421">
        <f t="shared" si="266"/>
        <v>63.7</v>
      </c>
      <c r="Q3421" s="12" t="s">
        <v>8314</v>
      </c>
      <c r="R3421" t="s">
        <v>8315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28.41</v>
      </c>
      <c r="P3422">
        <f t="shared" si="266"/>
        <v>28.41</v>
      </c>
      <c r="Q3422" s="12" t="s">
        <v>8314</v>
      </c>
      <c r="R3422" t="s">
        <v>8315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103.21</v>
      </c>
      <c r="P3423">
        <f t="shared" si="266"/>
        <v>103.21</v>
      </c>
      <c r="Q3423" s="12" t="s">
        <v>8314</v>
      </c>
      <c r="R3423" t="s">
        <v>8315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71.150000000000006</v>
      </c>
      <c r="P3424">
        <f t="shared" si="266"/>
        <v>71.150000000000006</v>
      </c>
      <c r="Q3424" s="12" t="s">
        <v>8314</v>
      </c>
      <c r="R3424" t="s">
        <v>8315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35</v>
      </c>
      <c r="P3425">
        <f t="shared" si="266"/>
        <v>35</v>
      </c>
      <c r="Q3425" s="12" t="s">
        <v>8314</v>
      </c>
      <c r="R3425" t="s">
        <v>8315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81.78</v>
      </c>
      <c r="P3426">
        <f t="shared" si="266"/>
        <v>81.78</v>
      </c>
      <c r="Q3426" s="12" t="s">
        <v>8314</v>
      </c>
      <c r="R3426" t="s">
        <v>8315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297.02999999999997</v>
      </c>
      <c r="P3427">
        <f t="shared" si="266"/>
        <v>297.02999999999997</v>
      </c>
      <c r="Q3427" s="12" t="s">
        <v>8314</v>
      </c>
      <c r="R3427" t="s">
        <v>8315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46.61</v>
      </c>
      <c r="P3428">
        <f t="shared" si="266"/>
        <v>46.61</v>
      </c>
      <c r="Q3428" s="12" t="s">
        <v>8314</v>
      </c>
      <c r="R3428" t="s">
        <v>8315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51.72</v>
      </c>
      <c r="P3429">
        <f t="shared" si="266"/>
        <v>51.72</v>
      </c>
      <c r="Q3429" s="12" t="s">
        <v>8314</v>
      </c>
      <c r="R3429" t="s">
        <v>8315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40.29</v>
      </c>
      <c r="P3430">
        <f t="shared" si="266"/>
        <v>40.29</v>
      </c>
      <c r="Q3430" s="12" t="s">
        <v>8314</v>
      </c>
      <c r="R3430" t="s">
        <v>8315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16.25</v>
      </c>
      <c r="P3431">
        <f t="shared" si="266"/>
        <v>16.25</v>
      </c>
      <c r="Q3431" s="12" t="s">
        <v>8314</v>
      </c>
      <c r="R3431" t="s">
        <v>8315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30.15</v>
      </c>
      <c r="P3432">
        <f t="shared" si="266"/>
        <v>30.15</v>
      </c>
      <c r="Q3432" s="12" t="s">
        <v>8314</v>
      </c>
      <c r="R3432" t="s">
        <v>8315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95.24</v>
      </c>
      <c r="P3433">
        <f t="shared" si="266"/>
        <v>95.24</v>
      </c>
      <c r="Q3433" s="12" t="s">
        <v>8314</v>
      </c>
      <c r="R3433" t="s">
        <v>8315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52.21</v>
      </c>
      <c r="P3434">
        <f t="shared" si="266"/>
        <v>52.21</v>
      </c>
      <c r="Q3434" s="12" t="s">
        <v>8314</v>
      </c>
      <c r="R3434" t="s">
        <v>8315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134.15</v>
      </c>
      <c r="P3435">
        <f t="shared" si="266"/>
        <v>134.15</v>
      </c>
      <c r="Q3435" s="12" t="s">
        <v>8314</v>
      </c>
      <c r="R3435" t="s">
        <v>8315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62.83</v>
      </c>
      <c r="P3436">
        <f t="shared" si="266"/>
        <v>62.83</v>
      </c>
      <c r="Q3436" s="12" t="s">
        <v>8314</v>
      </c>
      <c r="R3436" t="s">
        <v>8315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58.95</v>
      </c>
      <c r="P3437">
        <f t="shared" si="266"/>
        <v>58.95</v>
      </c>
      <c r="Q3437" s="12" t="s">
        <v>8314</v>
      </c>
      <c r="R3437" t="s">
        <v>8315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143.11000000000001</v>
      </c>
      <c r="P3438">
        <f t="shared" si="266"/>
        <v>143.11000000000001</v>
      </c>
      <c r="Q3438" s="12" t="s">
        <v>8314</v>
      </c>
      <c r="R3438" t="s">
        <v>8315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84.17</v>
      </c>
      <c r="P3439">
        <f t="shared" si="266"/>
        <v>84.17</v>
      </c>
      <c r="Q3439" s="12" t="s">
        <v>8314</v>
      </c>
      <c r="R3439" t="s">
        <v>8315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186.07</v>
      </c>
      <c r="P3440">
        <f t="shared" si="266"/>
        <v>186.07</v>
      </c>
      <c r="Q3440" s="12" t="s">
        <v>8314</v>
      </c>
      <c r="R3440" t="s">
        <v>8315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89.79</v>
      </c>
      <c r="P3441">
        <f t="shared" si="266"/>
        <v>89.79</v>
      </c>
      <c r="Q3441" s="12" t="s">
        <v>8314</v>
      </c>
      <c r="R3441" t="s">
        <v>8315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64.16</v>
      </c>
      <c r="P3442">
        <f t="shared" si="266"/>
        <v>64.16</v>
      </c>
      <c r="Q3442" s="12" t="s">
        <v>8314</v>
      </c>
      <c r="R3442" t="s">
        <v>8315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59.65</v>
      </c>
      <c r="P3443">
        <f t="shared" si="266"/>
        <v>59.65</v>
      </c>
      <c r="Q3443" s="12" t="s">
        <v>8314</v>
      </c>
      <c r="R3443" t="s">
        <v>8315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31.25</v>
      </c>
      <c r="P3444">
        <f t="shared" si="266"/>
        <v>31.25</v>
      </c>
      <c r="Q3444" s="12" t="s">
        <v>8314</v>
      </c>
      <c r="R3444" t="s">
        <v>8315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41.22</v>
      </c>
      <c r="P3445">
        <f t="shared" si="266"/>
        <v>41.22</v>
      </c>
      <c r="Q3445" s="12" t="s">
        <v>8314</v>
      </c>
      <c r="R3445" t="s">
        <v>8315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43.35</v>
      </c>
      <c r="P3446">
        <f t="shared" si="266"/>
        <v>43.35</v>
      </c>
      <c r="Q3446" s="12" t="s">
        <v>8314</v>
      </c>
      <c r="R3446" t="s">
        <v>8315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64.52</v>
      </c>
      <c r="P3447">
        <f t="shared" si="266"/>
        <v>64.52</v>
      </c>
      <c r="Q3447" s="12" t="s">
        <v>8314</v>
      </c>
      <c r="R3447" t="s">
        <v>8315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43.28</v>
      </c>
      <c r="P3448">
        <f t="shared" si="266"/>
        <v>43.28</v>
      </c>
      <c r="Q3448" s="12" t="s">
        <v>8314</v>
      </c>
      <c r="R3448" t="s">
        <v>8315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77</v>
      </c>
      <c r="P3449">
        <f t="shared" si="266"/>
        <v>77</v>
      </c>
      <c r="Q3449" s="12" t="s">
        <v>8314</v>
      </c>
      <c r="R3449" t="s">
        <v>8315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ref="O3450:O3513" si="270">IFERROR(ROUND(E3450/L3450,2),0)</f>
        <v>51.22</v>
      </c>
      <c r="P3450">
        <f t="shared" ref="P3450:P3513" si="271">IFERROR(ROUND(E3450/L3450,2),0)</f>
        <v>51.22</v>
      </c>
      <c r="Q3450" s="12" t="s">
        <v>8314</v>
      </c>
      <c r="R3450" t="s">
        <v>8315</v>
      </c>
      <c r="S3450" s="17">
        <f t="shared" ref="S3450:S3513" si="272">(((J3450/60)/60)/24)+DATE(1970,1,1)</f>
        <v>41960.119085648148</v>
      </c>
      <c r="T3450" s="17">
        <f t="shared" ref="T3450:T3513" si="273">(((I3450/60)/60)/24)+DATE(1970,1,1)</f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70"/>
        <v>68.25</v>
      </c>
      <c r="P3451">
        <f t="shared" si="271"/>
        <v>68.25</v>
      </c>
      <c r="Q3451" s="12" t="s">
        <v>8314</v>
      </c>
      <c r="R3451" t="s">
        <v>8315</v>
      </c>
      <c r="S3451" s="17">
        <f t="shared" si="272"/>
        <v>42532.052523148144</v>
      </c>
      <c r="T3451" s="17">
        <f t="shared" si="273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70"/>
        <v>19.489999999999998</v>
      </c>
      <c r="P3452">
        <f t="shared" si="271"/>
        <v>19.489999999999998</v>
      </c>
      <c r="Q3452" s="12" t="s">
        <v>8314</v>
      </c>
      <c r="R3452" t="s">
        <v>8315</v>
      </c>
      <c r="S3452" s="17">
        <f t="shared" si="272"/>
        <v>42036.704525462963</v>
      </c>
      <c r="T3452" s="17">
        <f t="shared" si="273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70"/>
        <v>41.13</v>
      </c>
      <c r="P3453">
        <f t="shared" si="271"/>
        <v>41.13</v>
      </c>
      <c r="Q3453" s="12" t="s">
        <v>8314</v>
      </c>
      <c r="R3453" t="s">
        <v>8315</v>
      </c>
      <c r="S3453" s="17">
        <f t="shared" si="272"/>
        <v>42088.723692129628</v>
      </c>
      <c r="T3453" s="17">
        <f t="shared" si="273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70"/>
        <v>41.41</v>
      </c>
      <c r="P3454">
        <f t="shared" si="271"/>
        <v>41.41</v>
      </c>
      <c r="Q3454" s="12" t="s">
        <v>8314</v>
      </c>
      <c r="R3454" t="s">
        <v>8315</v>
      </c>
      <c r="S3454" s="17">
        <f t="shared" si="272"/>
        <v>41820.639189814814</v>
      </c>
      <c r="T3454" s="17">
        <f t="shared" si="273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70"/>
        <v>27.5</v>
      </c>
      <c r="P3455">
        <f t="shared" si="271"/>
        <v>27.5</v>
      </c>
      <c r="Q3455" s="12" t="s">
        <v>8314</v>
      </c>
      <c r="R3455" t="s">
        <v>8315</v>
      </c>
      <c r="S3455" s="17">
        <f t="shared" si="272"/>
        <v>42535.97865740741</v>
      </c>
      <c r="T3455" s="17">
        <f t="shared" si="273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70"/>
        <v>33.57</v>
      </c>
      <c r="P3456">
        <f t="shared" si="271"/>
        <v>33.57</v>
      </c>
      <c r="Q3456" s="12" t="s">
        <v>8314</v>
      </c>
      <c r="R3456" t="s">
        <v>8315</v>
      </c>
      <c r="S3456" s="17">
        <f t="shared" si="272"/>
        <v>41821.698599537034</v>
      </c>
      <c r="T3456" s="17">
        <f t="shared" si="273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70"/>
        <v>145.87</v>
      </c>
      <c r="P3457">
        <f t="shared" si="271"/>
        <v>145.87</v>
      </c>
      <c r="Q3457" s="12" t="s">
        <v>8314</v>
      </c>
      <c r="R3457" t="s">
        <v>8315</v>
      </c>
      <c r="S3457" s="17">
        <f t="shared" si="272"/>
        <v>42626.7503125</v>
      </c>
      <c r="T3457" s="17">
        <f t="shared" si="273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70"/>
        <v>358.69</v>
      </c>
      <c r="P3458">
        <f t="shared" si="271"/>
        <v>358.69</v>
      </c>
      <c r="Q3458" s="12" t="s">
        <v>8314</v>
      </c>
      <c r="R3458" t="s">
        <v>8315</v>
      </c>
      <c r="S3458" s="17">
        <f t="shared" si="272"/>
        <v>41821.205636574072</v>
      </c>
      <c r="T3458" s="17">
        <f t="shared" si="273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50.98</v>
      </c>
      <c r="P3459">
        <f t="shared" si="271"/>
        <v>50.98</v>
      </c>
      <c r="Q3459" s="12" t="s">
        <v>8314</v>
      </c>
      <c r="R3459" t="s">
        <v>8315</v>
      </c>
      <c r="S3459" s="17">
        <f t="shared" si="272"/>
        <v>42016.706678240742</v>
      </c>
      <c r="T3459" s="17">
        <f t="shared" si="273"/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45.04</v>
      </c>
      <c r="P3460">
        <f t="shared" si="271"/>
        <v>45.04</v>
      </c>
      <c r="Q3460" s="12" t="s">
        <v>8314</v>
      </c>
      <c r="R3460" t="s">
        <v>8315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17.53</v>
      </c>
      <c r="P3461">
        <f t="shared" si="271"/>
        <v>17.53</v>
      </c>
      <c r="Q3461" s="12" t="s">
        <v>8314</v>
      </c>
      <c r="R3461" t="s">
        <v>8315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50</v>
      </c>
      <c r="P3462">
        <f t="shared" si="271"/>
        <v>50</v>
      </c>
      <c r="Q3462" s="12" t="s">
        <v>8314</v>
      </c>
      <c r="R3462" t="s">
        <v>8315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57.92</v>
      </c>
      <c r="P3463">
        <f t="shared" si="271"/>
        <v>57.92</v>
      </c>
      <c r="Q3463" s="12" t="s">
        <v>8314</v>
      </c>
      <c r="R3463" t="s">
        <v>8315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29.71</v>
      </c>
      <c r="P3464">
        <f t="shared" si="271"/>
        <v>29.71</v>
      </c>
      <c r="Q3464" s="12" t="s">
        <v>8314</v>
      </c>
      <c r="R3464" t="s">
        <v>8315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90.68</v>
      </c>
      <c r="P3465">
        <f t="shared" si="271"/>
        <v>90.68</v>
      </c>
      <c r="Q3465" s="12" t="s">
        <v>8314</v>
      </c>
      <c r="R3465" t="s">
        <v>8315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55.01</v>
      </c>
      <c r="P3466">
        <f t="shared" si="271"/>
        <v>55.01</v>
      </c>
      <c r="Q3466" s="12" t="s">
        <v>8314</v>
      </c>
      <c r="R3466" t="s">
        <v>8315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57.22</v>
      </c>
      <c r="P3467">
        <f t="shared" si="271"/>
        <v>57.22</v>
      </c>
      <c r="Q3467" s="12" t="s">
        <v>8314</v>
      </c>
      <c r="R3467" t="s">
        <v>8315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72.95</v>
      </c>
      <c r="P3468">
        <f t="shared" si="271"/>
        <v>72.95</v>
      </c>
      <c r="Q3468" s="12" t="s">
        <v>8314</v>
      </c>
      <c r="R3468" t="s">
        <v>8315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64.47</v>
      </c>
      <c r="P3469">
        <f t="shared" si="271"/>
        <v>64.47</v>
      </c>
      <c r="Q3469" s="12" t="s">
        <v>8314</v>
      </c>
      <c r="R3469" t="s">
        <v>8315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716.35</v>
      </c>
      <c r="P3470">
        <f t="shared" si="271"/>
        <v>716.35</v>
      </c>
      <c r="Q3470" s="12" t="s">
        <v>8314</v>
      </c>
      <c r="R3470" t="s">
        <v>8315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50.4</v>
      </c>
      <c r="P3471">
        <f t="shared" si="271"/>
        <v>50.4</v>
      </c>
      <c r="Q3471" s="12" t="s">
        <v>8314</v>
      </c>
      <c r="R3471" t="s">
        <v>8315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41.67</v>
      </c>
      <c r="P3472">
        <f t="shared" si="271"/>
        <v>41.67</v>
      </c>
      <c r="Q3472" s="12" t="s">
        <v>8314</v>
      </c>
      <c r="R3472" t="s">
        <v>8315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35.770000000000003</v>
      </c>
      <c r="P3473">
        <f t="shared" si="271"/>
        <v>35.770000000000003</v>
      </c>
      <c r="Q3473" s="12" t="s">
        <v>8314</v>
      </c>
      <c r="R3473" t="s">
        <v>8315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88.74</v>
      </c>
      <c r="P3474">
        <f t="shared" si="271"/>
        <v>88.74</v>
      </c>
      <c r="Q3474" s="12" t="s">
        <v>8314</v>
      </c>
      <c r="R3474" t="s">
        <v>8315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148.47999999999999</v>
      </c>
      <c r="P3475">
        <f t="shared" si="271"/>
        <v>148.47999999999999</v>
      </c>
      <c r="Q3475" s="12" t="s">
        <v>8314</v>
      </c>
      <c r="R3475" t="s">
        <v>8315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51.79</v>
      </c>
      <c r="P3476">
        <f t="shared" si="271"/>
        <v>51.79</v>
      </c>
      <c r="Q3476" s="12" t="s">
        <v>8314</v>
      </c>
      <c r="R3476" t="s">
        <v>8315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20</v>
      </c>
      <c r="P3477">
        <f t="shared" si="271"/>
        <v>20</v>
      </c>
      <c r="Q3477" s="12" t="s">
        <v>8314</v>
      </c>
      <c r="R3477" t="s">
        <v>8315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52</v>
      </c>
      <c r="P3478">
        <f t="shared" si="271"/>
        <v>52</v>
      </c>
      <c r="Q3478" s="12" t="s">
        <v>8314</v>
      </c>
      <c r="R3478" t="s">
        <v>8315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53.23</v>
      </c>
      <c r="P3479">
        <f t="shared" si="271"/>
        <v>53.23</v>
      </c>
      <c r="Q3479" s="12" t="s">
        <v>8314</v>
      </c>
      <c r="R3479" t="s">
        <v>8315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39.6</v>
      </c>
      <c r="P3480">
        <f t="shared" si="271"/>
        <v>39.6</v>
      </c>
      <c r="Q3480" s="12" t="s">
        <v>8314</v>
      </c>
      <c r="R3480" t="s">
        <v>8315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34.25</v>
      </c>
      <c r="P3481">
        <f t="shared" si="271"/>
        <v>34.25</v>
      </c>
      <c r="Q3481" s="12" t="s">
        <v>8314</v>
      </c>
      <c r="R3481" t="s">
        <v>8315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164.62</v>
      </c>
      <c r="P3482">
        <f t="shared" si="271"/>
        <v>164.62</v>
      </c>
      <c r="Q3482" s="12" t="s">
        <v>8314</v>
      </c>
      <c r="R3482" t="s">
        <v>8315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125.05</v>
      </c>
      <c r="P3483">
        <f t="shared" si="271"/>
        <v>125.05</v>
      </c>
      <c r="Q3483" s="12" t="s">
        <v>8314</v>
      </c>
      <c r="R3483" t="s">
        <v>8315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51.88</v>
      </c>
      <c r="P3484">
        <f t="shared" si="271"/>
        <v>51.88</v>
      </c>
      <c r="Q3484" s="12" t="s">
        <v>8314</v>
      </c>
      <c r="R3484" t="s">
        <v>8315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40.29</v>
      </c>
      <c r="P3485">
        <f t="shared" si="271"/>
        <v>40.29</v>
      </c>
      <c r="Q3485" s="12" t="s">
        <v>8314</v>
      </c>
      <c r="R3485" t="s">
        <v>8315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64.91</v>
      </c>
      <c r="P3486">
        <f t="shared" si="271"/>
        <v>64.91</v>
      </c>
      <c r="Q3486" s="12" t="s">
        <v>8314</v>
      </c>
      <c r="R3486" t="s">
        <v>8315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55.33</v>
      </c>
      <c r="P3487">
        <f t="shared" si="271"/>
        <v>55.33</v>
      </c>
      <c r="Q3487" s="12" t="s">
        <v>8314</v>
      </c>
      <c r="R3487" t="s">
        <v>8315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83.14</v>
      </c>
      <c r="P3488">
        <f t="shared" si="271"/>
        <v>83.14</v>
      </c>
      <c r="Q3488" s="12" t="s">
        <v>8314</v>
      </c>
      <c r="R3488" t="s">
        <v>8315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38.71</v>
      </c>
      <c r="P3489">
        <f t="shared" si="271"/>
        <v>38.71</v>
      </c>
      <c r="Q3489" s="12" t="s">
        <v>8314</v>
      </c>
      <c r="R3489" t="s">
        <v>8315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125.38</v>
      </c>
      <c r="P3490">
        <f t="shared" si="271"/>
        <v>125.38</v>
      </c>
      <c r="Q3490" s="12" t="s">
        <v>8314</v>
      </c>
      <c r="R3490" t="s">
        <v>8315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78.260000000000005</v>
      </c>
      <c r="P3491">
        <f t="shared" si="271"/>
        <v>78.260000000000005</v>
      </c>
      <c r="Q3491" s="12" t="s">
        <v>8314</v>
      </c>
      <c r="R3491" t="s">
        <v>8315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47.22</v>
      </c>
      <c r="P3492">
        <f t="shared" si="271"/>
        <v>47.22</v>
      </c>
      <c r="Q3492" s="12" t="s">
        <v>8314</v>
      </c>
      <c r="R3492" t="s">
        <v>8315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79.099999999999994</v>
      </c>
      <c r="P3493">
        <f t="shared" si="271"/>
        <v>79.099999999999994</v>
      </c>
      <c r="Q3493" s="12" t="s">
        <v>8314</v>
      </c>
      <c r="R3493" t="s">
        <v>8315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114.29</v>
      </c>
      <c r="P3494">
        <f t="shared" si="271"/>
        <v>114.29</v>
      </c>
      <c r="Q3494" s="12" t="s">
        <v>8314</v>
      </c>
      <c r="R3494" t="s">
        <v>8315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51.72</v>
      </c>
      <c r="P3495">
        <f t="shared" si="271"/>
        <v>51.72</v>
      </c>
      <c r="Q3495" s="12" t="s">
        <v>8314</v>
      </c>
      <c r="R3495" t="s">
        <v>8315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30.77</v>
      </c>
      <c r="P3496">
        <f t="shared" si="271"/>
        <v>30.77</v>
      </c>
      <c r="Q3496" s="12" t="s">
        <v>8314</v>
      </c>
      <c r="R3496" t="s">
        <v>8315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74.209999999999994</v>
      </c>
      <c r="P3497">
        <f t="shared" si="271"/>
        <v>74.209999999999994</v>
      </c>
      <c r="Q3497" s="12" t="s">
        <v>8314</v>
      </c>
      <c r="R3497" t="s">
        <v>8315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47.85</v>
      </c>
      <c r="P3498">
        <f t="shared" si="271"/>
        <v>47.85</v>
      </c>
      <c r="Q3498" s="12" t="s">
        <v>8314</v>
      </c>
      <c r="R3498" t="s">
        <v>8315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34.409999999999997</v>
      </c>
      <c r="P3499">
        <f t="shared" si="271"/>
        <v>34.409999999999997</v>
      </c>
      <c r="Q3499" s="12" t="s">
        <v>8314</v>
      </c>
      <c r="R3499" t="s">
        <v>8315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40.24</v>
      </c>
      <c r="P3500">
        <f t="shared" si="271"/>
        <v>40.24</v>
      </c>
      <c r="Q3500" s="12" t="s">
        <v>8314</v>
      </c>
      <c r="R3500" t="s">
        <v>8315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60.29</v>
      </c>
      <c r="P3501">
        <f t="shared" si="271"/>
        <v>60.29</v>
      </c>
      <c r="Q3501" s="12" t="s">
        <v>8314</v>
      </c>
      <c r="R3501" t="s">
        <v>8315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25.31</v>
      </c>
      <c r="P3502">
        <f t="shared" si="271"/>
        <v>25.31</v>
      </c>
      <c r="Q3502" s="12" t="s">
        <v>8314</v>
      </c>
      <c r="R3502" t="s">
        <v>8315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35.950000000000003</v>
      </c>
      <c r="P3503">
        <f t="shared" si="271"/>
        <v>35.950000000000003</v>
      </c>
      <c r="Q3503" s="12" t="s">
        <v>8314</v>
      </c>
      <c r="R3503" t="s">
        <v>8315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136</v>
      </c>
      <c r="P3504">
        <f t="shared" si="271"/>
        <v>136</v>
      </c>
      <c r="Q3504" s="12" t="s">
        <v>8314</v>
      </c>
      <c r="R3504" t="s">
        <v>8315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70.760000000000005</v>
      </c>
      <c r="P3505">
        <f t="shared" si="271"/>
        <v>70.760000000000005</v>
      </c>
      <c r="Q3505" s="12" t="s">
        <v>8314</v>
      </c>
      <c r="R3505" t="s">
        <v>8315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125</v>
      </c>
      <c r="P3506">
        <f t="shared" si="271"/>
        <v>125</v>
      </c>
      <c r="Q3506" s="12" t="s">
        <v>8314</v>
      </c>
      <c r="R3506" t="s">
        <v>8315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66.510000000000005</v>
      </c>
      <c r="P3507">
        <f t="shared" si="271"/>
        <v>66.510000000000005</v>
      </c>
      <c r="Q3507" s="12" t="s">
        <v>8314</v>
      </c>
      <c r="R3507" t="s">
        <v>8315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105</v>
      </c>
      <c r="P3508">
        <f t="shared" si="271"/>
        <v>105</v>
      </c>
      <c r="Q3508" s="12" t="s">
        <v>8314</v>
      </c>
      <c r="R3508" t="s">
        <v>8315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145</v>
      </c>
      <c r="P3509">
        <f t="shared" si="271"/>
        <v>145</v>
      </c>
      <c r="Q3509" s="12" t="s">
        <v>8314</v>
      </c>
      <c r="R3509" t="s">
        <v>8315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12</v>
      </c>
      <c r="P3510">
        <f t="shared" si="271"/>
        <v>12</v>
      </c>
      <c r="Q3510" s="12" t="s">
        <v>8314</v>
      </c>
      <c r="R3510" t="s">
        <v>8315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96.67</v>
      </c>
      <c r="P3511">
        <f t="shared" si="271"/>
        <v>96.67</v>
      </c>
      <c r="Q3511" s="12" t="s">
        <v>8314</v>
      </c>
      <c r="R3511" t="s">
        <v>8315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60.33</v>
      </c>
      <c r="P3512">
        <f t="shared" si="271"/>
        <v>60.33</v>
      </c>
      <c r="Q3512" s="12" t="s">
        <v>8314</v>
      </c>
      <c r="R3512" t="s">
        <v>8315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79.89</v>
      </c>
      <c r="P3513">
        <f t="shared" si="271"/>
        <v>79.89</v>
      </c>
      <c r="Q3513" s="12" t="s">
        <v>8314</v>
      </c>
      <c r="R3513" t="s">
        <v>8315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ref="O3514:O3577" si="275">IFERROR(ROUND(E3514/L3514,2),0)</f>
        <v>58.82</v>
      </c>
      <c r="P3514">
        <f t="shared" ref="P3514:P3577" si="276">IFERROR(ROUND(E3514/L3514,2),0)</f>
        <v>58.82</v>
      </c>
      <c r="Q3514" s="12" t="s">
        <v>8314</v>
      </c>
      <c r="R3514" t="s">
        <v>8315</v>
      </c>
      <c r="S3514" s="17">
        <f t="shared" ref="S3514:S3577" si="277">(((J3514/60)/60)/24)+DATE(1970,1,1)</f>
        <v>42057.536944444444</v>
      </c>
      <c r="T3514" s="17">
        <f t="shared" ref="T3514:T3577" si="278">(((I3514/60)/60)/24)+DATE(1970,1,1)</f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5"/>
        <v>75.34</v>
      </c>
      <c r="P3515">
        <f t="shared" si="276"/>
        <v>75.34</v>
      </c>
      <c r="Q3515" s="12" t="s">
        <v>8314</v>
      </c>
      <c r="R3515" t="s">
        <v>8315</v>
      </c>
      <c r="S3515" s="17">
        <f t="shared" si="277"/>
        <v>41781.096203703702</v>
      </c>
      <c r="T3515" s="17">
        <f t="shared" si="278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5"/>
        <v>55</v>
      </c>
      <c r="P3516">
        <f t="shared" si="276"/>
        <v>55</v>
      </c>
      <c r="Q3516" s="12" t="s">
        <v>8314</v>
      </c>
      <c r="R3516" t="s">
        <v>8315</v>
      </c>
      <c r="S3516" s="17">
        <f t="shared" si="277"/>
        <v>42020.846666666665</v>
      </c>
      <c r="T3516" s="17">
        <f t="shared" si="278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5"/>
        <v>66.959999999999994</v>
      </c>
      <c r="P3517">
        <f t="shared" si="276"/>
        <v>66.959999999999994</v>
      </c>
      <c r="Q3517" s="12" t="s">
        <v>8314</v>
      </c>
      <c r="R3517" t="s">
        <v>8315</v>
      </c>
      <c r="S3517" s="17">
        <f t="shared" si="277"/>
        <v>42125.772812499999</v>
      </c>
      <c r="T3517" s="17">
        <f t="shared" si="278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5"/>
        <v>227.27</v>
      </c>
      <c r="P3518">
        <f t="shared" si="276"/>
        <v>227.27</v>
      </c>
      <c r="Q3518" s="12" t="s">
        <v>8314</v>
      </c>
      <c r="R3518" t="s">
        <v>8315</v>
      </c>
      <c r="S3518" s="17">
        <f t="shared" si="277"/>
        <v>41856.010069444441</v>
      </c>
      <c r="T3518" s="17">
        <f t="shared" si="278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5"/>
        <v>307.69</v>
      </c>
      <c r="P3519">
        <f t="shared" si="276"/>
        <v>307.69</v>
      </c>
      <c r="Q3519" s="12" t="s">
        <v>8314</v>
      </c>
      <c r="R3519" t="s">
        <v>8315</v>
      </c>
      <c r="S3519" s="17">
        <f t="shared" si="277"/>
        <v>41794.817523148151</v>
      </c>
      <c r="T3519" s="17">
        <f t="shared" si="278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5"/>
        <v>50.02</v>
      </c>
      <c r="P3520">
        <f t="shared" si="276"/>
        <v>50.02</v>
      </c>
      <c r="Q3520" s="12" t="s">
        <v>8314</v>
      </c>
      <c r="R3520" t="s">
        <v>8315</v>
      </c>
      <c r="S3520" s="17">
        <f t="shared" si="277"/>
        <v>41893.783553240741</v>
      </c>
      <c r="T3520" s="17">
        <f t="shared" si="278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5"/>
        <v>72.39</v>
      </c>
      <c r="P3521">
        <f t="shared" si="276"/>
        <v>72.39</v>
      </c>
      <c r="Q3521" s="12" t="s">
        <v>8314</v>
      </c>
      <c r="R3521" t="s">
        <v>8315</v>
      </c>
      <c r="S3521" s="17">
        <f t="shared" si="277"/>
        <v>42037.598958333328</v>
      </c>
      <c r="T3521" s="17">
        <f t="shared" si="278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5"/>
        <v>95.95</v>
      </c>
      <c r="P3522">
        <f t="shared" si="276"/>
        <v>95.95</v>
      </c>
      <c r="Q3522" s="12" t="s">
        <v>8314</v>
      </c>
      <c r="R3522" t="s">
        <v>8315</v>
      </c>
      <c r="S3522" s="17">
        <f t="shared" si="277"/>
        <v>42227.824212962965</v>
      </c>
      <c r="T3522" s="17">
        <f t="shared" si="278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45.62</v>
      </c>
      <c r="P3523">
        <f t="shared" si="276"/>
        <v>45.62</v>
      </c>
      <c r="Q3523" s="12" t="s">
        <v>8314</v>
      </c>
      <c r="R3523" t="s">
        <v>8315</v>
      </c>
      <c r="S3523" s="17">
        <f t="shared" si="277"/>
        <v>41881.361342592594</v>
      </c>
      <c r="T3523" s="17">
        <f t="shared" si="278"/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41.03</v>
      </c>
      <c r="P3524">
        <f t="shared" si="276"/>
        <v>41.03</v>
      </c>
      <c r="Q3524" s="12" t="s">
        <v>8314</v>
      </c>
      <c r="R3524" t="s">
        <v>8315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56.83</v>
      </c>
      <c r="P3525">
        <f t="shared" si="276"/>
        <v>56.83</v>
      </c>
      <c r="Q3525" s="12" t="s">
        <v>8314</v>
      </c>
      <c r="R3525" t="s">
        <v>8315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137.24</v>
      </c>
      <c r="P3526">
        <f t="shared" si="276"/>
        <v>137.24</v>
      </c>
      <c r="Q3526" s="12" t="s">
        <v>8314</v>
      </c>
      <c r="R3526" t="s">
        <v>8315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75.709999999999994</v>
      </c>
      <c r="P3527">
        <f t="shared" si="276"/>
        <v>75.709999999999994</v>
      </c>
      <c r="Q3527" s="12" t="s">
        <v>8314</v>
      </c>
      <c r="R3527" t="s">
        <v>8315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99</v>
      </c>
      <c r="P3528">
        <f t="shared" si="276"/>
        <v>99</v>
      </c>
      <c r="Q3528" s="12" t="s">
        <v>8314</v>
      </c>
      <c r="R3528" t="s">
        <v>8315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81.569999999999993</v>
      </c>
      <c r="P3529">
        <f t="shared" si="276"/>
        <v>81.569999999999993</v>
      </c>
      <c r="Q3529" s="12" t="s">
        <v>8314</v>
      </c>
      <c r="R3529" t="s">
        <v>8315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45.11</v>
      </c>
      <c r="P3530">
        <f t="shared" si="276"/>
        <v>45.11</v>
      </c>
      <c r="Q3530" s="12" t="s">
        <v>8314</v>
      </c>
      <c r="R3530" t="s">
        <v>8315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36.67</v>
      </c>
      <c r="P3531">
        <f t="shared" si="276"/>
        <v>36.67</v>
      </c>
      <c r="Q3531" s="12" t="s">
        <v>8314</v>
      </c>
      <c r="R3531" t="s">
        <v>8315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125</v>
      </c>
      <c r="P3532">
        <f t="shared" si="276"/>
        <v>125</v>
      </c>
      <c r="Q3532" s="12" t="s">
        <v>8314</v>
      </c>
      <c r="R3532" t="s">
        <v>8315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49.23</v>
      </c>
      <c r="P3533">
        <f t="shared" si="276"/>
        <v>49.23</v>
      </c>
      <c r="Q3533" s="12" t="s">
        <v>8314</v>
      </c>
      <c r="R3533" t="s">
        <v>8315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42.3</v>
      </c>
      <c r="P3534">
        <f t="shared" si="276"/>
        <v>42.3</v>
      </c>
      <c r="Q3534" s="12" t="s">
        <v>8314</v>
      </c>
      <c r="R3534" t="s">
        <v>8315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78.88</v>
      </c>
      <c r="P3535">
        <f t="shared" si="276"/>
        <v>78.88</v>
      </c>
      <c r="Q3535" s="12" t="s">
        <v>8314</v>
      </c>
      <c r="R3535" t="s">
        <v>8315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38.28</v>
      </c>
      <c r="P3536">
        <f t="shared" si="276"/>
        <v>38.28</v>
      </c>
      <c r="Q3536" s="12" t="s">
        <v>8314</v>
      </c>
      <c r="R3536" t="s">
        <v>8315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44.85</v>
      </c>
      <c r="P3537">
        <f t="shared" si="276"/>
        <v>44.85</v>
      </c>
      <c r="Q3537" s="12" t="s">
        <v>8314</v>
      </c>
      <c r="R3537" t="s">
        <v>8315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13.53</v>
      </c>
      <c r="P3538">
        <f t="shared" si="276"/>
        <v>13.53</v>
      </c>
      <c r="Q3538" s="12" t="s">
        <v>8314</v>
      </c>
      <c r="R3538" t="s">
        <v>8315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43.5</v>
      </c>
      <c r="P3539">
        <f t="shared" si="276"/>
        <v>43.5</v>
      </c>
      <c r="Q3539" s="12" t="s">
        <v>8314</v>
      </c>
      <c r="R3539" t="s">
        <v>8315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30.95</v>
      </c>
      <c r="P3540">
        <f t="shared" si="276"/>
        <v>30.95</v>
      </c>
      <c r="Q3540" s="12" t="s">
        <v>8314</v>
      </c>
      <c r="R3540" t="s">
        <v>8315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55.23</v>
      </c>
      <c r="P3541">
        <f t="shared" si="276"/>
        <v>55.23</v>
      </c>
      <c r="Q3541" s="12" t="s">
        <v>8314</v>
      </c>
      <c r="R3541" t="s">
        <v>8315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46.13</v>
      </c>
      <c r="P3542">
        <f t="shared" si="276"/>
        <v>46.13</v>
      </c>
      <c r="Q3542" s="12" t="s">
        <v>8314</v>
      </c>
      <c r="R3542" t="s">
        <v>8315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39.380000000000003</v>
      </c>
      <c r="P3543">
        <f t="shared" si="276"/>
        <v>39.380000000000003</v>
      </c>
      <c r="Q3543" s="12" t="s">
        <v>8314</v>
      </c>
      <c r="R3543" t="s">
        <v>8315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66.150000000000006</v>
      </c>
      <c r="P3544">
        <f t="shared" si="276"/>
        <v>66.150000000000006</v>
      </c>
      <c r="Q3544" s="12" t="s">
        <v>8314</v>
      </c>
      <c r="R3544" t="s">
        <v>8315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54.14</v>
      </c>
      <c r="P3545">
        <f t="shared" si="276"/>
        <v>54.14</v>
      </c>
      <c r="Q3545" s="12" t="s">
        <v>8314</v>
      </c>
      <c r="R3545" t="s">
        <v>8315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104.17</v>
      </c>
      <c r="P3546">
        <f t="shared" si="276"/>
        <v>104.17</v>
      </c>
      <c r="Q3546" s="12" t="s">
        <v>8314</v>
      </c>
      <c r="R3546" t="s">
        <v>8315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31.38</v>
      </c>
      <c r="P3547">
        <f t="shared" si="276"/>
        <v>31.38</v>
      </c>
      <c r="Q3547" s="12" t="s">
        <v>8314</v>
      </c>
      <c r="R3547" t="s">
        <v>8315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59.21</v>
      </c>
      <c r="P3548">
        <f t="shared" si="276"/>
        <v>59.21</v>
      </c>
      <c r="Q3548" s="12" t="s">
        <v>8314</v>
      </c>
      <c r="R3548" t="s">
        <v>8315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119.18</v>
      </c>
      <c r="P3549">
        <f t="shared" si="276"/>
        <v>119.18</v>
      </c>
      <c r="Q3549" s="12" t="s">
        <v>8314</v>
      </c>
      <c r="R3549" t="s">
        <v>8315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164.62</v>
      </c>
      <c r="P3550">
        <f t="shared" si="276"/>
        <v>164.62</v>
      </c>
      <c r="Q3550" s="12" t="s">
        <v>8314</v>
      </c>
      <c r="R3550" t="s">
        <v>8315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24.29</v>
      </c>
      <c r="P3551">
        <f t="shared" si="276"/>
        <v>24.29</v>
      </c>
      <c r="Q3551" s="12" t="s">
        <v>8314</v>
      </c>
      <c r="R3551" t="s">
        <v>8315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40.94</v>
      </c>
      <c r="P3552">
        <f t="shared" si="276"/>
        <v>40.94</v>
      </c>
      <c r="Q3552" s="12" t="s">
        <v>8314</v>
      </c>
      <c r="R3552" t="s">
        <v>8315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61.1</v>
      </c>
      <c r="P3553">
        <f t="shared" si="276"/>
        <v>61.1</v>
      </c>
      <c r="Q3553" s="12" t="s">
        <v>8314</v>
      </c>
      <c r="R3553" t="s">
        <v>8315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38.65</v>
      </c>
      <c r="P3554">
        <f t="shared" si="276"/>
        <v>38.65</v>
      </c>
      <c r="Q3554" s="12" t="s">
        <v>8314</v>
      </c>
      <c r="R3554" t="s">
        <v>8315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56.2</v>
      </c>
      <c r="P3555">
        <f t="shared" si="276"/>
        <v>56.2</v>
      </c>
      <c r="Q3555" s="12" t="s">
        <v>8314</v>
      </c>
      <c r="R3555" t="s">
        <v>8315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107</v>
      </c>
      <c r="P3556">
        <f t="shared" si="276"/>
        <v>107</v>
      </c>
      <c r="Q3556" s="12" t="s">
        <v>8314</v>
      </c>
      <c r="R3556" t="s">
        <v>8315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171.43</v>
      </c>
      <c r="P3557">
        <f t="shared" si="276"/>
        <v>171.43</v>
      </c>
      <c r="Q3557" s="12" t="s">
        <v>8314</v>
      </c>
      <c r="R3557" t="s">
        <v>8315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110.5</v>
      </c>
      <c r="P3558">
        <f t="shared" si="276"/>
        <v>110.5</v>
      </c>
      <c r="Q3558" s="12" t="s">
        <v>8314</v>
      </c>
      <c r="R3558" t="s">
        <v>8315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179.28</v>
      </c>
      <c r="P3559">
        <f t="shared" si="276"/>
        <v>179.28</v>
      </c>
      <c r="Q3559" s="12" t="s">
        <v>8314</v>
      </c>
      <c r="R3559" t="s">
        <v>8315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22.91</v>
      </c>
      <c r="P3560">
        <f t="shared" si="276"/>
        <v>22.91</v>
      </c>
      <c r="Q3560" s="12" t="s">
        <v>8314</v>
      </c>
      <c r="R3560" t="s">
        <v>8315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43.13</v>
      </c>
      <c r="P3561">
        <f t="shared" si="276"/>
        <v>43.13</v>
      </c>
      <c r="Q3561" s="12" t="s">
        <v>8314</v>
      </c>
      <c r="R3561" t="s">
        <v>8315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46.89</v>
      </c>
      <c r="P3562">
        <f t="shared" si="276"/>
        <v>46.89</v>
      </c>
      <c r="Q3562" s="12" t="s">
        <v>8314</v>
      </c>
      <c r="R3562" t="s">
        <v>8315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47.41</v>
      </c>
      <c r="P3563">
        <f t="shared" si="276"/>
        <v>47.41</v>
      </c>
      <c r="Q3563" s="12" t="s">
        <v>8314</v>
      </c>
      <c r="R3563" t="s">
        <v>8315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15.13</v>
      </c>
      <c r="P3564">
        <f t="shared" si="276"/>
        <v>15.13</v>
      </c>
      <c r="Q3564" s="12" t="s">
        <v>8314</v>
      </c>
      <c r="R3564" t="s">
        <v>8315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21.1</v>
      </c>
      <c r="P3565">
        <f t="shared" si="276"/>
        <v>21.1</v>
      </c>
      <c r="Q3565" s="12" t="s">
        <v>8314</v>
      </c>
      <c r="R3565" t="s">
        <v>8315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59.12</v>
      </c>
      <c r="P3566">
        <f t="shared" si="276"/>
        <v>59.12</v>
      </c>
      <c r="Q3566" s="12" t="s">
        <v>8314</v>
      </c>
      <c r="R3566" t="s">
        <v>8315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97.92</v>
      </c>
      <c r="P3567">
        <f t="shared" si="276"/>
        <v>97.92</v>
      </c>
      <c r="Q3567" s="12" t="s">
        <v>8314</v>
      </c>
      <c r="R3567" t="s">
        <v>8315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55.13</v>
      </c>
      <c r="P3568">
        <f t="shared" si="276"/>
        <v>55.13</v>
      </c>
      <c r="Q3568" s="12" t="s">
        <v>8314</v>
      </c>
      <c r="R3568" t="s">
        <v>8315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26.54</v>
      </c>
      <c r="P3569">
        <f t="shared" si="276"/>
        <v>26.54</v>
      </c>
      <c r="Q3569" s="12" t="s">
        <v>8314</v>
      </c>
      <c r="R3569" t="s">
        <v>8315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58.42</v>
      </c>
      <c r="P3570">
        <f t="shared" si="276"/>
        <v>58.42</v>
      </c>
      <c r="Q3570" s="12" t="s">
        <v>8314</v>
      </c>
      <c r="R3570" t="s">
        <v>8315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122.54</v>
      </c>
      <c r="P3571">
        <f t="shared" si="276"/>
        <v>122.54</v>
      </c>
      <c r="Q3571" s="12" t="s">
        <v>8314</v>
      </c>
      <c r="R3571" t="s">
        <v>8315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87.96</v>
      </c>
      <c r="P3572">
        <f t="shared" si="276"/>
        <v>87.96</v>
      </c>
      <c r="Q3572" s="12" t="s">
        <v>8314</v>
      </c>
      <c r="R3572" t="s">
        <v>8315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73.239999999999995</v>
      </c>
      <c r="P3573">
        <f t="shared" si="276"/>
        <v>73.239999999999995</v>
      </c>
      <c r="Q3573" s="12" t="s">
        <v>8314</v>
      </c>
      <c r="R3573" t="s">
        <v>8315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55.56</v>
      </c>
      <c r="P3574">
        <f t="shared" si="276"/>
        <v>55.56</v>
      </c>
      <c r="Q3574" s="12" t="s">
        <v>8314</v>
      </c>
      <c r="R3574" t="s">
        <v>8315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39.54</v>
      </c>
      <c r="P3575">
        <f t="shared" si="276"/>
        <v>39.54</v>
      </c>
      <c r="Q3575" s="12" t="s">
        <v>8314</v>
      </c>
      <c r="R3575" t="s">
        <v>8315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136.78</v>
      </c>
      <c r="P3576">
        <f t="shared" si="276"/>
        <v>136.78</v>
      </c>
      <c r="Q3576" s="12" t="s">
        <v>8314</v>
      </c>
      <c r="R3576" t="s">
        <v>8315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99.34</v>
      </c>
      <c r="P3577">
        <f t="shared" si="276"/>
        <v>99.34</v>
      </c>
      <c r="Q3577" s="12" t="s">
        <v>8314</v>
      </c>
      <c r="R3577" t="s">
        <v>8315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ref="O3578:O3641" si="280">IFERROR(ROUND(E3578/L3578,2),0)</f>
        <v>20</v>
      </c>
      <c r="P3578">
        <f t="shared" ref="P3578:P3641" si="281">IFERROR(ROUND(E3578/L3578,2),0)</f>
        <v>20</v>
      </c>
      <c r="Q3578" s="12" t="s">
        <v>8314</v>
      </c>
      <c r="R3578" t="s">
        <v>8315</v>
      </c>
      <c r="S3578" s="17">
        <f t="shared" ref="S3578:S3641" si="282">(((J3578/60)/60)/24)+DATE(1970,1,1)</f>
        <v>42649.54923611111</v>
      </c>
      <c r="T3578" s="17">
        <f t="shared" ref="T3578:T3641" si="283">(((I3578/60)/60)/24)+DATE(1970,1,1)</f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80"/>
        <v>28.89</v>
      </c>
      <c r="P3579">
        <f t="shared" si="281"/>
        <v>28.89</v>
      </c>
      <c r="Q3579" s="12" t="s">
        <v>8314</v>
      </c>
      <c r="R3579" t="s">
        <v>8315</v>
      </c>
      <c r="S3579" s="17">
        <f t="shared" si="282"/>
        <v>42093.786840277782</v>
      </c>
      <c r="T3579" s="17">
        <f t="shared" si="283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80"/>
        <v>40.549999999999997</v>
      </c>
      <c r="P3580">
        <f t="shared" si="281"/>
        <v>40.549999999999997</v>
      </c>
      <c r="Q3580" s="12" t="s">
        <v>8314</v>
      </c>
      <c r="R3580" t="s">
        <v>8315</v>
      </c>
      <c r="S3580" s="17">
        <f t="shared" si="282"/>
        <v>42460.733530092592</v>
      </c>
      <c r="T3580" s="17">
        <f t="shared" si="283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80"/>
        <v>35.71</v>
      </c>
      <c r="P3581">
        <f t="shared" si="281"/>
        <v>35.71</v>
      </c>
      <c r="Q3581" s="12" t="s">
        <v>8314</v>
      </c>
      <c r="R3581" t="s">
        <v>8315</v>
      </c>
      <c r="S3581" s="17">
        <f t="shared" si="282"/>
        <v>42430.762222222227</v>
      </c>
      <c r="T3581" s="17">
        <f t="shared" si="283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80"/>
        <v>37.96</v>
      </c>
      <c r="P3582">
        <f t="shared" si="281"/>
        <v>37.96</v>
      </c>
      <c r="Q3582" s="12" t="s">
        <v>8314</v>
      </c>
      <c r="R3582" t="s">
        <v>8315</v>
      </c>
      <c r="S3582" s="17">
        <f t="shared" si="282"/>
        <v>42026.176180555558</v>
      </c>
      <c r="T3582" s="17">
        <f t="shared" si="283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80"/>
        <v>33.33</v>
      </c>
      <c r="P3583">
        <f t="shared" si="281"/>
        <v>33.33</v>
      </c>
      <c r="Q3583" s="12" t="s">
        <v>8314</v>
      </c>
      <c r="R3583" t="s">
        <v>8315</v>
      </c>
      <c r="S3583" s="17">
        <f t="shared" si="282"/>
        <v>41836.471180555556</v>
      </c>
      <c r="T3583" s="17">
        <f t="shared" si="283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80"/>
        <v>58.57</v>
      </c>
      <c r="P3584">
        <f t="shared" si="281"/>
        <v>58.57</v>
      </c>
      <c r="Q3584" s="12" t="s">
        <v>8314</v>
      </c>
      <c r="R3584" t="s">
        <v>8315</v>
      </c>
      <c r="S3584" s="17">
        <f t="shared" si="282"/>
        <v>42451.095856481479</v>
      </c>
      <c r="T3584" s="17">
        <f t="shared" si="283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80"/>
        <v>135.63</v>
      </c>
      <c r="P3585">
        <f t="shared" si="281"/>
        <v>135.63</v>
      </c>
      <c r="Q3585" s="12" t="s">
        <v>8314</v>
      </c>
      <c r="R3585" t="s">
        <v>8315</v>
      </c>
      <c r="S3585" s="17">
        <f t="shared" si="282"/>
        <v>42418.425983796296</v>
      </c>
      <c r="T3585" s="17">
        <f t="shared" si="283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80"/>
        <v>30.94</v>
      </c>
      <c r="P3586">
        <f t="shared" si="281"/>
        <v>30.94</v>
      </c>
      <c r="Q3586" s="12" t="s">
        <v>8314</v>
      </c>
      <c r="R3586" t="s">
        <v>8315</v>
      </c>
      <c r="S3586" s="17">
        <f t="shared" si="282"/>
        <v>42168.316481481481</v>
      </c>
      <c r="T3586" s="17">
        <f t="shared" si="283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176.09</v>
      </c>
      <c r="P3587">
        <f t="shared" si="281"/>
        <v>176.09</v>
      </c>
      <c r="Q3587" s="12" t="s">
        <v>8314</v>
      </c>
      <c r="R3587" t="s">
        <v>8315</v>
      </c>
      <c r="S3587" s="17">
        <f t="shared" si="282"/>
        <v>41964.716319444444</v>
      </c>
      <c r="T3587" s="17">
        <f t="shared" si="283"/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151.97999999999999</v>
      </c>
      <c r="P3588">
        <f t="shared" si="281"/>
        <v>151.97999999999999</v>
      </c>
      <c r="Q3588" s="12" t="s">
        <v>8314</v>
      </c>
      <c r="R3588" t="s">
        <v>8315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22.61</v>
      </c>
      <c r="P3589">
        <f t="shared" si="281"/>
        <v>22.61</v>
      </c>
      <c r="Q3589" s="12" t="s">
        <v>8314</v>
      </c>
      <c r="R3589" t="s">
        <v>8315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18.27</v>
      </c>
      <c r="P3590">
        <f t="shared" si="281"/>
        <v>18.27</v>
      </c>
      <c r="Q3590" s="12" t="s">
        <v>8314</v>
      </c>
      <c r="R3590" t="s">
        <v>8315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82.26</v>
      </c>
      <c r="P3591">
        <f t="shared" si="281"/>
        <v>82.26</v>
      </c>
      <c r="Q3591" s="12" t="s">
        <v>8314</v>
      </c>
      <c r="R3591" t="s">
        <v>8315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68.53</v>
      </c>
      <c r="P3592">
        <f t="shared" si="281"/>
        <v>68.53</v>
      </c>
      <c r="Q3592" s="12" t="s">
        <v>8314</v>
      </c>
      <c r="R3592" t="s">
        <v>8315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68.06</v>
      </c>
      <c r="P3593">
        <f t="shared" si="281"/>
        <v>68.06</v>
      </c>
      <c r="Q3593" s="12" t="s">
        <v>8314</v>
      </c>
      <c r="R3593" t="s">
        <v>8315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72.709999999999994</v>
      </c>
      <c r="P3594">
        <f t="shared" si="281"/>
        <v>72.709999999999994</v>
      </c>
      <c r="Q3594" s="12" t="s">
        <v>8314</v>
      </c>
      <c r="R3594" t="s">
        <v>8315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77.19</v>
      </c>
      <c r="P3595">
        <f t="shared" si="281"/>
        <v>77.19</v>
      </c>
      <c r="Q3595" s="12" t="s">
        <v>8314</v>
      </c>
      <c r="R3595" t="s">
        <v>8315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55.97</v>
      </c>
      <c r="P3596">
        <f t="shared" si="281"/>
        <v>55.97</v>
      </c>
      <c r="Q3596" s="12" t="s">
        <v>8314</v>
      </c>
      <c r="R3596" t="s">
        <v>8315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49.69</v>
      </c>
      <c r="P3597">
        <f t="shared" si="281"/>
        <v>49.69</v>
      </c>
      <c r="Q3597" s="12" t="s">
        <v>8314</v>
      </c>
      <c r="R3597" t="s">
        <v>8315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79</v>
      </c>
      <c r="P3598">
        <f t="shared" si="281"/>
        <v>79</v>
      </c>
      <c r="Q3598" s="12" t="s">
        <v>8314</v>
      </c>
      <c r="R3598" t="s">
        <v>8315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77.73</v>
      </c>
      <c r="P3599">
        <f t="shared" si="281"/>
        <v>77.73</v>
      </c>
      <c r="Q3599" s="12" t="s">
        <v>8314</v>
      </c>
      <c r="R3599" t="s">
        <v>8315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40.78</v>
      </c>
      <c r="P3600">
        <f t="shared" si="281"/>
        <v>40.78</v>
      </c>
      <c r="Q3600" s="12" t="s">
        <v>8314</v>
      </c>
      <c r="R3600" t="s">
        <v>8315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59.41</v>
      </c>
      <c r="P3601">
        <f t="shared" si="281"/>
        <v>59.41</v>
      </c>
      <c r="Q3601" s="12" t="s">
        <v>8314</v>
      </c>
      <c r="R3601" t="s">
        <v>8315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3.25</v>
      </c>
      <c r="P3602">
        <f t="shared" si="281"/>
        <v>3.25</v>
      </c>
      <c r="Q3602" s="12" t="s">
        <v>8314</v>
      </c>
      <c r="R3602" t="s">
        <v>8315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39.380000000000003</v>
      </c>
      <c r="P3603">
        <f t="shared" si="281"/>
        <v>39.380000000000003</v>
      </c>
      <c r="Q3603" s="12" t="s">
        <v>8314</v>
      </c>
      <c r="R3603" t="s">
        <v>8315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81.67</v>
      </c>
      <c r="P3604">
        <f t="shared" si="281"/>
        <v>81.67</v>
      </c>
      <c r="Q3604" s="12" t="s">
        <v>8314</v>
      </c>
      <c r="R3604" t="s">
        <v>8315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44.91</v>
      </c>
      <c r="P3605">
        <f t="shared" si="281"/>
        <v>44.91</v>
      </c>
      <c r="Q3605" s="12" t="s">
        <v>8314</v>
      </c>
      <c r="R3605" t="s">
        <v>8315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49.06</v>
      </c>
      <c r="P3606">
        <f t="shared" si="281"/>
        <v>49.06</v>
      </c>
      <c r="Q3606" s="12" t="s">
        <v>8314</v>
      </c>
      <c r="R3606" t="s">
        <v>8315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30.67</v>
      </c>
      <c r="P3607">
        <f t="shared" si="281"/>
        <v>30.67</v>
      </c>
      <c r="Q3607" s="12" t="s">
        <v>8314</v>
      </c>
      <c r="R3607" t="s">
        <v>8315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61.06</v>
      </c>
      <c r="P3608">
        <f t="shared" si="281"/>
        <v>61.06</v>
      </c>
      <c r="Q3608" s="12" t="s">
        <v>8314</v>
      </c>
      <c r="R3608" t="s">
        <v>8315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29</v>
      </c>
      <c r="P3609">
        <f t="shared" si="281"/>
        <v>29</v>
      </c>
      <c r="Q3609" s="12" t="s">
        <v>8314</v>
      </c>
      <c r="R3609" t="s">
        <v>8315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29.63</v>
      </c>
      <c r="P3610">
        <f t="shared" si="281"/>
        <v>29.63</v>
      </c>
      <c r="Q3610" s="12" t="s">
        <v>8314</v>
      </c>
      <c r="R3610" t="s">
        <v>8315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143.1</v>
      </c>
      <c r="P3611">
        <f t="shared" si="281"/>
        <v>143.1</v>
      </c>
      <c r="Q3611" s="12" t="s">
        <v>8314</v>
      </c>
      <c r="R3611" t="s">
        <v>8315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52.35</v>
      </c>
      <c r="P3612">
        <f t="shared" si="281"/>
        <v>52.35</v>
      </c>
      <c r="Q3612" s="12" t="s">
        <v>8314</v>
      </c>
      <c r="R3612" t="s">
        <v>8315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66.67</v>
      </c>
      <c r="P3613">
        <f t="shared" si="281"/>
        <v>66.67</v>
      </c>
      <c r="Q3613" s="12" t="s">
        <v>8314</v>
      </c>
      <c r="R3613" t="s">
        <v>8315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126.67</v>
      </c>
      <c r="P3614">
        <f t="shared" si="281"/>
        <v>126.67</v>
      </c>
      <c r="Q3614" s="12" t="s">
        <v>8314</v>
      </c>
      <c r="R3614" t="s">
        <v>8315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62.5</v>
      </c>
      <c r="P3615">
        <f t="shared" si="281"/>
        <v>62.5</v>
      </c>
      <c r="Q3615" s="12" t="s">
        <v>8314</v>
      </c>
      <c r="R3615" t="s">
        <v>8315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35.49</v>
      </c>
      <c r="P3616">
        <f t="shared" si="281"/>
        <v>35.49</v>
      </c>
      <c r="Q3616" s="12" t="s">
        <v>8314</v>
      </c>
      <c r="R3616" t="s">
        <v>8315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37.08</v>
      </c>
      <c r="P3617">
        <f t="shared" si="281"/>
        <v>37.08</v>
      </c>
      <c r="Q3617" s="12" t="s">
        <v>8314</v>
      </c>
      <c r="R3617" t="s">
        <v>8315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69.33</v>
      </c>
      <c r="P3618">
        <f t="shared" si="281"/>
        <v>69.33</v>
      </c>
      <c r="Q3618" s="12" t="s">
        <v>8314</v>
      </c>
      <c r="R3618" t="s">
        <v>8315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17.25</v>
      </c>
      <c r="P3619">
        <f t="shared" si="281"/>
        <v>17.25</v>
      </c>
      <c r="Q3619" s="12" t="s">
        <v>8314</v>
      </c>
      <c r="R3619" t="s">
        <v>8315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36.07</v>
      </c>
      <c r="P3620">
        <f t="shared" si="281"/>
        <v>36.07</v>
      </c>
      <c r="Q3620" s="12" t="s">
        <v>8314</v>
      </c>
      <c r="R3620" t="s">
        <v>8315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66.47</v>
      </c>
      <c r="P3621">
        <f t="shared" si="281"/>
        <v>66.47</v>
      </c>
      <c r="Q3621" s="12" t="s">
        <v>8314</v>
      </c>
      <c r="R3621" t="s">
        <v>8315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56.07</v>
      </c>
      <c r="P3622">
        <f t="shared" si="281"/>
        <v>56.07</v>
      </c>
      <c r="Q3622" s="12" t="s">
        <v>8314</v>
      </c>
      <c r="R3622" t="s">
        <v>8315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47.03</v>
      </c>
      <c r="P3623">
        <f t="shared" si="281"/>
        <v>47.03</v>
      </c>
      <c r="Q3623" s="12" t="s">
        <v>8314</v>
      </c>
      <c r="R3623" t="s">
        <v>8315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47.67</v>
      </c>
      <c r="P3624">
        <f t="shared" si="281"/>
        <v>47.67</v>
      </c>
      <c r="Q3624" s="12" t="s">
        <v>8314</v>
      </c>
      <c r="R3624" t="s">
        <v>8315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88.24</v>
      </c>
      <c r="P3625">
        <f t="shared" si="281"/>
        <v>88.24</v>
      </c>
      <c r="Q3625" s="12" t="s">
        <v>8314</v>
      </c>
      <c r="R3625" t="s">
        <v>8315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80.72</v>
      </c>
      <c r="P3626">
        <f t="shared" si="281"/>
        <v>80.72</v>
      </c>
      <c r="Q3626" s="12" t="s">
        <v>8314</v>
      </c>
      <c r="R3626" t="s">
        <v>8315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39.49</v>
      </c>
      <c r="P3627">
        <f t="shared" si="281"/>
        <v>39.49</v>
      </c>
      <c r="Q3627" s="12" t="s">
        <v>8314</v>
      </c>
      <c r="R3627" t="s">
        <v>8315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84.85</v>
      </c>
      <c r="P3628">
        <f t="shared" si="281"/>
        <v>84.85</v>
      </c>
      <c r="Q3628" s="12" t="s">
        <v>8314</v>
      </c>
      <c r="R3628" t="s">
        <v>8315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68.97</v>
      </c>
      <c r="P3629">
        <f t="shared" si="281"/>
        <v>68.97</v>
      </c>
      <c r="Q3629" s="12" t="s">
        <v>8314</v>
      </c>
      <c r="R3629" t="s">
        <v>8315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8314</v>
      </c>
      <c r="R3630" t="s">
        <v>8356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1</v>
      </c>
      <c r="P3631">
        <f t="shared" si="281"/>
        <v>1</v>
      </c>
      <c r="Q3631" s="12" t="s">
        <v>8314</v>
      </c>
      <c r="R3631" t="s">
        <v>8356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1</v>
      </c>
      <c r="P3632">
        <f t="shared" si="281"/>
        <v>1</v>
      </c>
      <c r="Q3632" s="12" t="s">
        <v>8314</v>
      </c>
      <c r="R3632" t="s">
        <v>8356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147.88</v>
      </c>
      <c r="P3633">
        <f t="shared" si="281"/>
        <v>147.88</v>
      </c>
      <c r="Q3633" s="12" t="s">
        <v>8314</v>
      </c>
      <c r="R3633" t="s">
        <v>8356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100</v>
      </c>
      <c r="P3634">
        <f t="shared" si="281"/>
        <v>100</v>
      </c>
      <c r="Q3634" s="12" t="s">
        <v>8314</v>
      </c>
      <c r="R3634" t="s">
        <v>8356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56.84</v>
      </c>
      <c r="P3635">
        <f t="shared" si="281"/>
        <v>56.84</v>
      </c>
      <c r="Q3635" s="12" t="s">
        <v>8314</v>
      </c>
      <c r="R3635" t="s">
        <v>8356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176.94</v>
      </c>
      <c r="P3636">
        <f t="shared" si="281"/>
        <v>176.94</v>
      </c>
      <c r="Q3636" s="12" t="s">
        <v>8314</v>
      </c>
      <c r="R3636" t="s">
        <v>8356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127.6</v>
      </c>
      <c r="P3637">
        <f t="shared" si="281"/>
        <v>127.6</v>
      </c>
      <c r="Q3637" s="12" t="s">
        <v>8314</v>
      </c>
      <c r="R3637" t="s">
        <v>8356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8314</v>
      </c>
      <c r="R3638" t="s">
        <v>8356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66.14</v>
      </c>
      <c r="P3639">
        <f t="shared" si="281"/>
        <v>66.14</v>
      </c>
      <c r="Q3639" s="12" t="s">
        <v>8314</v>
      </c>
      <c r="R3639" t="s">
        <v>8356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108</v>
      </c>
      <c r="P3640">
        <f t="shared" si="281"/>
        <v>108</v>
      </c>
      <c r="Q3640" s="12" t="s">
        <v>8314</v>
      </c>
      <c r="R3640" t="s">
        <v>8356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1</v>
      </c>
      <c r="P3641">
        <f t="shared" si="281"/>
        <v>1</v>
      </c>
      <c r="Q3641" s="12" t="s">
        <v>8314</v>
      </c>
      <c r="R3641" t="s">
        <v>8356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ref="O3642:O3705" si="285">IFERROR(ROUND(E3642/L3642,2),0)</f>
        <v>18.329999999999998</v>
      </c>
      <c r="P3642">
        <f t="shared" ref="P3642:P3705" si="286">IFERROR(ROUND(E3642/L3642,2),0)</f>
        <v>18.329999999999998</v>
      </c>
      <c r="Q3642" s="12" t="s">
        <v>8314</v>
      </c>
      <c r="R3642" t="s">
        <v>8356</v>
      </c>
      <c r="S3642" s="17">
        <f t="shared" ref="S3642:S3705" si="287">(((J3642/60)/60)/24)+DATE(1970,1,1)</f>
        <v>42104.781597222223</v>
      </c>
      <c r="T3642" s="17">
        <f t="shared" ref="T3642:T3705" si="288">(((I3642/60)/60)/24)+DATE(1970,1,1)</f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5"/>
        <v>0</v>
      </c>
      <c r="P3643">
        <f t="shared" si="286"/>
        <v>0</v>
      </c>
      <c r="Q3643" s="12" t="s">
        <v>8314</v>
      </c>
      <c r="R3643" t="s">
        <v>8356</v>
      </c>
      <c r="S3643" s="17">
        <f t="shared" si="287"/>
        <v>41899.627071759263</v>
      </c>
      <c r="T3643" s="17">
        <f t="shared" si="288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5"/>
        <v>7.5</v>
      </c>
      <c r="P3644">
        <f t="shared" si="286"/>
        <v>7.5</v>
      </c>
      <c r="Q3644" s="12" t="s">
        <v>8314</v>
      </c>
      <c r="R3644" t="s">
        <v>8356</v>
      </c>
      <c r="S3644" s="17">
        <f t="shared" si="287"/>
        <v>42297.816284722227</v>
      </c>
      <c r="T3644" s="17">
        <f t="shared" si="288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5"/>
        <v>0</v>
      </c>
      <c r="P3645">
        <f t="shared" si="286"/>
        <v>0</v>
      </c>
      <c r="Q3645" s="12" t="s">
        <v>8314</v>
      </c>
      <c r="R3645" t="s">
        <v>8356</v>
      </c>
      <c r="S3645" s="17">
        <f t="shared" si="287"/>
        <v>42285.143969907411</v>
      </c>
      <c r="T3645" s="17">
        <f t="shared" si="288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5"/>
        <v>68.42</v>
      </c>
      <c r="P3646">
        <f t="shared" si="286"/>
        <v>68.42</v>
      </c>
      <c r="Q3646" s="12" t="s">
        <v>8314</v>
      </c>
      <c r="R3646" t="s">
        <v>8356</v>
      </c>
      <c r="S3646" s="17">
        <f t="shared" si="287"/>
        <v>42409.241747685184</v>
      </c>
      <c r="T3646" s="17">
        <f t="shared" si="288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5"/>
        <v>1</v>
      </c>
      <c r="P3647">
        <f t="shared" si="286"/>
        <v>1</v>
      </c>
      <c r="Q3647" s="12" t="s">
        <v>8314</v>
      </c>
      <c r="R3647" t="s">
        <v>8356</v>
      </c>
      <c r="S3647" s="17">
        <f t="shared" si="287"/>
        <v>42665.970347222217</v>
      </c>
      <c r="T3647" s="17">
        <f t="shared" si="288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5"/>
        <v>60.13</v>
      </c>
      <c r="P3648">
        <f t="shared" si="286"/>
        <v>60.13</v>
      </c>
      <c r="Q3648" s="12" t="s">
        <v>8314</v>
      </c>
      <c r="R3648" t="s">
        <v>8356</v>
      </c>
      <c r="S3648" s="17">
        <f t="shared" si="287"/>
        <v>42140.421319444446</v>
      </c>
      <c r="T3648" s="17">
        <f t="shared" si="288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5"/>
        <v>15</v>
      </c>
      <c r="P3649">
        <f t="shared" si="286"/>
        <v>15</v>
      </c>
      <c r="Q3649" s="12" t="s">
        <v>8314</v>
      </c>
      <c r="R3649" t="s">
        <v>8356</v>
      </c>
      <c r="S3649" s="17">
        <f t="shared" si="287"/>
        <v>42598.749155092592</v>
      </c>
      <c r="T3649" s="17">
        <f t="shared" si="288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5"/>
        <v>550.04</v>
      </c>
      <c r="P3650">
        <f t="shared" si="286"/>
        <v>550.04</v>
      </c>
      <c r="Q3650" s="12" t="s">
        <v>8314</v>
      </c>
      <c r="R3650" t="s">
        <v>8315</v>
      </c>
      <c r="S3650" s="17">
        <f t="shared" si="287"/>
        <v>41887.292187500003</v>
      </c>
      <c r="T3650" s="17">
        <f t="shared" si="288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97.5</v>
      </c>
      <c r="P3651">
        <f t="shared" si="286"/>
        <v>97.5</v>
      </c>
      <c r="Q3651" s="12" t="s">
        <v>8314</v>
      </c>
      <c r="R3651" t="s">
        <v>8315</v>
      </c>
      <c r="S3651" s="17">
        <f t="shared" si="287"/>
        <v>41780.712893518517</v>
      </c>
      <c r="T3651" s="17">
        <f t="shared" si="288"/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29.41</v>
      </c>
      <c r="P3652">
        <f t="shared" si="286"/>
        <v>29.41</v>
      </c>
      <c r="Q3652" s="12" t="s">
        <v>8314</v>
      </c>
      <c r="R3652" t="s">
        <v>8315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57.78</v>
      </c>
      <c r="P3653">
        <f t="shared" si="286"/>
        <v>57.78</v>
      </c>
      <c r="Q3653" s="12" t="s">
        <v>8314</v>
      </c>
      <c r="R3653" t="s">
        <v>8315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44.24</v>
      </c>
      <c r="P3654">
        <f t="shared" si="286"/>
        <v>44.24</v>
      </c>
      <c r="Q3654" s="12" t="s">
        <v>8314</v>
      </c>
      <c r="R3654" t="s">
        <v>8315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60.91</v>
      </c>
      <c r="P3655">
        <f t="shared" si="286"/>
        <v>60.91</v>
      </c>
      <c r="Q3655" s="12" t="s">
        <v>8314</v>
      </c>
      <c r="R3655" t="s">
        <v>8315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68.84</v>
      </c>
      <c r="P3656">
        <f t="shared" si="286"/>
        <v>68.84</v>
      </c>
      <c r="Q3656" s="12" t="s">
        <v>8314</v>
      </c>
      <c r="R3656" t="s">
        <v>8315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73.58</v>
      </c>
      <c r="P3657">
        <f t="shared" si="286"/>
        <v>73.58</v>
      </c>
      <c r="Q3657" s="12" t="s">
        <v>8314</v>
      </c>
      <c r="R3657" t="s">
        <v>8315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115.02</v>
      </c>
      <c r="P3658">
        <f t="shared" si="286"/>
        <v>115.02</v>
      </c>
      <c r="Q3658" s="12" t="s">
        <v>8314</v>
      </c>
      <c r="R3658" t="s">
        <v>8315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110.75</v>
      </c>
      <c r="P3659">
        <f t="shared" si="286"/>
        <v>110.75</v>
      </c>
      <c r="Q3659" s="12" t="s">
        <v>8314</v>
      </c>
      <c r="R3659" t="s">
        <v>8315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75.5</v>
      </c>
      <c r="P3660">
        <f t="shared" si="286"/>
        <v>75.5</v>
      </c>
      <c r="Q3660" s="12" t="s">
        <v>8314</v>
      </c>
      <c r="R3660" t="s">
        <v>8315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235.46</v>
      </c>
      <c r="P3661">
        <f t="shared" si="286"/>
        <v>235.46</v>
      </c>
      <c r="Q3661" s="12" t="s">
        <v>8314</v>
      </c>
      <c r="R3661" t="s">
        <v>8315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11.36</v>
      </c>
      <c r="P3662">
        <f t="shared" si="286"/>
        <v>11.36</v>
      </c>
      <c r="Q3662" s="12" t="s">
        <v>8314</v>
      </c>
      <c r="R3662" t="s">
        <v>8315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92.5</v>
      </c>
      <c r="P3663">
        <f t="shared" si="286"/>
        <v>92.5</v>
      </c>
      <c r="Q3663" s="12" t="s">
        <v>8314</v>
      </c>
      <c r="R3663" t="s">
        <v>8315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202.85</v>
      </c>
      <c r="P3664">
        <f t="shared" si="286"/>
        <v>202.85</v>
      </c>
      <c r="Q3664" s="12" t="s">
        <v>8314</v>
      </c>
      <c r="R3664" t="s">
        <v>8315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26</v>
      </c>
      <c r="P3665">
        <f t="shared" si="286"/>
        <v>26</v>
      </c>
      <c r="Q3665" s="12" t="s">
        <v>8314</v>
      </c>
      <c r="R3665" t="s">
        <v>8315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46.05</v>
      </c>
      <c r="P3666">
        <f t="shared" si="286"/>
        <v>46.05</v>
      </c>
      <c r="Q3666" s="12" t="s">
        <v>8314</v>
      </c>
      <c r="R3666" t="s">
        <v>8315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51</v>
      </c>
      <c r="P3667">
        <f t="shared" si="286"/>
        <v>51</v>
      </c>
      <c r="Q3667" s="12" t="s">
        <v>8314</v>
      </c>
      <c r="R3667" t="s">
        <v>8315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31.58</v>
      </c>
      <c r="P3668">
        <f t="shared" si="286"/>
        <v>31.58</v>
      </c>
      <c r="Q3668" s="12" t="s">
        <v>8314</v>
      </c>
      <c r="R3668" t="s">
        <v>8315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53.36</v>
      </c>
      <c r="P3669">
        <f t="shared" si="286"/>
        <v>53.36</v>
      </c>
      <c r="Q3669" s="12" t="s">
        <v>8314</v>
      </c>
      <c r="R3669" t="s">
        <v>8315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36.96</v>
      </c>
      <c r="P3670">
        <f t="shared" si="286"/>
        <v>36.96</v>
      </c>
      <c r="Q3670" s="12" t="s">
        <v>8314</v>
      </c>
      <c r="R3670" t="s">
        <v>8315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81.290000000000006</v>
      </c>
      <c r="P3671">
        <f t="shared" si="286"/>
        <v>81.290000000000006</v>
      </c>
      <c r="Q3671" s="12" t="s">
        <v>8314</v>
      </c>
      <c r="R3671" t="s">
        <v>8315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20.079999999999998</v>
      </c>
      <c r="P3672">
        <f t="shared" si="286"/>
        <v>20.079999999999998</v>
      </c>
      <c r="Q3672" s="12" t="s">
        <v>8314</v>
      </c>
      <c r="R3672" t="s">
        <v>8315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88.25</v>
      </c>
      <c r="P3673">
        <f t="shared" si="286"/>
        <v>88.25</v>
      </c>
      <c r="Q3673" s="12" t="s">
        <v>8314</v>
      </c>
      <c r="R3673" t="s">
        <v>8315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53.44</v>
      </c>
      <c r="P3674">
        <f t="shared" si="286"/>
        <v>53.44</v>
      </c>
      <c r="Q3674" s="12" t="s">
        <v>8314</v>
      </c>
      <c r="R3674" t="s">
        <v>8315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39.869999999999997</v>
      </c>
      <c r="P3675">
        <f t="shared" si="286"/>
        <v>39.869999999999997</v>
      </c>
      <c r="Q3675" s="12" t="s">
        <v>8314</v>
      </c>
      <c r="R3675" t="s">
        <v>8315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145.16</v>
      </c>
      <c r="P3676">
        <f t="shared" si="286"/>
        <v>145.16</v>
      </c>
      <c r="Q3676" s="12" t="s">
        <v>8314</v>
      </c>
      <c r="R3676" t="s">
        <v>8315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23.33</v>
      </c>
      <c r="P3677">
        <f t="shared" si="286"/>
        <v>23.33</v>
      </c>
      <c r="Q3677" s="12" t="s">
        <v>8314</v>
      </c>
      <c r="R3677" t="s">
        <v>8315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64.38</v>
      </c>
      <c r="P3678">
        <f t="shared" si="286"/>
        <v>64.38</v>
      </c>
      <c r="Q3678" s="12" t="s">
        <v>8314</v>
      </c>
      <c r="R3678" t="s">
        <v>8315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62.05</v>
      </c>
      <c r="P3679">
        <f t="shared" si="286"/>
        <v>62.05</v>
      </c>
      <c r="Q3679" s="12" t="s">
        <v>8314</v>
      </c>
      <c r="R3679" t="s">
        <v>8315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66.13</v>
      </c>
      <c r="P3680">
        <f t="shared" si="286"/>
        <v>66.13</v>
      </c>
      <c r="Q3680" s="12" t="s">
        <v>8314</v>
      </c>
      <c r="R3680" t="s">
        <v>8315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73.400000000000006</v>
      </c>
      <c r="P3681">
        <f t="shared" si="286"/>
        <v>73.400000000000006</v>
      </c>
      <c r="Q3681" s="12" t="s">
        <v>8314</v>
      </c>
      <c r="R3681" t="s">
        <v>8315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99.5</v>
      </c>
      <c r="P3682">
        <f t="shared" si="286"/>
        <v>99.5</v>
      </c>
      <c r="Q3682" s="12" t="s">
        <v>8314</v>
      </c>
      <c r="R3682" t="s">
        <v>8315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62.17</v>
      </c>
      <c r="P3683">
        <f t="shared" si="286"/>
        <v>62.17</v>
      </c>
      <c r="Q3683" s="12" t="s">
        <v>8314</v>
      </c>
      <c r="R3683" t="s">
        <v>8315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62.33</v>
      </c>
      <c r="P3684">
        <f t="shared" si="286"/>
        <v>62.33</v>
      </c>
      <c r="Q3684" s="12" t="s">
        <v>8314</v>
      </c>
      <c r="R3684" t="s">
        <v>8315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58.79</v>
      </c>
      <c r="P3685">
        <f t="shared" si="286"/>
        <v>58.79</v>
      </c>
      <c r="Q3685" s="12" t="s">
        <v>8314</v>
      </c>
      <c r="R3685" t="s">
        <v>8315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45.35</v>
      </c>
      <c r="P3686">
        <f t="shared" si="286"/>
        <v>45.35</v>
      </c>
      <c r="Q3686" s="12" t="s">
        <v>8314</v>
      </c>
      <c r="R3686" t="s">
        <v>8315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41.94</v>
      </c>
      <c r="P3687">
        <f t="shared" si="286"/>
        <v>41.94</v>
      </c>
      <c r="Q3687" s="12" t="s">
        <v>8314</v>
      </c>
      <c r="R3687" t="s">
        <v>8315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59.17</v>
      </c>
      <c r="P3688">
        <f t="shared" si="286"/>
        <v>59.17</v>
      </c>
      <c r="Q3688" s="12" t="s">
        <v>8314</v>
      </c>
      <c r="R3688" t="s">
        <v>8315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200.49</v>
      </c>
      <c r="P3689">
        <f t="shared" si="286"/>
        <v>200.49</v>
      </c>
      <c r="Q3689" s="12" t="s">
        <v>8314</v>
      </c>
      <c r="R3689" t="s">
        <v>8315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83.97</v>
      </c>
      <c r="P3690">
        <f t="shared" si="286"/>
        <v>83.97</v>
      </c>
      <c r="Q3690" s="12" t="s">
        <v>8314</v>
      </c>
      <c r="R3690" t="s">
        <v>8315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57.26</v>
      </c>
      <c r="P3691">
        <f t="shared" si="286"/>
        <v>57.26</v>
      </c>
      <c r="Q3691" s="12" t="s">
        <v>8314</v>
      </c>
      <c r="R3691" t="s">
        <v>8315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58.06</v>
      </c>
      <c r="P3692">
        <f t="shared" si="286"/>
        <v>58.06</v>
      </c>
      <c r="Q3692" s="12" t="s">
        <v>8314</v>
      </c>
      <c r="R3692" t="s">
        <v>8315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186.8</v>
      </c>
      <c r="P3693">
        <f t="shared" si="286"/>
        <v>186.8</v>
      </c>
      <c r="Q3693" s="12" t="s">
        <v>8314</v>
      </c>
      <c r="R3693" t="s">
        <v>8315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74.12</v>
      </c>
      <c r="P3694">
        <f t="shared" si="286"/>
        <v>74.12</v>
      </c>
      <c r="Q3694" s="12" t="s">
        <v>8314</v>
      </c>
      <c r="R3694" t="s">
        <v>8315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30.71</v>
      </c>
      <c r="P3695">
        <f t="shared" si="286"/>
        <v>30.71</v>
      </c>
      <c r="Q3695" s="12" t="s">
        <v>8314</v>
      </c>
      <c r="R3695" t="s">
        <v>8315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62.67</v>
      </c>
      <c r="P3696">
        <f t="shared" si="286"/>
        <v>62.67</v>
      </c>
      <c r="Q3696" s="12" t="s">
        <v>8314</v>
      </c>
      <c r="R3696" t="s">
        <v>8315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121.36</v>
      </c>
      <c r="P3697">
        <f t="shared" si="286"/>
        <v>121.36</v>
      </c>
      <c r="Q3697" s="12" t="s">
        <v>8314</v>
      </c>
      <c r="R3697" t="s">
        <v>8315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39.74</v>
      </c>
      <c r="P3698">
        <f t="shared" si="286"/>
        <v>39.74</v>
      </c>
      <c r="Q3698" s="12" t="s">
        <v>8314</v>
      </c>
      <c r="R3698" t="s">
        <v>8315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72</v>
      </c>
      <c r="P3699">
        <f t="shared" si="286"/>
        <v>72</v>
      </c>
      <c r="Q3699" s="12" t="s">
        <v>8314</v>
      </c>
      <c r="R3699" t="s">
        <v>8315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40.630000000000003</v>
      </c>
      <c r="P3700">
        <f t="shared" si="286"/>
        <v>40.630000000000003</v>
      </c>
      <c r="Q3700" s="12" t="s">
        <v>8314</v>
      </c>
      <c r="R3700" t="s">
        <v>8315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63</v>
      </c>
      <c r="P3701">
        <f t="shared" si="286"/>
        <v>63</v>
      </c>
      <c r="Q3701" s="12" t="s">
        <v>8314</v>
      </c>
      <c r="R3701" t="s">
        <v>8315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33.67</v>
      </c>
      <c r="P3702">
        <f t="shared" si="286"/>
        <v>33.67</v>
      </c>
      <c r="Q3702" s="12" t="s">
        <v>8314</v>
      </c>
      <c r="R3702" t="s">
        <v>8315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38.590000000000003</v>
      </c>
      <c r="P3703">
        <f t="shared" si="286"/>
        <v>38.590000000000003</v>
      </c>
      <c r="Q3703" s="12" t="s">
        <v>8314</v>
      </c>
      <c r="R3703" t="s">
        <v>8315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155.94999999999999</v>
      </c>
      <c r="P3704">
        <f t="shared" si="286"/>
        <v>155.94999999999999</v>
      </c>
      <c r="Q3704" s="12" t="s">
        <v>8314</v>
      </c>
      <c r="R3704" t="s">
        <v>8315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43.2</v>
      </c>
      <c r="P3705">
        <f t="shared" si="286"/>
        <v>43.2</v>
      </c>
      <c r="Q3705" s="12" t="s">
        <v>8314</v>
      </c>
      <c r="R3705" t="s">
        <v>8315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ref="O3706:O3769" si="290">IFERROR(ROUND(E3706/L3706,2),0)</f>
        <v>15.15</v>
      </c>
      <c r="P3706">
        <f t="shared" ref="P3706:P3769" si="291">IFERROR(ROUND(E3706/L3706,2),0)</f>
        <v>15.15</v>
      </c>
      <c r="Q3706" s="12" t="s">
        <v>8314</v>
      </c>
      <c r="R3706" t="s">
        <v>8315</v>
      </c>
      <c r="S3706" s="17">
        <f t="shared" ref="S3706:S3769" si="292">(((J3706/60)/60)/24)+DATE(1970,1,1)</f>
        <v>42461.689745370371</v>
      </c>
      <c r="T3706" s="17">
        <f t="shared" ref="T3706:T3769" si="293">(((I3706/60)/60)/24)+DATE(1970,1,1)</f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90"/>
        <v>83.57</v>
      </c>
      <c r="P3707">
        <f t="shared" si="291"/>
        <v>83.57</v>
      </c>
      <c r="Q3707" s="12" t="s">
        <v>8314</v>
      </c>
      <c r="R3707" t="s">
        <v>8315</v>
      </c>
      <c r="S3707" s="17">
        <f t="shared" si="292"/>
        <v>41792.542986111112</v>
      </c>
      <c r="T3707" s="17">
        <f t="shared" si="293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90"/>
        <v>140</v>
      </c>
      <c r="P3708">
        <f t="shared" si="291"/>
        <v>140</v>
      </c>
      <c r="Q3708" s="12" t="s">
        <v>8314</v>
      </c>
      <c r="R3708" t="s">
        <v>8315</v>
      </c>
      <c r="S3708" s="17">
        <f t="shared" si="292"/>
        <v>41879.913761574076</v>
      </c>
      <c r="T3708" s="17">
        <f t="shared" si="293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90"/>
        <v>80.87</v>
      </c>
      <c r="P3709">
        <f t="shared" si="291"/>
        <v>80.87</v>
      </c>
      <c r="Q3709" s="12" t="s">
        <v>8314</v>
      </c>
      <c r="R3709" t="s">
        <v>8315</v>
      </c>
      <c r="S3709" s="17">
        <f t="shared" si="292"/>
        <v>42552.048356481479</v>
      </c>
      <c r="T3709" s="17">
        <f t="shared" si="293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90"/>
        <v>53.85</v>
      </c>
      <c r="P3710">
        <f t="shared" si="291"/>
        <v>53.85</v>
      </c>
      <c r="Q3710" s="12" t="s">
        <v>8314</v>
      </c>
      <c r="R3710" t="s">
        <v>8315</v>
      </c>
      <c r="S3710" s="17">
        <f t="shared" si="292"/>
        <v>41810.142199074071</v>
      </c>
      <c r="T3710" s="17">
        <f t="shared" si="293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90"/>
        <v>30.93</v>
      </c>
      <c r="P3711">
        <f t="shared" si="291"/>
        <v>30.93</v>
      </c>
      <c r="Q3711" s="12" t="s">
        <v>8314</v>
      </c>
      <c r="R3711" t="s">
        <v>8315</v>
      </c>
      <c r="S3711" s="17">
        <f t="shared" si="292"/>
        <v>41785.707708333335</v>
      </c>
      <c r="T3711" s="17">
        <f t="shared" si="293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90"/>
        <v>67.959999999999994</v>
      </c>
      <c r="P3712">
        <f t="shared" si="291"/>
        <v>67.959999999999994</v>
      </c>
      <c r="Q3712" s="12" t="s">
        <v>8314</v>
      </c>
      <c r="R3712" t="s">
        <v>8315</v>
      </c>
      <c r="S3712" s="17">
        <f t="shared" si="292"/>
        <v>42072.576249999998</v>
      </c>
      <c r="T3712" s="17">
        <f t="shared" si="293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90"/>
        <v>27.14</v>
      </c>
      <c r="P3713">
        <f t="shared" si="291"/>
        <v>27.14</v>
      </c>
      <c r="Q3713" s="12" t="s">
        <v>8314</v>
      </c>
      <c r="R3713" t="s">
        <v>8315</v>
      </c>
      <c r="S3713" s="17">
        <f t="shared" si="292"/>
        <v>41779.724224537036</v>
      </c>
      <c r="T3713" s="17">
        <f t="shared" si="293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90"/>
        <v>110.87</v>
      </c>
      <c r="P3714">
        <f t="shared" si="291"/>
        <v>110.87</v>
      </c>
      <c r="Q3714" s="12" t="s">
        <v>8314</v>
      </c>
      <c r="R3714" t="s">
        <v>8315</v>
      </c>
      <c r="S3714" s="17">
        <f t="shared" si="292"/>
        <v>42134.172071759262</v>
      </c>
      <c r="T3714" s="17">
        <f t="shared" si="293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106.84</v>
      </c>
      <c r="P3715">
        <f t="shared" si="291"/>
        <v>106.84</v>
      </c>
      <c r="Q3715" s="12" t="s">
        <v>8314</v>
      </c>
      <c r="R3715" t="s">
        <v>8315</v>
      </c>
      <c r="S3715" s="17">
        <f t="shared" si="292"/>
        <v>42505.738032407404</v>
      </c>
      <c r="T3715" s="17">
        <f t="shared" si="293"/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105.52</v>
      </c>
      <c r="P3716">
        <f t="shared" si="291"/>
        <v>105.52</v>
      </c>
      <c r="Q3716" s="12" t="s">
        <v>8314</v>
      </c>
      <c r="R3716" t="s">
        <v>8315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132.96</v>
      </c>
      <c r="P3717">
        <f t="shared" si="291"/>
        <v>132.96</v>
      </c>
      <c r="Q3717" s="12" t="s">
        <v>8314</v>
      </c>
      <c r="R3717" t="s">
        <v>8315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51.92</v>
      </c>
      <c r="P3718">
        <f t="shared" si="291"/>
        <v>51.92</v>
      </c>
      <c r="Q3718" s="12" t="s">
        <v>8314</v>
      </c>
      <c r="R3718" t="s">
        <v>8315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310</v>
      </c>
      <c r="P3719">
        <f t="shared" si="291"/>
        <v>310</v>
      </c>
      <c r="Q3719" s="12" t="s">
        <v>8314</v>
      </c>
      <c r="R3719" t="s">
        <v>8315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26.02</v>
      </c>
      <c r="P3720">
        <f t="shared" si="291"/>
        <v>26.02</v>
      </c>
      <c r="Q3720" s="12" t="s">
        <v>8314</v>
      </c>
      <c r="R3720" t="s">
        <v>8315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105</v>
      </c>
      <c r="P3721">
        <f t="shared" si="291"/>
        <v>105</v>
      </c>
      <c r="Q3721" s="12" t="s">
        <v>8314</v>
      </c>
      <c r="R3721" t="s">
        <v>8315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86.23</v>
      </c>
      <c r="P3722">
        <f t="shared" si="291"/>
        <v>86.23</v>
      </c>
      <c r="Q3722" s="12" t="s">
        <v>8314</v>
      </c>
      <c r="R3722" t="s">
        <v>8315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114.55</v>
      </c>
      <c r="P3723">
        <f t="shared" si="291"/>
        <v>114.55</v>
      </c>
      <c r="Q3723" s="12" t="s">
        <v>8314</v>
      </c>
      <c r="R3723" t="s">
        <v>8315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47.66</v>
      </c>
      <c r="P3724">
        <f t="shared" si="291"/>
        <v>47.66</v>
      </c>
      <c r="Q3724" s="12" t="s">
        <v>8314</v>
      </c>
      <c r="R3724" t="s">
        <v>8315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72.89</v>
      </c>
      <c r="P3725">
        <f t="shared" si="291"/>
        <v>72.89</v>
      </c>
      <c r="Q3725" s="12" t="s">
        <v>8314</v>
      </c>
      <c r="R3725" t="s">
        <v>8315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49.55</v>
      </c>
      <c r="P3726">
        <f t="shared" si="291"/>
        <v>49.55</v>
      </c>
      <c r="Q3726" s="12" t="s">
        <v>8314</v>
      </c>
      <c r="R3726" t="s">
        <v>8315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25.4</v>
      </c>
      <c r="P3727">
        <f t="shared" si="291"/>
        <v>25.4</v>
      </c>
      <c r="Q3727" s="12" t="s">
        <v>8314</v>
      </c>
      <c r="R3727" t="s">
        <v>8315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62.59</v>
      </c>
      <c r="P3728">
        <f t="shared" si="291"/>
        <v>62.59</v>
      </c>
      <c r="Q3728" s="12" t="s">
        <v>8314</v>
      </c>
      <c r="R3728" t="s">
        <v>8315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61.06</v>
      </c>
      <c r="P3729">
        <f t="shared" si="291"/>
        <v>61.06</v>
      </c>
      <c r="Q3729" s="12" t="s">
        <v>8314</v>
      </c>
      <c r="R3729" t="s">
        <v>8315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60.06</v>
      </c>
      <c r="P3730">
        <f t="shared" si="291"/>
        <v>60.06</v>
      </c>
      <c r="Q3730" s="12" t="s">
        <v>8314</v>
      </c>
      <c r="R3730" t="s">
        <v>8315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72.400000000000006</v>
      </c>
      <c r="P3731">
        <f t="shared" si="291"/>
        <v>72.400000000000006</v>
      </c>
      <c r="Q3731" s="12" t="s">
        <v>8314</v>
      </c>
      <c r="R3731" t="s">
        <v>8315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100</v>
      </c>
      <c r="P3732">
        <f t="shared" si="291"/>
        <v>100</v>
      </c>
      <c r="Q3732" s="12" t="s">
        <v>8314</v>
      </c>
      <c r="R3732" t="s">
        <v>8315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51.67</v>
      </c>
      <c r="P3733">
        <f t="shared" si="291"/>
        <v>51.67</v>
      </c>
      <c r="Q3733" s="12" t="s">
        <v>8314</v>
      </c>
      <c r="R3733" t="s">
        <v>8315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32.75</v>
      </c>
      <c r="P3734">
        <f t="shared" si="291"/>
        <v>32.75</v>
      </c>
      <c r="Q3734" s="12" t="s">
        <v>8314</v>
      </c>
      <c r="R3734" t="s">
        <v>8315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8314</v>
      </c>
      <c r="R3735" t="s">
        <v>8315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61</v>
      </c>
      <c r="P3736">
        <f t="shared" si="291"/>
        <v>61</v>
      </c>
      <c r="Q3736" s="12" t="s">
        <v>8314</v>
      </c>
      <c r="R3736" t="s">
        <v>8315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10</v>
      </c>
      <c r="P3737">
        <f t="shared" si="291"/>
        <v>10</v>
      </c>
      <c r="Q3737" s="12" t="s">
        <v>8314</v>
      </c>
      <c r="R3737" t="s">
        <v>8315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10</v>
      </c>
      <c r="P3738">
        <f t="shared" si="291"/>
        <v>10</v>
      </c>
      <c r="Q3738" s="12" t="s">
        <v>8314</v>
      </c>
      <c r="R3738" t="s">
        <v>8315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37.5</v>
      </c>
      <c r="P3739">
        <f t="shared" si="291"/>
        <v>37.5</v>
      </c>
      <c r="Q3739" s="12" t="s">
        <v>8314</v>
      </c>
      <c r="R3739" t="s">
        <v>8315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45</v>
      </c>
      <c r="P3740">
        <f t="shared" si="291"/>
        <v>45</v>
      </c>
      <c r="Q3740" s="12" t="s">
        <v>8314</v>
      </c>
      <c r="R3740" t="s">
        <v>8315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100.63</v>
      </c>
      <c r="P3741">
        <f t="shared" si="291"/>
        <v>100.63</v>
      </c>
      <c r="Q3741" s="12" t="s">
        <v>8314</v>
      </c>
      <c r="R3741" t="s">
        <v>8315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25.57</v>
      </c>
      <c r="P3742">
        <f t="shared" si="291"/>
        <v>25.57</v>
      </c>
      <c r="Q3742" s="12" t="s">
        <v>8314</v>
      </c>
      <c r="R3742" t="s">
        <v>8315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8314</v>
      </c>
      <c r="R3743" t="s">
        <v>8315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25</v>
      </c>
      <c r="P3744">
        <f t="shared" si="291"/>
        <v>25</v>
      </c>
      <c r="Q3744" s="12" t="s">
        <v>8314</v>
      </c>
      <c r="R3744" t="s">
        <v>8315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8314</v>
      </c>
      <c r="R3745" t="s">
        <v>8315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8314</v>
      </c>
      <c r="R3746" t="s">
        <v>8315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8314</v>
      </c>
      <c r="R3747" t="s">
        <v>8315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202</v>
      </c>
      <c r="P3748">
        <f t="shared" si="291"/>
        <v>202</v>
      </c>
      <c r="Q3748" s="12" t="s">
        <v>8314</v>
      </c>
      <c r="R3748" t="s">
        <v>8315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25</v>
      </c>
      <c r="P3749">
        <f t="shared" si="291"/>
        <v>25</v>
      </c>
      <c r="Q3749" s="12" t="s">
        <v>8314</v>
      </c>
      <c r="R3749" t="s">
        <v>8315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99.54</v>
      </c>
      <c r="P3750">
        <f t="shared" si="291"/>
        <v>99.54</v>
      </c>
      <c r="Q3750" s="12" t="s">
        <v>8314</v>
      </c>
      <c r="R3750" t="s">
        <v>8356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75</v>
      </c>
      <c r="P3751">
        <f t="shared" si="291"/>
        <v>75</v>
      </c>
      <c r="Q3751" s="12" t="s">
        <v>8314</v>
      </c>
      <c r="R3751" t="s">
        <v>8356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215.25</v>
      </c>
      <c r="P3752">
        <f t="shared" si="291"/>
        <v>215.25</v>
      </c>
      <c r="Q3752" s="12" t="s">
        <v>8314</v>
      </c>
      <c r="R3752" t="s">
        <v>8356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120.55</v>
      </c>
      <c r="P3753">
        <f t="shared" si="291"/>
        <v>120.55</v>
      </c>
      <c r="Q3753" s="12" t="s">
        <v>8314</v>
      </c>
      <c r="R3753" t="s">
        <v>8356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37.67</v>
      </c>
      <c r="P3754">
        <f t="shared" si="291"/>
        <v>37.67</v>
      </c>
      <c r="Q3754" s="12" t="s">
        <v>8314</v>
      </c>
      <c r="R3754" t="s">
        <v>8356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172.23</v>
      </c>
      <c r="P3755">
        <f t="shared" si="291"/>
        <v>172.23</v>
      </c>
      <c r="Q3755" s="12" t="s">
        <v>8314</v>
      </c>
      <c r="R3755" t="s">
        <v>8356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111.11</v>
      </c>
      <c r="P3756">
        <f t="shared" si="291"/>
        <v>111.11</v>
      </c>
      <c r="Q3756" s="12" t="s">
        <v>8314</v>
      </c>
      <c r="R3756" t="s">
        <v>8356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25.46</v>
      </c>
      <c r="P3757">
        <f t="shared" si="291"/>
        <v>25.46</v>
      </c>
      <c r="Q3757" s="12" t="s">
        <v>8314</v>
      </c>
      <c r="R3757" t="s">
        <v>8356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267.64999999999998</v>
      </c>
      <c r="P3758">
        <f t="shared" si="291"/>
        <v>267.64999999999998</v>
      </c>
      <c r="Q3758" s="12" t="s">
        <v>8314</v>
      </c>
      <c r="R3758" t="s">
        <v>8356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75.959999999999994</v>
      </c>
      <c r="P3759">
        <f t="shared" si="291"/>
        <v>75.959999999999994</v>
      </c>
      <c r="Q3759" s="12" t="s">
        <v>8314</v>
      </c>
      <c r="R3759" t="s">
        <v>8356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59.04</v>
      </c>
      <c r="P3760">
        <f t="shared" si="291"/>
        <v>59.04</v>
      </c>
      <c r="Q3760" s="12" t="s">
        <v>8314</v>
      </c>
      <c r="R3760" t="s">
        <v>8356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50.11</v>
      </c>
      <c r="P3761">
        <f t="shared" si="291"/>
        <v>50.11</v>
      </c>
      <c r="Q3761" s="12" t="s">
        <v>8314</v>
      </c>
      <c r="R3761" t="s">
        <v>8356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55.5</v>
      </c>
      <c r="P3762">
        <f t="shared" si="291"/>
        <v>55.5</v>
      </c>
      <c r="Q3762" s="12" t="s">
        <v>8314</v>
      </c>
      <c r="R3762" t="s">
        <v>8356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166.67</v>
      </c>
      <c r="P3763">
        <f t="shared" si="291"/>
        <v>166.67</v>
      </c>
      <c r="Q3763" s="12" t="s">
        <v>8314</v>
      </c>
      <c r="R3763" t="s">
        <v>8356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47.43</v>
      </c>
      <c r="P3764">
        <f t="shared" si="291"/>
        <v>47.43</v>
      </c>
      <c r="Q3764" s="12" t="s">
        <v>8314</v>
      </c>
      <c r="R3764" t="s">
        <v>8356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64.94</v>
      </c>
      <c r="P3765">
        <f t="shared" si="291"/>
        <v>64.94</v>
      </c>
      <c r="Q3765" s="12" t="s">
        <v>8314</v>
      </c>
      <c r="R3765" t="s">
        <v>8356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55.56</v>
      </c>
      <c r="P3766">
        <f t="shared" si="291"/>
        <v>55.56</v>
      </c>
      <c r="Q3766" s="12" t="s">
        <v>8314</v>
      </c>
      <c r="R3766" t="s">
        <v>8356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74.22</v>
      </c>
      <c r="P3767">
        <f t="shared" si="291"/>
        <v>74.22</v>
      </c>
      <c r="Q3767" s="12" t="s">
        <v>8314</v>
      </c>
      <c r="R3767" t="s">
        <v>8356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106.93</v>
      </c>
      <c r="P3768">
        <f t="shared" si="291"/>
        <v>106.93</v>
      </c>
      <c r="Q3768" s="12" t="s">
        <v>8314</v>
      </c>
      <c r="R3768" t="s">
        <v>8356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41.7</v>
      </c>
      <c r="P3769">
        <f t="shared" si="291"/>
        <v>41.7</v>
      </c>
      <c r="Q3769" s="12" t="s">
        <v>8314</v>
      </c>
      <c r="R3769" t="s">
        <v>8356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ref="O3770:O3833" si="295">IFERROR(ROUND(E3770/L3770,2),0)</f>
        <v>74.239999999999995</v>
      </c>
      <c r="P3770">
        <f t="shared" ref="P3770:P3833" si="296">IFERROR(ROUND(E3770/L3770,2),0)</f>
        <v>74.239999999999995</v>
      </c>
      <c r="Q3770" s="12" t="s">
        <v>8314</v>
      </c>
      <c r="R3770" t="s">
        <v>8356</v>
      </c>
      <c r="S3770" s="17">
        <f t="shared" ref="S3770:S3833" si="297">(((J3770/60)/60)/24)+DATE(1970,1,1)</f>
        <v>41772.727893518517</v>
      </c>
      <c r="T3770" s="17">
        <f t="shared" ref="T3770:T3833" si="298">(((I3770/60)/60)/24)+DATE(1970,1,1)</f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5"/>
        <v>73.33</v>
      </c>
      <c r="P3771">
        <f t="shared" si="296"/>
        <v>73.33</v>
      </c>
      <c r="Q3771" s="12" t="s">
        <v>8314</v>
      </c>
      <c r="R3771" t="s">
        <v>8356</v>
      </c>
      <c r="S3771" s="17">
        <f t="shared" si="297"/>
        <v>42445.598136574074</v>
      </c>
      <c r="T3771" s="17">
        <f t="shared" si="298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5"/>
        <v>100</v>
      </c>
      <c r="P3772">
        <f t="shared" si="296"/>
        <v>100</v>
      </c>
      <c r="Q3772" s="12" t="s">
        <v>8314</v>
      </c>
      <c r="R3772" t="s">
        <v>8356</v>
      </c>
      <c r="S3772" s="17">
        <f t="shared" si="297"/>
        <v>42138.930671296301</v>
      </c>
      <c r="T3772" s="17">
        <f t="shared" si="298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5"/>
        <v>38.42</v>
      </c>
      <c r="P3773">
        <f t="shared" si="296"/>
        <v>38.42</v>
      </c>
      <c r="Q3773" s="12" t="s">
        <v>8314</v>
      </c>
      <c r="R3773" t="s">
        <v>8356</v>
      </c>
      <c r="S3773" s="17">
        <f t="shared" si="297"/>
        <v>42493.857083333336</v>
      </c>
      <c r="T3773" s="17">
        <f t="shared" si="298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5"/>
        <v>166.97</v>
      </c>
      <c r="P3774">
        <f t="shared" si="296"/>
        <v>166.97</v>
      </c>
      <c r="Q3774" s="12" t="s">
        <v>8314</v>
      </c>
      <c r="R3774" t="s">
        <v>8356</v>
      </c>
      <c r="S3774" s="17">
        <f t="shared" si="297"/>
        <v>42682.616967592592</v>
      </c>
      <c r="T3774" s="17">
        <f t="shared" si="298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5"/>
        <v>94.91</v>
      </c>
      <c r="P3775">
        <f t="shared" si="296"/>
        <v>94.91</v>
      </c>
      <c r="Q3775" s="12" t="s">
        <v>8314</v>
      </c>
      <c r="R3775" t="s">
        <v>8356</v>
      </c>
      <c r="S3775" s="17">
        <f t="shared" si="297"/>
        <v>42656.005173611105</v>
      </c>
      <c r="T3775" s="17">
        <f t="shared" si="298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5"/>
        <v>100</v>
      </c>
      <c r="P3776">
        <f t="shared" si="296"/>
        <v>100</v>
      </c>
      <c r="Q3776" s="12" t="s">
        <v>8314</v>
      </c>
      <c r="R3776" t="s">
        <v>8356</v>
      </c>
      <c r="S3776" s="17">
        <f t="shared" si="297"/>
        <v>42087.792303240742</v>
      </c>
      <c r="T3776" s="17">
        <f t="shared" si="298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5"/>
        <v>143.21</v>
      </c>
      <c r="P3777">
        <f t="shared" si="296"/>
        <v>143.21</v>
      </c>
      <c r="Q3777" s="12" t="s">
        <v>8314</v>
      </c>
      <c r="R3777" t="s">
        <v>8356</v>
      </c>
      <c r="S3777" s="17">
        <f t="shared" si="297"/>
        <v>42075.942627314813</v>
      </c>
      <c r="T3777" s="17">
        <f t="shared" si="298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5"/>
        <v>90.82</v>
      </c>
      <c r="P3778">
        <f t="shared" si="296"/>
        <v>90.82</v>
      </c>
      <c r="Q3778" s="12" t="s">
        <v>8314</v>
      </c>
      <c r="R3778" t="s">
        <v>8356</v>
      </c>
      <c r="S3778" s="17">
        <f t="shared" si="297"/>
        <v>41814.367800925924</v>
      </c>
      <c r="T3778" s="17">
        <f t="shared" si="298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48.54</v>
      </c>
      <c r="P3779">
        <f t="shared" si="296"/>
        <v>48.54</v>
      </c>
      <c r="Q3779" s="12" t="s">
        <v>8314</v>
      </c>
      <c r="R3779" t="s">
        <v>8356</v>
      </c>
      <c r="S3779" s="17">
        <f t="shared" si="297"/>
        <v>41887.111354166671</v>
      </c>
      <c r="T3779" s="17">
        <f t="shared" si="298"/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70.03</v>
      </c>
      <c r="P3780">
        <f t="shared" si="296"/>
        <v>70.03</v>
      </c>
      <c r="Q3780" s="12" t="s">
        <v>8314</v>
      </c>
      <c r="R3780" t="s">
        <v>8356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135.63</v>
      </c>
      <c r="P3781">
        <f t="shared" si="296"/>
        <v>135.63</v>
      </c>
      <c r="Q3781" s="12" t="s">
        <v>8314</v>
      </c>
      <c r="R3781" t="s">
        <v>8356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100</v>
      </c>
      <c r="P3782">
        <f t="shared" si="296"/>
        <v>100</v>
      </c>
      <c r="Q3782" s="12" t="s">
        <v>8314</v>
      </c>
      <c r="R3782" t="s">
        <v>8356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94.9</v>
      </c>
      <c r="P3783">
        <f t="shared" si="296"/>
        <v>94.9</v>
      </c>
      <c r="Q3783" s="12" t="s">
        <v>8314</v>
      </c>
      <c r="R3783" t="s">
        <v>8356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75.37</v>
      </c>
      <c r="P3784">
        <f t="shared" si="296"/>
        <v>75.37</v>
      </c>
      <c r="Q3784" s="12" t="s">
        <v>8314</v>
      </c>
      <c r="R3784" t="s">
        <v>8356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64.459999999999994</v>
      </c>
      <c r="P3785">
        <f t="shared" si="296"/>
        <v>64.459999999999994</v>
      </c>
      <c r="Q3785" s="12" t="s">
        <v>8314</v>
      </c>
      <c r="R3785" t="s">
        <v>8356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8314</v>
      </c>
      <c r="R3786" t="s">
        <v>8356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100.5</v>
      </c>
      <c r="P3787">
        <f t="shared" si="296"/>
        <v>100.5</v>
      </c>
      <c r="Q3787" s="12" t="s">
        <v>8314</v>
      </c>
      <c r="R3787" t="s">
        <v>8356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93.77</v>
      </c>
      <c r="P3788">
        <f t="shared" si="296"/>
        <v>93.77</v>
      </c>
      <c r="Q3788" s="12" t="s">
        <v>8314</v>
      </c>
      <c r="R3788" t="s">
        <v>8356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35.1</v>
      </c>
      <c r="P3789">
        <f t="shared" si="296"/>
        <v>35.1</v>
      </c>
      <c r="Q3789" s="12" t="s">
        <v>8314</v>
      </c>
      <c r="R3789" t="s">
        <v>8356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500</v>
      </c>
      <c r="P3790">
        <f t="shared" si="296"/>
        <v>500</v>
      </c>
      <c r="Q3790" s="12" t="s">
        <v>8314</v>
      </c>
      <c r="R3790" t="s">
        <v>8356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29</v>
      </c>
      <c r="P3791">
        <f t="shared" si="296"/>
        <v>29</v>
      </c>
      <c r="Q3791" s="12" t="s">
        <v>8314</v>
      </c>
      <c r="R3791" t="s">
        <v>8356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8314</v>
      </c>
      <c r="R3792" t="s">
        <v>8356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8314</v>
      </c>
      <c r="R3793" t="s">
        <v>8356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17.5</v>
      </c>
      <c r="P3794">
        <f t="shared" si="296"/>
        <v>17.5</v>
      </c>
      <c r="Q3794" s="12" t="s">
        <v>8314</v>
      </c>
      <c r="R3794" t="s">
        <v>8356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174</v>
      </c>
      <c r="P3795">
        <f t="shared" si="296"/>
        <v>174</v>
      </c>
      <c r="Q3795" s="12" t="s">
        <v>8314</v>
      </c>
      <c r="R3795" t="s">
        <v>8356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50</v>
      </c>
      <c r="P3796">
        <f t="shared" si="296"/>
        <v>50</v>
      </c>
      <c r="Q3796" s="12" t="s">
        <v>8314</v>
      </c>
      <c r="R3796" t="s">
        <v>8356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5</v>
      </c>
      <c r="P3797">
        <f t="shared" si="296"/>
        <v>5</v>
      </c>
      <c r="Q3797" s="12" t="s">
        <v>8314</v>
      </c>
      <c r="R3797" t="s">
        <v>8356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1</v>
      </c>
      <c r="P3798">
        <f t="shared" si="296"/>
        <v>1</v>
      </c>
      <c r="Q3798" s="12" t="s">
        <v>8314</v>
      </c>
      <c r="R3798" t="s">
        <v>8356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145.41</v>
      </c>
      <c r="P3799">
        <f t="shared" si="296"/>
        <v>145.41</v>
      </c>
      <c r="Q3799" s="12" t="s">
        <v>8314</v>
      </c>
      <c r="R3799" t="s">
        <v>8356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205</v>
      </c>
      <c r="P3800">
        <f t="shared" si="296"/>
        <v>205</v>
      </c>
      <c r="Q3800" s="12" t="s">
        <v>8314</v>
      </c>
      <c r="R3800" t="s">
        <v>8356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100.5</v>
      </c>
      <c r="P3801">
        <f t="shared" si="296"/>
        <v>100.5</v>
      </c>
      <c r="Q3801" s="12" t="s">
        <v>8314</v>
      </c>
      <c r="R3801" t="s">
        <v>8356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55.06</v>
      </c>
      <c r="P3802">
        <f t="shared" si="296"/>
        <v>55.06</v>
      </c>
      <c r="Q3802" s="12" t="s">
        <v>8314</v>
      </c>
      <c r="R3802" t="s">
        <v>8356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47.33</v>
      </c>
      <c r="P3803">
        <f t="shared" si="296"/>
        <v>47.33</v>
      </c>
      <c r="Q3803" s="12" t="s">
        <v>8314</v>
      </c>
      <c r="R3803" t="s">
        <v>8356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8314</v>
      </c>
      <c r="R3804" t="s">
        <v>8356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58.95</v>
      </c>
      <c r="P3805">
        <f t="shared" si="296"/>
        <v>58.95</v>
      </c>
      <c r="Q3805" s="12" t="s">
        <v>8314</v>
      </c>
      <c r="R3805" t="s">
        <v>8356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8314</v>
      </c>
      <c r="R3806" t="s">
        <v>8356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1.5</v>
      </c>
      <c r="P3807">
        <f t="shared" si="296"/>
        <v>1.5</v>
      </c>
      <c r="Q3807" s="12" t="s">
        <v>8314</v>
      </c>
      <c r="R3807" t="s">
        <v>8356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5</v>
      </c>
      <c r="P3808">
        <f t="shared" si="296"/>
        <v>5</v>
      </c>
      <c r="Q3808" s="12" t="s">
        <v>8314</v>
      </c>
      <c r="R3808" t="s">
        <v>8356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50.56</v>
      </c>
      <c r="P3809">
        <f t="shared" si="296"/>
        <v>50.56</v>
      </c>
      <c r="Q3809" s="12" t="s">
        <v>8314</v>
      </c>
      <c r="R3809" t="s">
        <v>8356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41.67</v>
      </c>
      <c r="P3810">
        <f t="shared" si="296"/>
        <v>41.67</v>
      </c>
      <c r="Q3810" s="12" t="s">
        <v>8314</v>
      </c>
      <c r="R3810" t="s">
        <v>8315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53.29</v>
      </c>
      <c r="P3811">
        <f t="shared" si="296"/>
        <v>53.29</v>
      </c>
      <c r="Q3811" s="12" t="s">
        <v>8314</v>
      </c>
      <c r="R3811" t="s">
        <v>8315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70.23</v>
      </c>
      <c r="P3812">
        <f t="shared" si="296"/>
        <v>70.23</v>
      </c>
      <c r="Q3812" s="12" t="s">
        <v>8314</v>
      </c>
      <c r="R3812" t="s">
        <v>8315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43.42</v>
      </c>
      <c r="P3813">
        <f t="shared" si="296"/>
        <v>43.42</v>
      </c>
      <c r="Q3813" s="12" t="s">
        <v>8314</v>
      </c>
      <c r="R3813" t="s">
        <v>8315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199.18</v>
      </c>
      <c r="P3814">
        <f t="shared" si="296"/>
        <v>199.18</v>
      </c>
      <c r="Q3814" s="12" t="s">
        <v>8314</v>
      </c>
      <c r="R3814" t="s">
        <v>8315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78.52</v>
      </c>
      <c r="P3815">
        <f t="shared" si="296"/>
        <v>78.52</v>
      </c>
      <c r="Q3815" s="12" t="s">
        <v>8314</v>
      </c>
      <c r="R3815" t="s">
        <v>8315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61.82</v>
      </c>
      <c r="P3816">
        <f t="shared" si="296"/>
        <v>61.82</v>
      </c>
      <c r="Q3816" s="12" t="s">
        <v>8314</v>
      </c>
      <c r="R3816" t="s">
        <v>8315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50</v>
      </c>
      <c r="P3817">
        <f t="shared" si="296"/>
        <v>50</v>
      </c>
      <c r="Q3817" s="12" t="s">
        <v>8314</v>
      </c>
      <c r="R3817" t="s">
        <v>8315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48.34</v>
      </c>
      <c r="P3818">
        <f t="shared" si="296"/>
        <v>48.34</v>
      </c>
      <c r="Q3818" s="12" t="s">
        <v>8314</v>
      </c>
      <c r="R3818" t="s">
        <v>8315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107.25</v>
      </c>
      <c r="P3819">
        <f t="shared" si="296"/>
        <v>107.25</v>
      </c>
      <c r="Q3819" s="12" t="s">
        <v>8314</v>
      </c>
      <c r="R3819" t="s">
        <v>8315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57</v>
      </c>
      <c r="P3820">
        <f t="shared" si="296"/>
        <v>57</v>
      </c>
      <c r="Q3820" s="12" t="s">
        <v>8314</v>
      </c>
      <c r="R3820" t="s">
        <v>8315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40.92</v>
      </c>
      <c r="P3821">
        <f t="shared" si="296"/>
        <v>40.92</v>
      </c>
      <c r="Q3821" s="12" t="s">
        <v>8314</v>
      </c>
      <c r="R3821" t="s">
        <v>8315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21.5</v>
      </c>
      <c r="P3822">
        <f t="shared" si="296"/>
        <v>21.5</v>
      </c>
      <c r="Q3822" s="12" t="s">
        <v>8314</v>
      </c>
      <c r="R3822" t="s">
        <v>8315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79.540000000000006</v>
      </c>
      <c r="P3823">
        <f t="shared" si="296"/>
        <v>79.540000000000006</v>
      </c>
      <c r="Q3823" s="12" t="s">
        <v>8314</v>
      </c>
      <c r="R3823" t="s">
        <v>8315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72.38</v>
      </c>
      <c r="P3824">
        <f t="shared" si="296"/>
        <v>72.38</v>
      </c>
      <c r="Q3824" s="12" t="s">
        <v>8314</v>
      </c>
      <c r="R3824" t="s">
        <v>8315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64.63</v>
      </c>
      <c r="P3825">
        <f t="shared" si="296"/>
        <v>64.63</v>
      </c>
      <c r="Q3825" s="12" t="s">
        <v>8314</v>
      </c>
      <c r="R3825" t="s">
        <v>8315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38.57</v>
      </c>
      <c r="P3826">
        <f t="shared" si="296"/>
        <v>38.57</v>
      </c>
      <c r="Q3826" s="12" t="s">
        <v>8314</v>
      </c>
      <c r="R3826" t="s">
        <v>8315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107.57</v>
      </c>
      <c r="P3827">
        <f t="shared" si="296"/>
        <v>107.57</v>
      </c>
      <c r="Q3827" s="12" t="s">
        <v>8314</v>
      </c>
      <c r="R3827" t="s">
        <v>8315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27.5</v>
      </c>
      <c r="P3828">
        <f t="shared" si="296"/>
        <v>27.5</v>
      </c>
      <c r="Q3828" s="12" t="s">
        <v>8314</v>
      </c>
      <c r="R3828" t="s">
        <v>8315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70.459999999999994</v>
      </c>
      <c r="P3829">
        <f t="shared" si="296"/>
        <v>70.459999999999994</v>
      </c>
      <c r="Q3829" s="12" t="s">
        <v>8314</v>
      </c>
      <c r="R3829" t="s">
        <v>8315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178.57</v>
      </c>
      <c r="P3830">
        <f t="shared" si="296"/>
        <v>178.57</v>
      </c>
      <c r="Q3830" s="12" t="s">
        <v>8314</v>
      </c>
      <c r="R3830" t="s">
        <v>8315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62.63</v>
      </c>
      <c r="P3831">
        <f t="shared" si="296"/>
        <v>62.63</v>
      </c>
      <c r="Q3831" s="12" t="s">
        <v>8314</v>
      </c>
      <c r="R3831" t="s">
        <v>8315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75</v>
      </c>
      <c r="P3832">
        <f t="shared" si="296"/>
        <v>75</v>
      </c>
      <c r="Q3832" s="12" t="s">
        <v>8314</v>
      </c>
      <c r="R3832" t="s">
        <v>8315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58.9</v>
      </c>
      <c r="P3833">
        <f t="shared" si="296"/>
        <v>58.9</v>
      </c>
      <c r="Q3833" s="12" t="s">
        <v>8314</v>
      </c>
      <c r="R3833" t="s">
        <v>8315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ref="O3834:O3889" si="300">IFERROR(ROUND(E3834/L3834,2),0)</f>
        <v>139.56</v>
      </c>
      <c r="P3834">
        <f t="shared" ref="P3834:P3889" si="301">IFERROR(ROUND(E3834/L3834,2),0)</f>
        <v>139.56</v>
      </c>
      <c r="Q3834" s="12" t="s">
        <v>8314</v>
      </c>
      <c r="R3834" t="s">
        <v>8315</v>
      </c>
      <c r="S3834" s="17">
        <f t="shared" ref="S3834:S3889" si="302">(((J3834/60)/60)/24)+DATE(1970,1,1)</f>
        <v>42375.114988425921</v>
      </c>
      <c r="T3834" s="17">
        <f t="shared" ref="T3834:T3889" si="303">(((I3834/60)/60)/24)+DATE(1970,1,1)</f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00"/>
        <v>70</v>
      </c>
      <c r="P3835">
        <f t="shared" si="301"/>
        <v>70</v>
      </c>
      <c r="Q3835" s="12" t="s">
        <v>8314</v>
      </c>
      <c r="R3835" t="s">
        <v>8315</v>
      </c>
      <c r="S3835" s="17">
        <f t="shared" si="302"/>
        <v>41963.872361111105</v>
      </c>
      <c r="T3835" s="17">
        <f t="shared" si="303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00"/>
        <v>57.39</v>
      </c>
      <c r="P3836">
        <f t="shared" si="301"/>
        <v>57.39</v>
      </c>
      <c r="Q3836" s="12" t="s">
        <v>8314</v>
      </c>
      <c r="R3836" t="s">
        <v>8315</v>
      </c>
      <c r="S3836" s="17">
        <f t="shared" si="302"/>
        <v>42143.445219907408</v>
      </c>
      <c r="T3836" s="17">
        <f t="shared" si="303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00"/>
        <v>40</v>
      </c>
      <c r="P3837">
        <f t="shared" si="301"/>
        <v>40</v>
      </c>
      <c r="Q3837" s="12" t="s">
        <v>8314</v>
      </c>
      <c r="R3837" t="s">
        <v>8315</v>
      </c>
      <c r="S3837" s="17">
        <f t="shared" si="302"/>
        <v>42460.94222222222</v>
      </c>
      <c r="T3837" s="17">
        <f t="shared" si="303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00"/>
        <v>64.290000000000006</v>
      </c>
      <c r="P3838">
        <f t="shared" si="301"/>
        <v>64.290000000000006</v>
      </c>
      <c r="Q3838" s="12" t="s">
        <v>8314</v>
      </c>
      <c r="R3838" t="s">
        <v>8315</v>
      </c>
      <c r="S3838" s="17">
        <f t="shared" si="302"/>
        <v>42553.926527777774</v>
      </c>
      <c r="T3838" s="17">
        <f t="shared" si="303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00"/>
        <v>120.12</v>
      </c>
      <c r="P3839">
        <f t="shared" si="301"/>
        <v>120.12</v>
      </c>
      <c r="Q3839" s="12" t="s">
        <v>8314</v>
      </c>
      <c r="R3839" t="s">
        <v>8315</v>
      </c>
      <c r="S3839" s="17">
        <f t="shared" si="302"/>
        <v>42152.765717592592</v>
      </c>
      <c r="T3839" s="17">
        <f t="shared" si="303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00"/>
        <v>1008.24</v>
      </c>
      <c r="P3840">
        <f t="shared" si="301"/>
        <v>1008.24</v>
      </c>
      <c r="Q3840" s="12" t="s">
        <v>8314</v>
      </c>
      <c r="R3840" t="s">
        <v>8315</v>
      </c>
      <c r="S3840" s="17">
        <f t="shared" si="302"/>
        <v>42116.710752314815</v>
      </c>
      <c r="T3840" s="17">
        <f t="shared" si="303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00"/>
        <v>63.28</v>
      </c>
      <c r="P3841">
        <f t="shared" si="301"/>
        <v>63.28</v>
      </c>
      <c r="Q3841" s="12" t="s">
        <v>8314</v>
      </c>
      <c r="R3841" t="s">
        <v>8315</v>
      </c>
      <c r="S3841" s="17">
        <f t="shared" si="302"/>
        <v>42155.142638888887</v>
      </c>
      <c r="T3841" s="17">
        <f t="shared" si="303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300"/>
        <v>21.67</v>
      </c>
      <c r="P3842">
        <f t="shared" si="301"/>
        <v>21.67</v>
      </c>
      <c r="Q3842" s="12" t="s">
        <v>8314</v>
      </c>
      <c r="R3842" t="s">
        <v>8315</v>
      </c>
      <c r="S3842" s="17">
        <f t="shared" si="302"/>
        <v>42432.701724537037</v>
      </c>
      <c r="T3842" s="17">
        <f t="shared" si="303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25.65</v>
      </c>
      <c r="P3843">
        <f t="shared" si="301"/>
        <v>25.65</v>
      </c>
      <c r="Q3843" s="12" t="s">
        <v>8314</v>
      </c>
      <c r="R3843" t="s">
        <v>8315</v>
      </c>
      <c r="S3843" s="17">
        <f t="shared" si="302"/>
        <v>41780.785729166666</v>
      </c>
      <c r="T3843" s="17">
        <f t="shared" si="303"/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47.7</v>
      </c>
      <c r="P3844">
        <f t="shared" si="301"/>
        <v>47.7</v>
      </c>
      <c r="Q3844" s="12" t="s">
        <v>8314</v>
      </c>
      <c r="R3844" t="s">
        <v>8315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56.05</v>
      </c>
      <c r="P3845">
        <f t="shared" si="301"/>
        <v>56.05</v>
      </c>
      <c r="Q3845" s="12" t="s">
        <v>8314</v>
      </c>
      <c r="R3845" t="s">
        <v>8315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81.319999999999993</v>
      </c>
      <c r="P3846">
        <f t="shared" si="301"/>
        <v>81.319999999999993</v>
      </c>
      <c r="Q3846" s="12" t="s">
        <v>8314</v>
      </c>
      <c r="R3846" t="s">
        <v>8315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70.17</v>
      </c>
      <c r="P3847">
        <f t="shared" si="301"/>
        <v>70.17</v>
      </c>
      <c r="Q3847" s="12" t="s">
        <v>8314</v>
      </c>
      <c r="R3847" t="s">
        <v>8315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23.63</v>
      </c>
      <c r="P3848">
        <f t="shared" si="301"/>
        <v>23.63</v>
      </c>
      <c r="Q3848" s="12" t="s">
        <v>8314</v>
      </c>
      <c r="R3848" t="s">
        <v>8315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188.56</v>
      </c>
      <c r="P3849">
        <f t="shared" si="301"/>
        <v>188.56</v>
      </c>
      <c r="Q3849" s="12" t="s">
        <v>8314</v>
      </c>
      <c r="R3849" t="s">
        <v>8315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49.51</v>
      </c>
      <c r="P3850">
        <f t="shared" si="301"/>
        <v>49.51</v>
      </c>
      <c r="Q3850" s="12" t="s">
        <v>8314</v>
      </c>
      <c r="R3850" t="s">
        <v>8315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75.459999999999994</v>
      </c>
      <c r="P3851">
        <f t="shared" si="301"/>
        <v>75.459999999999994</v>
      </c>
      <c r="Q3851" s="12" t="s">
        <v>8314</v>
      </c>
      <c r="R3851" t="s">
        <v>8315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9.5</v>
      </c>
      <c r="P3852">
        <f t="shared" si="301"/>
        <v>9.5</v>
      </c>
      <c r="Q3852" s="12" t="s">
        <v>8314</v>
      </c>
      <c r="R3852" t="s">
        <v>8315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35.5</v>
      </c>
      <c r="P3853">
        <f t="shared" si="301"/>
        <v>35.5</v>
      </c>
      <c r="Q3853" s="12" t="s">
        <v>8314</v>
      </c>
      <c r="R3853" t="s">
        <v>8315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10</v>
      </c>
      <c r="P3854">
        <f t="shared" si="301"/>
        <v>10</v>
      </c>
      <c r="Q3854" s="12" t="s">
        <v>8314</v>
      </c>
      <c r="R3854" t="s">
        <v>8315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13</v>
      </c>
      <c r="P3855">
        <f t="shared" si="301"/>
        <v>13</v>
      </c>
      <c r="Q3855" s="12" t="s">
        <v>8314</v>
      </c>
      <c r="R3855" t="s">
        <v>8315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89.4</v>
      </c>
      <c r="P3856">
        <f t="shared" si="301"/>
        <v>89.4</v>
      </c>
      <c r="Q3856" s="12" t="s">
        <v>8314</v>
      </c>
      <c r="R3856" t="s">
        <v>8315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25</v>
      </c>
      <c r="P3857">
        <f t="shared" si="301"/>
        <v>25</v>
      </c>
      <c r="Q3857" s="12" t="s">
        <v>8314</v>
      </c>
      <c r="R3857" t="s">
        <v>8315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1</v>
      </c>
      <c r="P3858">
        <f t="shared" si="301"/>
        <v>1</v>
      </c>
      <c r="Q3858" s="12" t="s">
        <v>8314</v>
      </c>
      <c r="R3858" t="s">
        <v>8315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65</v>
      </c>
      <c r="P3859">
        <f t="shared" si="301"/>
        <v>65</v>
      </c>
      <c r="Q3859" s="12" t="s">
        <v>8314</v>
      </c>
      <c r="R3859" t="s">
        <v>8315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10</v>
      </c>
      <c r="P3860">
        <f t="shared" si="301"/>
        <v>10</v>
      </c>
      <c r="Q3860" s="12" t="s">
        <v>8314</v>
      </c>
      <c r="R3860" t="s">
        <v>8315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1</v>
      </c>
      <c r="P3861">
        <f t="shared" si="301"/>
        <v>1</v>
      </c>
      <c r="Q3861" s="12" t="s">
        <v>8314</v>
      </c>
      <c r="R3861" t="s">
        <v>8315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81.540000000000006</v>
      </c>
      <c r="P3862">
        <f t="shared" si="301"/>
        <v>81.540000000000006</v>
      </c>
      <c r="Q3862" s="12" t="s">
        <v>8314</v>
      </c>
      <c r="R3862" t="s">
        <v>8315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100</v>
      </c>
      <c r="P3863">
        <f t="shared" si="301"/>
        <v>100</v>
      </c>
      <c r="Q3863" s="12" t="s">
        <v>8314</v>
      </c>
      <c r="R3863" t="s">
        <v>8315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1</v>
      </c>
      <c r="P3864">
        <f t="shared" si="301"/>
        <v>1</v>
      </c>
      <c r="Q3864" s="12" t="s">
        <v>8314</v>
      </c>
      <c r="R3864" t="s">
        <v>8315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8314</v>
      </c>
      <c r="R3865" t="s">
        <v>8315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20</v>
      </c>
      <c r="P3866">
        <f t="shared" si="301"/>
        <v>20</v>
      </c>
      <c r="Q3866" s="12" t="s">
        <v>8314</v>
      </c>
      <c r="R3866" t="s">
        <v>8315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46.43</v>
      </c>
      <c r="P3867">
        <f t="shared" si="301"/>
        <v>46.43</v>
      </c>
      <c r="Q3867" s="12" t="s">
        <v>8314</v>
      </c>
      <c r="R3867" t="s">
        <v>8315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5.5</v>
      </c>
      <c r="P3868">
        <f t="shared" si="301"/>
        <v>5.5</v>
      </c>
      <c r="Q3868" s="12" t="s">
        <v>8314</v>
      </c>
      <c r="R3868" t="s">
        <v>8315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50.2</v>
      </c>
      <c r="P3869">
        <f t="shared" si="301"/>
        <v>50.2</v>
      </c>
      <c r="Q3869" s="12" t="s">
        <v>8314</v>
      </c>
      <c r="R3869" t="s">
        <v>8315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28.8" x14ac:dyDescent="0.3">
      <c r="A3870">
        <v>152</v>
      </c>
      <c r="B3870" s="9" t="s">
        <v>154</v>
      </c>
      <c r="C3870" s="3" t="s">
        <v>4262</v>
      </c>
      <c r="D3870" s="5">
        <v>380000</v>
      </c>
      <c r="E3870" s="7">
        <v>30</v>
      </c>
      <c r="F3870" t="s">
        <v>8219</v>
      </c>
      <c r="G3870" t="s">
        <v>8223</v>
      </c>
      <c r="H3870" t="s">
        <v>8245</v>
      </c>
      <c r="I3870">
        <v>1411437100</v>
      </c>
      <c r="J3870">
        <v>1408845100</v>
      </c>
      <c r="K3870" t="b">
        <v>0</v>
      </c>
      <c r="L3870">
        <v>2</v>
      </c>
      <c r="M3870" t="b">
        <v>0</v>
      </c>
      <c r="N3870" t="s">
        <v>8265</v>
      </c>
      <c r="O3870" s="10">
        <f t="shared" si="300"/>
        <v>15</v>
      </c>
      <c r="P3870">
        <f t="shared" si="301"/>
        <v>15</v>
      </c>
      <c r="Q3870" s="12" t="s">
        <v>8307</v>
      </c>
      <c r="R3870" t="s">
        <v>8310</v>
      </c>
      <c r="S3870" s="17">
        <f t="shared" si="302"/>
        <v>41875.077546296299</v>
      </c>
      <c r="T3870" s="17">
        <f t="shared" si="303"/>
        <v>41905.077546296299</v>
      </c>
      <c r="U3870">
        <f t="shared" si="304"/>
        <v>2014</v>
      </c>
    </row>
    <row r="3871" spans="1:21" ht="43.2" x14ac:dyDescent="0.3">
      <c r="A3871">
        <v>2953</v>
      </c>
      <c r="B3871" s="9" t="s">
        <v>2953</v>
      </c>
      <c r="C3871" s="3" t="s">
        <v>7063</v>
      </c>
      <c r="D3871" s="5">
        <v>400000</v>
      </c>
      <c r="E3871" s="7">
        <v>605</v>
      </c>
      <c r="F3871" t="s">
        <v>8219</v>
      </c>
      <c r="G3871" t="s">
        <v>8223</v>
      </c>
      <c r="H3871" t="s">
        <v>8245</v>
      </c>
      <c r="I3871">
        <v>1444330821</v>
      </c>
      <c r="J3871">
        <v>1441738821</v>
      </c>
      <c r="K3871" t="b">
        <v>0</v>
      </c>
      <c r="L3871">
        <v>3</v>
      </c>
      <c r="M3871" t="b">
        <v>0</v>
      </c>
      <c r="N3871" t="s">
        <v>8301</v>
      </c>
      <c r="O3871" s="10">
        <f t="shared" si="300"/>
        <v>201.67</v>
      </c>
      <c r="P3871">
        <f t="shared" si="301"/>
        <v>201.67</v>
      </c>
      <c r="Q3871" s="12" t="s">
        <v>8314</v>
      </c>
      <c r="R3871" t="s">
        <v>8354</v>
      </c>
      <c r="S3871" s="17">
        <f t="shared" si="302"/>
        <v>42255.791909722218</v>
      </c>
      <c r="T3871" s="17">
        <f t="shared" si="303"/>
        <v>42285.791909722218</v>
      </c>
      <c r="U3871">
        <f t="shared" si="304"/>
        <v>2015</v>
      </c>
    </row>
    <row r="3872" spans="1:21" ht="43.2" x14ac:dyDescent="0.3">
      <c r="A3872">
        <v>627</v>
      </c>
      <c r="B3872" s="9" t="s">
        <v>628</v>
      </c>
      <c r="C3872" s="3" t="s">
        <v>4737</v>
      </c>
      <c r="D3872" s="5">
        <v>450000</v>
      </c>
      <c r="E3872" s="7">
        <v>90</v>
      </c>
      <c r="F3872" t="s">
        <v>8219</v>
      </c>
      <c r="G3872" t="s">
        <v>8234</v>
      </c>
      <c r="H3872" t="s">
        <v>8254</v>
      </c>
      <c r="I3872">
        <v>1457996400</v>
      </c>
      <c r="J3872">
        <v>1452842511</v>
      </c>
      <c r="K3872" t="b">
        <v>0</v>
      </c>
      <c r="L3872">
        <v>1</v>
      </c>
      <c r="M3872" t="b">
        <v>0</v>
      </c>
      <c r="N3872" t="s">
        <v>8270</v>
      </c>
      <c r="O3872" s="10">
        <f t="shared" si="300"/>
        <v>90</v>
      </c>
      <c r="P3872">
        <f t="shared" si="301"/>
        <v>90</v>
      </c>
      <c r="Q3872" s="12" t="s">
        <v>8316</v>
      </c>
      <c r="R3872" t="s">
        <v>8317</v>
      </c>
      <c r="S3872" s="17">
        <f t="shared" si="302"/>
        <v>42384.306840277779</v>
      </c>
      <c r="T3872" s="17">
        <f t="shared" si="303"/>
        <v>42443.958333333328</v>
      </c>
      <c r="U3872">
        <f t="shared" si="304"/>
        <v>2016</v>
      </c>
    </row>
    <row r="3873" spans="1:21" ht="57.6" x14ac:dyDescent="0.3">
      <c r="A3873">
        <v>1321</v>
      </c>
      <c r="B3873" s="9" t="s">
        <v>1322</v>
      </c>
      <c r="C3873" s="3" t="s">
        <v>5431</v>
      </c>
      <c r="D3873" s="5">
        <v>462000</v>
      </c>
      <c r="E3873" s="7">
        <v>6019</v>
      </c>
      <c r="F3873" t="s">
        <v>8219</v>
      </c>
      <c r="G3873" t="s">
        <v>8234</v>
      </c>
      <c r="H3873" t="s">
        <v>8254</v>
      </c>
      <c r="I3873">
        <v>1482515937</v>
      </c>
      <c r="J3873">
        <v>1479923937</v>
      </c>
      <c r="K3873" t="b">
        <v>0</v>
      </c>
      <c r="L3873">
        <v>7</v>
      </c>
      <c r="M3873" t="b">
        <v>0</v>
      </c>
      <c r="N3873" t="s">
        <v>8271</v>
      </c>
      <c r="O3873" s="10">
        <f t="shared" si="300"/>
        <v>859.86</v>
      </c>
      <c r="P3873">
        <f t="shared" si="301"/>
        <v>859.86</v>
      </c>
      <c r="Q3873" s="12" t="s">
        <v>8316</v>
      </c>
      <c r="R3873" t="s">
        <v>8318</v>
      </c>
      <c r="S3873" s="17">
        <f t="shared" si="302"/>
        <v>42697.74927083333</v>
      </c>
      <c r="T3873" s="17">
        <f t="shared" si="303"/>
        <v>42727.74927083333</v>
      </c>
      <c r="U3873">
        <f t="shared" si="304"/>
        <v>2016</v>
      </c>
    </row>
    <row r="3874" spans="1:21" ht="43.2" x14ac:dyDescent="0.3">
      <c r="A3874">
        <v>2349</v>
      </c>
      <c r="B3874" s="9" t="s">
        <v>2350</v>
      </c>
      <c r="C3874" s="3" t="s">
        <v>6459</v>
      </c>
      <c r="D3874" s="5">
        <v>474900</v>
      </c>
      <c r="E3874" s="7">
        <v>0</v>
      </c>
      <c r="F3874" t="s">
        <v>8219</v>
      </c>
      <c r="G3874" t="s">
        <v>8234</v>
      </c>
      <c r="H3874" t="s">
        <v>8254</v>
      </c>
      <c r="I3874">
        <v>1439318228</v>
      </c>
      <c r="J3874">
        <v>1436812628</v>
      </c>
      <c r="K3874" t="b">
        <v>0</v>
      </c>
      <c r="L3874">
        <v>0</v>
      </c>
      <c r="M3874" t="b">
        <v>0</v>
      </c>
      <c r="N3874" t="s">
        <v>8270</v>
      </c>
      <c r="O3874" s="10">
        <f t="shared" si="300"/>
        <v>0</v>
      </c>
      <c r="P3874">
        <f t="shared" si="301"/>
        <v>0</v>
      </c>
      <c r="Q3874" s="12" t="s">
        <v>8316</v>
      </c>
      <c r="R3874" t="s">
        <v>8317</v>
      </c>
      <c r="S3874" s="17">
        <f t="shared" si="302"/>
        <v>42198.775787037041</v>
      </c>
      <c r="T3874" s="17">
        <f t="shared" si="303"/>
        <v>42227.775787037041</v>
      </c>
      <c r="U3874">
        <f t="shared" si="304"/>
        <v>2015</v>
      </c>
    </row>
    <row r="3875" spans="1:21" ht="43.2" x14ac:dyDescent="0.3">
      <c r="A3875">
        <v>159</v>
      </c>
      <c r="B3875" s="9" t="s">
        <v>161</v>
      </c>
      <c r="C3875" s="3" t="s">
        <v>4269</v>
      </c>
      <c r="D3875" s="5">
        <v>500000</v>
      </c>
      <c r="E3875" s="7">
        <v>10</v>
      </c>
      <c r="F3875" t="s">
        <v>8219</v>
      </c>
      <c r="G3875" t="s">
        <v>8223</v>
      </c>
      <c r="H3875" t="s">
        <v>8245</v>
      </c>
      <c r="I3875">
        <v>1467541545</v>
      </c>
      <c r="J3875">
        <v>1464085545</v>
      </c>
      <c r="K3875" t="b">
        <v>0</v>
      </c>
      <c r="L3875">
        <v>1</v>
      </c>
      <c r="M3875" t="b">
        <v>0</v>
      </c>
      <c r="N3875" t="s">
        <v>8265</v>
      </c>
      <c r="O3875" s="10">
        <f t="shared" si="300"/>
        <v>10</v>
      </c>
      <c r="P3875">
        <f t="shared" si="301"/>
        <v>10</v>
      </c>
      <c r="Q3875" s="12" t="s">
        <v>8307</v>
      </c>
      <c r="R3875" t="s">
        <v>8310</v>
      </c>
      <c r="S3875" s="17">
        <f t="shared" si="302"/>
        <v>42514.434548611112</v>
      </c>
      <c r="T3875" s="17">
        <f t="shared" si="303"/>
        <v>42554.434548611112</v>
      </c>
      <c r="U3875">
        <f t="shared" si="304"/>
        <v>2016</v>
      </c>
    </row>
    <row r="3876" spans="1:21" ht="43.2" x14ac:dyDescent="0.3">
      <c r="A3876">
        <v>1230</v>
      </c>
      <c r="B3876" s="9" t="s">
        <v>1231</v>
      </c>
      <c r="C3876" s="3" t="s">
        <v>5340</v>
      </c>
      <c r="D3876" s="5">
        <v>500000</v>
      </c>
      <c r="E3876" s="7">
        <v>0</v>
      </c>
      <c r="F3876" t="s">
        <v>8219</v>
      </c>
      <c r="G3876" t="s">
        <v>8223</v>
      </c>
      <c r="H3876" t="s">
        <v>8245</v>
      </c>
      <c r="I3876">
        <v>1298589630</v>
      </c>
      <c r="J3876">
        <v>1295997630</v>
      </c>
      <c r="K3876" t="b">
        <v>0</v>
      </c>
      <c r="L3876">
        <v>0</v>
      </c>
      <c r="M3876" t="b">
        <v>0</v>
      </c>
      <c r="N3876" t="s">
        <v>8284</v>
      </c>
      <c r="O3876" s="10">
        <f t="shared" si="300"/>
        <v>0</v>
      </c>
      <c r="P3876">
        <f t="shared" si="301"/>
        <v>0</v>
      </c>
      <c r="Q3876" s="12" t="s">
        <v>8322</v>
      </c>
      <c r="R3876" t="s">
        <v>8337</v>
      </c>
      <c r="S3876" s="17">
        <f t="shared" si="302"/>
        <v>40568.972569444442</v>
      </c>
      <c r="T3876" s="17">
        <f t="shared" si="303"/>
        <v>40598.972569444442</v>
      </c>
      <c r="U3876">
        <f t="shared" si="304"/>
        <v>2011</v>
      </c>
    </row>
    <row r="3877" spans="1:21" ht="43.2" x14ac:dyDescent="0.3">
      <c r="A3877">
        <v>2646</v>
      </c>
      <c r="B3877" s="9" t="s">
        <v>2646</v>
      </c>
      <c r="C3877" s="3" t="s">
        <v>6756</v>
      </c>
      <c r="D3877" s="5">
        <v>500000</v>
      </c>
      <c r="E3877" s="7">
        <v>42086.42</v>
      </c>
      <c r="F3877" t="s">
        <v>8219</v>
      </c>
      <c r="G3877" t="s">
        <v>8223</v>
      </c>
      <c r="H3877" t="s">
        <v>8245</v>
      </c>
      <c r="I3877">
        <v>1441783869</v>
      </c>
      <c r="J3877">
        <v>1439191869</v>
      </c>
      <c r="K3877" t="b">
        <v>1</v>
      </c>
      <c r="L3877">
        <v>535</v>
      </c>
      <c r="M3877" t="b">
        <v>0</v>
      </c>
      <c r="N3877" t="s">
        <v>8299</v>
      </c>
      <c r="O3877" s="10">
        <f t="shared" si="300"/>
        <v>78.67</v>
      </c>
      <c r="P3877">
        <f t="shared" si="301"/>
        <v>78.67</v>
      </c>
      <c r="Q3877" s="12" t="s">
        <v>8316</v>
      </c>
      <c r="R3877" t="s">
        <v>8352</v>
      </c>
      <c r="S3877" s="17">
        <f t="shared" si="302"/>
        <v>42226.313298611116</v>
      </c>
      <c r="T3877" s="17">
        <f t="shared" si="303"/>
        <v>42256.313298611116</v>
      </c>
      <c r="U3877">
        <f t="shared" si="304"/>
        <v>2015</v>
      </c>
    </row>
    <row r="3878" spans="1:21" ht="43.2" x14ac:dyDescent="0.3">
      <c r="A3878">
        <v>2390</v>
      </c>
      <c r="B3878" s="9" t="s">
        <v>2391</v>
      </c>
      <c r="C3878" s="3" t="s">
        <v>6500</v>
      </c>
      <c r="D3878" s="5">
        <v>510000</v>
      </c>
      <c r="E3878" s="7">
        <v>0</v>
      </c>
      <c r="F3878" t="s">
        <v>8219</v>
      </c>
      <c r="G3878" t="s">
        <v>8225</v>
      </c>
      <c r="H3878" t="s">
        <v>8247</v>
      </c>
      <c r="I3878">
        <v>1420352264</v>
      </c>
      <c r="J3878">
        <v>1416896264</v>
      </c>
      <c r="K3878" t="b">
        <v>0</v>
      </c>
      <c r="L3878">
        <v>0</v>
      </c>
      <c r="M3878" t="b">
        <v>0</v>
      </c>
      <c r="N3878" t="s">
        <v>8270</v>
      </c>
      <c r="O3878" s="10">
        <f t="shared" si="300"/>
        <v>0</v>
      </c>
      <c r="P3878">
        <f t="shared" si="301"/>
        <v>0</v>
      </c>
      <c r="Q3878" s="12" t="s">
        <v>8316</v>
      </c>
      <c r="R3878" t="s">
        <v>8317</v>
      </c>
      <c r="S3878" s="17">
        <f t="shared" si="302"/>
        <v>41968.262314814812</v>
      </c>
      <c r="T3878" s="17">
        <f t="shared" si="303"/>
        <v>42008.262314814812</v>
      </c>
      <c r="U3878">
        <f t="shared" si="304"/>
        <v>2014</v>
      </c>
    </row>
    <row r="3879" spans="1:21" ht="43.2" x14ac:dyDescent="0.3">
      <c r="A3879">
        <v>3124</v>
      </c>
      <c r="B3879" s="9" t="s">
        <v>3124</v>
      </c>
      <c r="C3879" s="3" t="s">
        <v>7234</v>
      </c>
      <c r="D3879" s="5">
        <v>800000</v>
      </c>
      <c r="E3879" s="7">
        <v>26</v>
      </c>
      <c r="F3879" t="s">
        <v>8219</v>
      </c>
      <c r="G3879" t="s">
        <v>8223</v>
      </c>
      <c r="H3879" t="s">
        <v>8245</v>
      </c>
      <c r="I3879">
        <v>1422902601</v>
      </c>
      <c r="J3879">
        <v>1417718601</v>
      </c>
      <c r="K3879" t="b">
        <v>0</v>
      </c>
      <c r="L3879">
        <v>4</v>
      </c>
      <c r="M3879" t="b">
        <v>0</v>
      </c>
      <c r="N3879" t="s">
        <v>8301</v>
      </c>
      <c r="O3879" s="10">
        <f t="shared" si="300"/>
        <v>6.5</v>
      </c>
      <c r="P3879">
        <f t="shared" si="301"/>
        <v>6.5</v>
      </c>
      <c r="Q3879" s="12" t="s">
        <v>8314</v>
      </c>
      <c r="R3879" t="s">
        <v>8354</v>
      </c>
      <c r="S3879" s="17">
        <f t="shared" si="302"/>
        <v>41977.780104166668</v>
      </c>
      <c r="T3879" s="17">
        <f t="shared" si="303"/>
        <v>42037.780104166668</v>
      </c>
      <c r="U3879">
        <f t="shared" si="304"/>
        <v>2014</v>
      </c>
    </row>
    <row r="3880" spans="1:21" ht="28.8" x14ac:dyDescent="0.3">
      <c r="A3880">
        <v>2373</v>
      </c>
      <c r="B3880" s="9" t="s">
        <v>2374</v>
      </c>
      <c r="C3880" s="3" t="s">
        <v>6483</v>
      </c>
      <c r="D3880" s="5">
        <v>850000</v>
      </c>
      <c r="E3880" s="7">
        <v>50</v>
      </c>
      <c r="F3880" t="s">
        <v>8219</v>
      </c>
      <c r="G3880" t="s">
        <v>8234</v>
      </c>
      <c r="H3880" t="s">
        <v>8254</v>
      </c>
      <c r="I3880">
        <v>1440863624</v>
      </c>
      <c r="J3880">
        <v>1438271624</v>
      </c>
      <c r="K3880" t="b">
        <v>0</v>
      </c>
      <c r="L3880">
        <v>1</v>
      </c>
      <c r="M3880" t="b">
        <v>0</v>
      </c>
      <c r="N3880" t="s">
        <v>8270</v>
      </c>
      <c r="O3880" s="10">
        <f t="shared" si="300"/>
        <v>50</v>
      </c>
      <c r="P3880">
        <f t="shared" si="301"/>
        <v>50</v>
      </c>
      <c r="Q3880" s="12" t="s">
        <v>8316</v>
      </c>
      <c r="R3880" t="s">
        <v>8317</v>
      </c>
      <c r="S3880" s="17">
        <f t="shared" si="302"/>
        <v>42215.662314814821</v>
      </c>
      <c r="T3880" s="17">
        <f t="shared" si="303"/>
        <v>42245.662314814821</v>
      </c>
      <c r="U3880">
        <f t="shared" si="304"/>
        <v>2015</v>
      </c>
    </row>
    <row r="3881" spans="1:21" ht="43.2" x14ac:dyDescent="0.3">
      <c r="A3881">
        <v>1000</v>
      </c>
      <c r="B3881" s="9" t="s">
        <v>1001</v>
      </c>
      <c r="C3881" s="3" t="s">
        <v>5110</v>
      </c>
      <c r="D3881" s="5">
        <v>894700</v>
      </c>
      <c r="E3881" s="7">
        <v>19824</v>
      </c>
      <c r="F3881" t="s">
        <v>8219</v>
      </c>
      <c r="G3881" t="s">
        <v>8223</v>
      </c>
      <c r="H3881" t="s">
        <v>8245</v>
      </c>
      <c r="I3881">
        <v>1489537560</v>
      </c>
      <c r="J3881">
        <v>1484357160</v>
      </c>
      <c r="K3881" t="b">
        <v>0</v>
      </c>
      <c r="L3881">
        <v>6</v>
      </c>
      <c r="M3881" t="b">
        <v>0</v>
      </c>
      <c r="N3881" t="s">
        <v>8271</v>
      </c>
      <c r="O3881" s="10">
        <f t="shared" si="300"/>
        <v>3304</v>
      </c>
      <c r="P3881">
        <f t="shared" si="301"/>
        <v>3304</v>
      </c>
      <c r="Q3881" s="12" t="s">
        <v>8316</v>
      </c>
      <c r="R3881" t="s">
        <v>8318</v>
      </c>
      <c r="S3881" s="17">
        <f t="shared" si="302"/>
        <v>42749.059722222228</v>
      </c>
      <c r="T3881" s="17">
        <f t="shared" si="303"/>
        <v>42809.018055555556</v>
      </c>
      <c r="U3881">
        <f t="shared" si="304"/>
        <v>2017</v>
      </c>
    </row>
    <row r="3882" spans="1:21" ht="28.8" x14ac:dyDescent="0.3">
      <c r="A3882">
        <v>639</v>
      </c>
      <c r="B3882" s="9" t="s">
        <v>640</v>
      </c>
      <c r="C3882" s="3" t="s">
        <v>4749</v>
      </c>
      <c r="D3882" s="5">
        <v>1000000</v>
      </c>
      <c r="E3882" s="7">
        <v>1</v>
      </c>
      <c r="F3882" t="s">
        <v>8219</v>
      </c>
      <c r="G3882" t="s">
        <v>8223</v>
      </c>
      <c r="H3882" t="s">
        <v>8245</v>
      </c>
      <c r="I3882">
        <v>1413208795</v>
      </c>
      <c r="J3882">
        <v>1408024795</v>
      </c>
      <c r="K3882" t="b">
        <v>0</v>
      </c>
      <c r="L3882">
        <v>1</v>
      </c>
      <c r="M3882" t="b">
        <v>0</v>
      </c>
      <c r="N3882" t="s">
        <v>8270</v>
      </c>
      <c r="O3882" s="10">
        <f t="shared" si="300"/>
        <v>1</v>
      </c>
      <c r="P3882">
        <f t="shared" si="301"/>
        <v>1</v>
      </c>
      <c r="Q3882" s="12" t="s">
        <v>8316</v>
      </c>
      <c r="R3882" t="s">
        <v>8317</v>
      </c>
      <c r="S3882" s="17">
        <f t="shared" si="302"/>
        <v>41865.583275462966</v>
      </c>
      <c r="T3882" s="17">
        <f t="shared" si="303"/>
        <v>41925.583275462966</v>
      </c>
      <c r="U3882">
        <f t="shared" si="304"/>
        <v>2014</v>
      </c>
    </row>
    <row r="3883" spans="1:21" ht="43.2" x14ac:dyDescent="0.3">
      <c r="A3883">
        <v>2643</v>
      </c>
      <c r="B3883" s="9" t="s">
        <v>2643</v>
      </c>
      <c r="C3883" s="3" t="s">
        <v>6753</v>
      </c>
      <c r="D3883" s="5">
        <v>1000000</v>
      </c>
      <c r="E3883" s="7">
        <v>335597.31</v>
      </c>
      <c r="F3883" t="s">
        <v>8219</v>
      </c>
      <c r="G3883" t="s">
        <v>8223</v>
      </c>
      <c r="H3883" t="s">
        <v>8245</v>
      </c>
      <c r="I3883">
        <v>1482307140</v>
      </c>
      <c r="J3883">
        <v>1479218315</v>
      </c>
      <c r="K3883" t="b">
        <v>1</v>
      </c>
      <c r="L3883">
        <v>1501</v>
      </c>
      <c r="M3883" t="b">
        <v>0</v>
      </c>
      <c r="N3883" t="s">
        <v>8299</v>
      </c>
      <c r="O3883" s="10">
        <f t="shared" si="300"/>
        <v>223.58</v>
      </c>
      <c r="P3883">
        <f t="shared" si="301"/>
        <v>223.58</v>
      </c>
      <c r="Q3883" s="12" t="s">
        <v>8316</v>
      </c>
      <c r="R3883" t="s">
        <v>8352</v>
      </c>
      <c r="S3883" s="17">
        <f t="shared" si="302"/>
        <v>42689.582349537035</v>
      </c>
      <c r="T3883" s="17">
        <f t="shared" si="303"/>
        <v>42725.332638888889</v>
      </c>
      <c r="U3883">
        <f t="shared" si="304"/>
        <v>2016</v>
      </c>
    </row>
    <row r="3884" spans="1:21" ht="57.6" x14ac:dyDescent="0.3">
      <c r="A3884">
        <v>155</v>
      </c>
      <c r="B3884" s="9" t="s">
        <v>157</v>
      </c>
      <c r="C3884" s="3" t="s">
        <v>4265</v>
      </c>
      <c r="D3884" s="5">
        <v>1350000</v>
      </c>
      <c r="E3884" s="7">
        <v>81</v>
      </c>
      <c r="F3884" t="s">
        <v>8219</v>
      </c>
      <c r="G3884" t="s">
        <v>8223</v>
      </c>
      <c r="H3884" t="s">
        <v>8245</v>
      </c>
      <c r="I3884">
        <v>1437657935</v>
      </c>
      <c r="J3884">
        <v>1434201935</v>
      </c>
      <c r="K3884" t="b">
        <v>0</v>
      </c>
      <c r="L3884">
        <v>4</v>
      </c>
      <c r="M3884" t="b">
        <v>0</v>
      </c>
      <c r="N3884" t="s">
        <v>8265</v>
      </c>
      <c r="O3884" s="10">
        <f t="shared" si="300"/>
        <v>20.25</v>
      </c>
      <c r="P3884">
        <f t="shared" si="301"/>
        <v>20.25</v>
      </c>
      <c r="Q3884" s="12" t="s">
        <v>8307</v>
      </c>
      <c r="R3884" t="s">
        <v>8310</v>
      </c>
      <c r="S3884" s="17">
        <f t="shared" si="302"/>
        <v>42168.559432870374</v>
      </c>
      <c r="T3884" s="17">
        <f t="shared" si="303"/>
        <v>42208.559432870374</v>
      </c>
      <c r="U3884">
        <f t="shared" si="304"/>
        <v>2015</v>
      </c>
    </row>
    <row r="3885" spans="1:21" x14ac:dyDescent="0.3">
      <c r="A3885">
        <v>3125</v>
      </c>
      <c r="B3885" s="9" t="s">
        <v>3125</v>
      </c>
      <c r="C3885" s="3" t="s">
        <v>7235</v>
      </c>
      <c r="D3885" s="5">
        <v>1500000</v>
      </c>
      <c r="E3885" s="7">
        <v>0</v>
      </c>
      <c r="F3885" t="s">
        <v>8219</v>
      </c>
      <c r="G3885" t="s">
        <v>8223</v>
      </c>
      <c r="H3885" t="s">
        <v>8245</v>
      </c>
      <c r="I3885">
        <v>1452142672</v>
      </c>
      <c r="J3885">
        <v>1449550672</v>
      </c>
      <c r="K3885" t="b">
        <v>0</v>
      </c>
      <c r="L3885">
        <v>0</v>
      </c>
      <c r="M3885" t="b">
        <v>0</v>
      </c>
      <c r="N3885" t="s">
        <v>8301</v>
      </c>
      <c r="O3885" s="10">
        <f t="shared" si="300"/>
        <v>0</v>
      </c>
      <c r="P3885">
        <f t="shared" si="301"/>
        <v>0</v>
      </c>
      <c r="Q3885" s="12" t="s">
        <v>8314</v>
      </c>
      <c r="R3885" t="s">
        <v>8354</v>
      </c>
      <c r="S3885" s="17">
        <f t="shared" si="302"/>
        <v>42346.20685185185</v>
      </c>
      <c r="T3885" s="17">
        <f t="shared" si="303"/>
        <v>42376.20685185185</v>
      </c>
      <c r="U3885">
        <f t="shared" si="304"/>
        <v>2015</v>
      </c>
    </row>
    <row r="3886" spans="1:21" ht="28.8" x14ac:dyDescent="0.3">
      <c r="A3886">
        <v>619</v>
      </c>
      <c r="B3886" s="9" t="s">
        <v>620</v>
      </c>
      <c r="C3886" s="3" t="s">
        <v>4729</v>
      </c>
      <c r="D3886" s="5">
        <v>2500000</v>
      </c>
      <c r="E3886" s="7">
        <v>1</v>
      </c>
      <c r="F3886" t="s">
        <v>8219</v>
      </c>
      <c r="G3886" t="s">
        <v>8223</v>
      </c>
      <c r="H3886" t="s">
        <v>8245</v>
      </c>
      <c r="I3886">
        <v>1416933390</v>
      </c>
      <c r="J3886">
        <v>1411745790</v>
      </c>
      <c r="K3886" t="b">
        <v>0</v>
      </c>
      <c r="L3886">
        <v>1</v>
      </c>
      <c r="M3886" t="b">
        <v>0</v>
      </c>
      <c r="N3886" t="s">
        <v>8270</v>
      </c>
      <c r="O3886" s="10">
        <f t="shared" si="300"/>
        <v>1</v>
      </c>
      <c r="P3886">
        <f t="shared" si="301"/>
        <v>1</v>
      </c>
      <c r="Q3886" s="12" t="s">
        <v>8316</v>
      </c>
      <c r="R3886" t="s">
        <v>8317</v>
      </c>
      <c r="S3886" s="17">
        <f t="shared" si="302"/>
        <v>41908.650347222225</v>
      </c>
      <c r="T3886" s="17">
        <f t="shared" si="303"/>
        <v>41968.692013888889</v>
      </c>
      <c r="U3886">
        <f t="shared" si="304"/>
        <v>2014</v>
      </c>
    </row>
    <row r="3887" spans="1:21" ht="43.2" x14ac:dyDescent="0.3">
      <c r="A3887">
        <v>1460</v>
      </c>
      <c r="B3887" s="9" t="s">
        <v>1461</v>
      </c>
      <c r="C3887" s="3" t="s">
        <v>5570</v>
      </c>
      <c r="D3887" s="5">
        <v>25000000</v>
      </c>
      <c r="E3887" s="7">
        <v>0</v>
      </c>
      <c r="F3887" t="s">
        <v>8219</v>
      </c>
      <c r="G3887" t="s">
        <v>8223</v>
      </c>
      <c r="H3887" t="s">
        <v>8245</v>
      </c>
      <c r="I3887">
        <v>1417391100</v>
      </c>
      <c r="J3887">
        <v>1412371898</v>
      </c>
      <c r="K3887" t="b">
        <v>0</v>
      </c>
      <c r="L3887">
        <v>0</v>
      </c>
      <c r="M3887" t="b">
        <v>0</v>
      </c>
      <c r="N3887" t="s">
        <v>8285</v>
      </c>
      <c r="O3887" s="10">
        <f t="shared" si="300"/>
        <v>0</v>
      </c>
      <c r="P3887">
        <f t="shared" si="301"/>
        <v>0</v>
      </c>
      <c r="Q3887" s="12" t="s">
        <v>8319</v>
      </c>
      <c r="R3887" t="s">
        <v>8338</v>
      </c>
      <c r="S3887" s="17">
        <f t="shared" si="302"/>
        <v>41915.896967592591</v>
      </c>
      <c r="T3887" s="17">
        <f t="shared" si="303"/>
        <v>41973.989583333328</v>
      </c>
      <c r="U3887">
        <f t="shared" si="304"/>
        <v>2014</v>
      </c>
    </row>
    <row r="3888" spans="1:21" ht="43.2" x14ac:dyDescent="0.3">
      <c r="A3888">
        <v>2960</v>
      </c>
      <c r="B3888" s="9" t="s">
        <v>2960</v>
      </c>
      <c r="C3888" s="3" t="s">
        <v>7070</v>
      </c>
      <c r="D3888" s="5">
        <v>30000000</v>
      </c>
      <c r="E3888" s="7">
        <v>0</v>
      </c>
      <c r="F3888" t="s">
        <v>8219</v>
      </c>
      <c r="G3888" t="s">
        <v>8223</v>
      </c>
      <c r="H3888" t="s">
        <v>8245</v>
      </c>
      <c r="I3888">
        <v>1410459023</v>
      </c>
      <c r="J3888">
        <v>1407867023</v>
      </c>
      <c r="K3888" t="b">
        <v>0</v>
      </c>
      <c r="L3888">
        <v>0</v>
      </c>
      <c r="M3888" t="b">
        <v>0</v>
      </c>
      <c r="N3888" t="s">
        <v>8301</v>
      </c>
      <c r="O3888" s="10">
        <f t="shared" si="300"/>
        <v>0</v>
      </c>
      <c r="P3888">
        <f t="shared" si="301"/>
        <v>0</v>
      </c>
      <c r="Q3888" s="12" t="s">
        <v>8314</v>
      </c>
      <c r="R3888" t="s">
        <v>8354</v>
      </c>
      <c r="S3888" s="17">
        <f t="shared" si="302"/>
        <v>41863.757210648146</v>
      </c>
      <c r="T3888" s="17">
        <f t="shared" si="303"/>
        <v>41893.757210648146</v>
      </c>
      <c r="U3888">
        <f t="shared" si="304"/>
        <v>2014</v>
      </c>
    </row>
    <row r="3889" spans="1:21" ht="28.8" x14ac:dyDescent="0.3">
      <c r="A3889">
        <v>122</v>
      </c>
      <c r="B3889" s="9" t="s">
        <v>124</v>
      </c>
      <c r="C3889" s="3" t="s">
        <v>4233</v>
      </c>
      <c r="D3889" s="5">
        <v>100000000</v>
      </c>
      <c r="E3889" s="7">
        <v>0</v>
      </c>
      <c r="F3889" t="s">
        <v>8219</v>
      </c>
      <c r="G3889" t="s">
        <v>8223</v>
      </c>
      <c r="H3889" t="s">
        <v>8245</v>
      </c>
      <c r="I3889">
        <v>1476094907</v>
      </c>
      <c r="J3889">
        <v>1470910907</v>
      </c>
      <c r="K3889" t="b">
        <v>0</v>
      </c>
      <c r="L3889">
        <v>0</v>
      </c>
      <c r="M3889" t="b">
        <v>0</v>
      </c>
      <c r="N3889" t="s">
        <v>8265</v>
      </c>
      <c r="O3889" s="10">
        <f t="shared" si="300"/>
        <v>0</v>
      </c>
      <c r="P3889">
        <f t="shared" si="301"/>
        <v>0</v>
      </c>
      <c r="Q3889" s="12" t="s">
        <v>8307</v>
      </c>
      <c r="R3889" t="s">
        <v>8310</v>
      </c>
      <c r="S3889" s="17">
        <f t="shared" si="302"/>
        <v>42593.431793981479</v>
      </c>
      <c r="T3889" s="17">
        <f t="shared" si="303"/>
        <v>42653.431793981479</v>
      </c>
      <c r="U3889">
        <f t="shared" si="304"/>
        <v>2016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ref="O3890:O3906" si="305">IFERROR(ROUND(E3890/L3890,2),0)</f>
        <v>38.71</v>
      </c>
      <c r="P3890">
        <f t="shared" ref="P3890:P3906" si="306">IFERROR(ROUND(E3890/L3890,2),0)</f>
        <v>38.71</v>
      </c>
      <c r="Q3890" s="12" t="s">
        <v>8314</v>
      </c>
      <c r="R3890" t="s">
        <v>8315</v>
      </c>
      <c r="S3890" s="17">
        <f t="shared" ref="S3890:S3906" si="307">(((J3890/60)/60)/24)+DATE(1970,1,1)</f>
        <v>42762.545810185184</v>
      </c>
      <c r="T3890" s="17">
        <f t="shared" ref="T3890:T3906" si="308">(((I3890/60)/60)/24)+DATE(1970,1,1)</f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5"/>
        <v>13.11</v>
      </c>
      <c r="P3891">
        <f t="shared" si="306"/>
        <v>13.11</v>
      </c>
      <c r="Q3891" s="12" t="s">
        <v>8314</v>
      </c>
      <c r="R3891" t="s">
        <v>8315</v>
      </c>
      <c r="S3891" s="17">
        <f t="shared" si="307"/>
        <v>41977.004976851851</v>
      </c>
      <c r="T3891" s="17">
        <f t="shared" si="308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5"/>
        <v>315.5</v>
      </c>
      <c r="P3892">
        <f t="shared" si="306"/>
        <v>315.5</v>
      </c>
      <c r="Q3892" s="12" t="s">
        <v>8314</v>
      </c>
      <c r="R3892" t="s">
        <v>8315</v>
      </c>
      <c r="S3892" s="17">
        <f t="shared" si="307"/>
        <v>42171.758611111116</v>
      </c>
      <c r="T3892" s="17">
        <f t="shared" si="308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5"/>
        <v>37.14</v>
      </c>
      <c r="P3893">
        <f t="shared" si="306"/>
        <v>37.14</v>
      </c>
      <c r="Q3893" s="12" t="s">
        <v>8314</v>
      </c>
      <c r="R3893" t="s">
        <v>8315</v>
      </c>
      <c r="S3893" s="17">
        <f t="shared" si="307"/>
        <v>42056.1324537037</v>
      </c>
      <c r="T3893" s="17">
        <f t="shared" si="308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5"/>
        <v>0</v>
      </c>
      <c r="P3894">
        <f t="shared" si="306"/>
        <v>0</v>
      </c>
      <c r="Q3894" s="12" t="s">
        <v>8314</v>
      </c>
      <c r="R3894" t="s">
        <v>8315</v>
      </c>
      <c r="S3894" s="17">
        <f t="shared" si="307"/>
        <v>41867.652280092596</v>
      </c>
      <c r="T3894" s="17">
        <f t="shared" si="308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5"/>
        <v>128.27000000000001</v>
      </c>
      <c r="P3895">
        <f t="shared" si="306"/>
        <v>128.27000000000001</v>
      </c>
      <c r="Q3895" s="12" t="s">
        <v>8314</v>
      </c>
      <c r="R3895" t="s">
        <v>8315</v>
      </c>
      <c r="S3895" s="17">
        <f t="shared" si="307"/>
        <v>41779.657870370371</v>
      </c>
      <c r="T3895" s="17">
        <f t="shared" si="308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5"/>
        <v>47.27</v>
      </c>
      <c r="P3896">
        <f t="shared" si="306"/>
        <v>47.27</v>
      </c>
      <c r="Q3896" s="12" t="s">
        <v>8314</v>
      </c>
      <c r="R3896" t="s">
        <v>8315</v>
      </c>
      <c r="S3896" s="17">
        <f t="shared" si="307"/>
        <v>42679.958472222221</v>
      </c>
      <c r="T3896" s="17">
        <f t="shared" si="308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5"/>
        <v>50</v>
      </c>
      <c r="P3897">
        <f t="shared" si="306"/>
        <v>50</v>
      </c>
      <c r="Q3897" s="12" t="s">
        <v>8314</v>
      </c>
      <c r="R3897" t="s">
        <v>8315</v>
      </c>
      <c r="S3897" s="17">
        <f t="shared" si="307"/>
        <v>42032.250208333338</v>
      </c>
      <c r="T3897" s="17">
        <f t="shared" si="308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5"/>
        <v>42.5</v>
      </c>
      <c r="P3898">
        <f t="shared" si="306"/>
        <v>42.5</v>
      </c>
      <c r="Q3898" s="12" t="s">
        <v>8314</v>
      </c>
      <c r="R3898" t="s">
        <v>8315</v>
      </c>
      <c r="S3898" s="17">
        <f t="shared" si="307"/>
        <v>41793.191875000004</v>
      </c>
      <c r="T3898" s="17">
        <f t="shared" si="308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5"/>
        <v>44</v>
      </c>
      <c r="P3899">
        <f t="shared" si="306"/>
        <v>44</v>
      </c>
      <c r="Q3899" s="12" t="s">
        <v>8314</v>
      </c>
      <c r="R3899" t="s">
        <v>8315</v>
      </c>
      <c r="S3899" s="17">
        <f t="shared" si="307"/>
        <v>41982.87364583333</v>
      </c>
      <c r="T3899" s="17">
        <f t="shared" si="308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5"/>
        <v>50.88</v>
      </c>
      <c r="P3900">
        <f t="shared" si="306"/>
        <v>50.88</v>
      </c>
      <c r="Q3900" s="12" t="s">
        <v>8314</v>
      </c>
      <c r="R3900" t="s">
        <v>8315</v>
      </c>
      <c r="S3900" s="17">
        <f t="shared" si="307"/>
        <v>42193.482291666667</v>
      </c>
      <c r="T3900" s="17">
        <f t="shared" si="308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5"/>
        <v>62.5</v>
      </c>
      <c r="P3901">
        <f t="shared" si="306"/>
        <v>62.5</v>
      </c>
      <c r="Q3901" s="12" t="s">
        <v>8314</v>
      </c>
      <c r="R3901" t="s">
        <v>8315</v>
      </c>
      <c r="S3901" s="17">
        <f t="shared" si="307"/>
        <v>41843.775011574071</v>
      </c>
      <c r="T3901" s="17">
        <f t="shared" si="308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5"/>
        <v>27</v>
      </c>
      <c r="P3902">
        <f t="shared" si="306"/>
        <v>27</v>
      </c>
      <c r="Q3902" s="12" t="s">
        <v>8314</v>
      </c>
      <c r="R3902" t="s">
        <v>8315</v>
      </c>
      <c r="S3902" s="17">
        <f t="shared" si="307"/>
        <v>42136.092488425929</v>
      </c>
      <c r="T3902" s="17">
        <f t="shared" si="308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5"/>
        <v>25</v>
      </c>
      <c r="P3903">
        <f t="shared" si="306"/>
        <v>25</v>
      </c>
      <c r="Q3903" s="12" t="s">
        <v>8314</v>
      </c>
      <c r="R3903" t="s">
        <v>8315</v>
      </c>
      <c r="S3903" s="17">
        <f t="shared" si="307"/>
        <v>42317.826377314821</v>
      </c>
      <c r="T3903" s="17">
        <f t="shared" si="308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5"/>
        <v>47.26</v>
      </c>
      <c r="P3904">
        <f t="shared" si="306"/>
        <v>47.26</v>
      </c>
      <c r="Q3904" s="12" t="s">
        <v>8314</v>
      </c>
      <c r="R3904" t="s">
        <v>8315</v>
      </c>
      <c r="S3904" s="17">
        <f t="shared" si="307"/>
        <v>42663.468078703707</v>
      </c>
      <c r="T3904" s="17">
        <f t="shared" si="308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5"/>
        <v>0</v>
      </c>
      <c r="P3905">
        <f t="shared" si="306"/>
        <v>0</v>
      </c>
      <c r="Q3905" s="12" t="s">
        <v>8314</v>
      </c>
      <c r="R3905" t="s">
        <v>8315</v>
      </c>
      <c r="S3905" s="17">
        <f t="shared" si="307"/>
        <v>42186.01116898148</v>
      </c>
      <c r="T3905" s="17">
        <f t="shared" si="308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5"/>
        <v>1.5</v>
      </c>
      <c r="P3906">
        <f t="shared" si="306"/>
        <v>1.5</v>
      </c>
      <c r="Q3906" s="12" t="s">
        <v>8314</v>
      </c>
      <c r="R3906" t="s">
        <v>8315</v>
      </c>
      <c r="S3906" s="17">
        <f t="shared" si="307"/>
        <v>42095.229166666672</v>
      </c>
      <c r="T3906" s="17">
        <f t="shared" si="308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9">IFERROR(ROUND(E3907/L3907,2),0)</f>
        <v>24.71</v>
      </c>
      <c r="P3907">
        <f t="shared" ref="P3907:P3970" si="310">IFERROR(ROUND(E3907/L3907,2),0)</f>
        <v>24.71</v>
      </c>
      <c r="Q3907" s="12" t="s">
        <v>8314</v>
      </c>
      <c r="R3907" t="s">
        <v>8315</v>
      </c>
      <c r="S3907" s="17">
        <f t="shared" ref="S3907:S3970" si="311">(((J3907/60)/60)/24)+DATE(1970,1,1)</f>
        <v>42124.623877314814</v>
      </c>
      <c r="T3907" s="17">
        <f t="shared" ref="T3907:T3970" si="312">(((I3907/60)/60)/24)+DATE(1970,1,1)</f>
        <v>42166.958333333328</v>
      </c>
      <c r="U3907">
        <f t="shared" ref="U3907:U3970" si="313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9"/>
        <v>63.13</v>
      </c>
      <c r="P3908">
        <f t="shared" si="310"/>
        <v>63.13</v>
      </c>
      <c r="Q3908" s="12" t="s">
        <v>8314</v>
      </c>
      <c r="R3908" t="s">
        <v>8315</v>
      </c>
      <c r="S3908" s="17">
        <f t="shared" si="311"/>
        <v>42143.917743055557</v>
      </c>
      <c r="T3908" s="17">
        <f t="shared" si="312"/>
        <v>42181.559027777781</v>
      </c>
      <c r="U3908">
        <f t="shared" si="313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9"/>
        <v>38.25</v>
      </c>
      <c r="P3909">
        <f t="shared" si="310"/>
        <v>38.25</v>
      </c>
      <c r="Q3909" s="12" t="s">
        <v>8314</v>
      </c>
      <c r="R3909" t="s">
        <v>8315</v>
      </c>
      <c r="S3909" s="17">
        <f t="shared" si="311"/>
        <v>41906.819513888891</v>
      </c>
      <c r="T3909" s="17">
        <f t="shared" si="312"/>
        <v>41938.838888888888</v>
      </c>
      <c r="U3909">
        <f t="shared" si="313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9"/>
        <v>16.25</v>
      </c>
      <c r="P3910">
        <f t="shared" si="310"/>
        <v>16.25</v>
      </c>
      <c r="Q3910" s="12" t="s">
        <v>8314</v>
      </c>
      <c r="R3910" t="s">
        <v>8315</v>
      </c>
      <c r="S3910" s="17">
        <f t="shared" si="311"/>
        <v>41834.135370370372</v>
      </c>
      <c r="T3910" s="17">
        <f t="shared" si="312"/>
        <v>41849.135370370372</v>
      </c>
      <c r="U3910">
        <f t="shared" si="313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9"/>
        <v>33.75</v>
      </c>
      <c r="P3911">
        <f t="shared" si="310"/>
        <v>33.75</v>
      </c>
      <c r="Q3911" s="12" t="s">
        <v>8314</v>
      </c>
      <c r="R3911" t="s">
        <v>8315</v>
      </c>
      <c r="S3911" s="17">
        <f t="shared" si="311"/>
        <v>41863.359282407408</v>
      </c>
      <c r="T3911" s="17">
        <f t="shared" si="312"/>
        <v>41893.359282407408</v>
      </c>
      <c r="U3911">
        <f t="shared" si="313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9"/>
        <v>61.67</v>
      </c>
      <c r="P3912">
        <f t="shared" si="310"/>
        <v>61.67</v>
      </c>
      <c r="Q3912" s="12" t="s">
        <v>8314</v>
      </c>
      <c r="R3912" t="s">
        <v>8315</v>
      </c>
      <c r="S3912" s="17">
        <f t="shared" si="311"/>
        <v>42224.756909722222</v>
      </c>
      <c r="T3912" s="17">
        <f t="shared" si="312"/>
        <v>42254.756909722222</v>
      </c>
      <c r="U3912">
        <f t="shared" si="313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9"/>
        <v>83.14</v>
      </c>
      <c r="P3913">
        <f t="shared" si="310"/>
        <v>83.14</v>
      </c>
      <c r="Q3913" s="12" t="s">
        <v>8314</v>
      </c>
      <c r="R3913" t="s">
        <v>8315</v>
      </c>
      <c r="S3913" s="17">
        <f t="shared" si="311"/>
        <v>41939.8122337963</v>
      </c>
      <c r="T3913" s="17">
        <f t="shared" si="312"/>
        <v>41969.853900462964</v>
      </c>
      <c r="U3913">
        <f t="shared" si="313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9"/>
        <v>1</v>
      </c>
      <c r="P3914">
        <f t="shared" si="310"/>
        <v>1</v>
      </c>
      <c r="Q3914" s="12" t="s">
        <v>8314</v>
      </c>
      <c r="R3914" t="s">
        <v>8315</v>
      </c>
      <c r="S3914" s="17">
        <f t="shared" si="311"/>
        <v>42059.270023148143</v>
      </c>
      <c r="T3914" s="17">
        <f t="shared" si="312"/>
        <v>42119.190972222219</v>
      </c>
      <c r="U3914">
        <f t="shared" si="313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9"/>
        <v>142.86000000000001</v>
      </c>
      <c r="P3915">
        <f t="shared" si="310"/>
        <v>142.86000000000001</v>
      </c>
      <c r="Q3915" s="12" t="s">
        <v>8314</v>
      </c>
      <c r="R3915" t="s">
        <v>8315</v>
      </c>
      <c r="S3915" s="17">
        <f t="shared" si="311"/>
        <v>42308.211215277777</v>
      </c>
      <c r="T3915" s="17">
        <f t="shared" si="312"/>
        <v>42338.252881944441</v>
      </c>
      <c r="U3915">
        <f t="shared" si="313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9"/>
        <v>33.67</v>
      </c>
      <c r="P3916">
        <f t="shared" si="310"/>
        <v>33.67</v>
      </c>
      <c r="Q3916" s="12" t="s">
        <v>8314</v>
      </c>
      <c r="R3916" t="s">
        <v>8315</v>
      </c>
      <c r="S3916" s="17">
        <f t="shared" si="311"/>
        <v>42114.818935185183</v>
      </c>
      <c r="T3916" s="17">
        <f t="shared" si="312"/>
        <v>42134.957638888889</v>
      </c>
      <c r="U3916">
        <f t="shared" si="313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9"/>
        <v>5</v>
      </c>
      <c r="P3917">
        <f t="shared" si="310"/>
        <v>5</v>
      </c>
      <c r="Q3917" s="12" t="s">
        <v>8314</v>
      </c>
      <c r="R3917" t="s">
        <v>8315</v>
      </c>
      <c r="S3917" s="17">
        <f t="shared" si="311"/>
        <v>42492.98505787037</v>
      </c>
      <c r="T3917" s="17">
        <f t="shared" si="312"/>
        <v>42522.98505787037</v>
      </c>
      <c r="U3917">
        <f t="shared" si="313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9"/>
        <v>0</v>
      </c>
      <c r="P3918">
        <f t="shared" si="310"/>
        <v>0</v>
      </c>
      <c r="Q3918" s="12" t="s">
        <v>8314</v>
      </c>
      <c r="R3918" t="s">
        <v>8315</v>
      </c>
      <c r="S3918" s="17">
        <f t="shared" si="311"/>
        <v>42494.471666666665</v>
      </c>
      <c r="T3918" s="17">
        <f t="shared" si="312"/>
        <v>42524.471666666665</v>
      </c>
      <c r="U3918">
        <f t="shared" si="313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9"/>
        <v>10</v>
      </c>
      <c r="P3919">
        <f t="shared" si="310"/>
        <v>10</v>
      </c>
      <c r="Q3919" s="12" t="s">
        <v>8314</v>
      </c>
      <c r="R3919" t="s">
        <v>8315</v>
      </c>
      <c r="S3919" s="17">
        <f t="shared" si="311"/>
        <v>41863.527326388888</v>
      </c>
      <c r="T3919" s="17">
        <f t="shared" si="312"/>
        <v>41893.527326388888</v>
      </c>
      <c r="U3919">
        <f t="shared" si="313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9"/>
        <v>40</v>
      </c>
      <c r="P3920">
        <f t="shared" si="310"/>
        <v>40</v>
      </c>
      <c r="Q3920" s="12" t="s">
        <v>8314</v>
      </c>
      <c r="R3920" t="s">
        <v>8315</v>
      </c>
      <c r="S3920" s="17">
        <f t="shared" si="311"/>
        <v>41843.664618055554</v>
      </c>
      <c r="T3920" s="17">
        <f t="shared" si="312"/>
        <v>41855.666666666664</v>
      </c>
      <c r="U3920">
        <f t="shared" si="313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9"/>
        <v>30</v>
      </c>
      <c r="P3921">
        <f t="shared" si="310"/>
        <v>30</v>
      </c>
      <c r="Q3921" s="12" t="s">
        <v>8314</v>
      </c>
      <c r="R3921" t="s">
        <v>8315</v>
      </c>
      <c r="S3921" s="17">
        <f t="shared" si="311"/>
        <v>42358.684872685189</v>
      </c>
      <c r="T3921" s="17">
        <f t="shared" si="312"/>
        <v>42387</v>
      </c>
      <c r="U3921">
        <f t="shared" si="313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9"/>
        <v>45</v>
      </c>
      <c r="P3922">
        <f t="shared" si="310"/>
        <v>45</v>
      </c>
      <c r="Q3922" s="12" t="s">
        <v>8314</v>
      </c>
      <c r="R3922" t="s">
        <v>8315</v>
      </c>
      <c r="S3922" s="17">
        <f t="shared" si="311"/>
        <v>42657.38726851852</v>
      </c>
      <c r="T3922" s="17">
        <f t="shared" si="312"/>
        <v>42687.428935185191</v>
      </c>
      <c r="U3922">
        <f t="shared" si="313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9"/>
        <v>0</v>
      </c>
      <c r="P3923">
        <f t="shared" si="310"/>
        <v>0</v>
      </c>
      <c r="Q3923" s="12" t="s">
        <v>8314</v>
      </c>
      <c r="R3923" t="s">
        <v>8315</v>
      </c>
      <c r="S3923" s="17">
        <f t="shared" si="311"/>
        <v>41926.542303240742</v>
      </c>
      <c r="T3923" s="17">
        <f t="shared" si="312"/>
        <v>41938.75</v>
      </c>
      <c r="U3923">
        <f t="shared" si="313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9"/>
        <v>10.17</v>
      </c>
      <c r="P3924">
        <f t="shared" si="310"/>
        <v>10.17</v>
      </c>
      <c r="Q3924" s="12" t="s">
        <v>8314</v>
      </c>
      <c r="R3924" t="s">
        <v>8315</v>
      </c>
      <c r="S3924" s="17">
        <f t="shared" si="311"/>
        <v>42020.768634259264</v>
      </c>
      <c r="T3924" s="17">
        <f t="shared" si="312"/>
        <v>42065.958333333328</v>
      </c>
      <c r="U3924">
        <f t="shared" si="313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9"/>
        <v>81.41</v>
      </c>
      <c r="P3925">
        <f t="shared" si="310"/>
        <v>81.41</v>
      </c>
      <c r="Q3925" s="12" t="s">
        <v>8314</v>
      </c>
      <c r="R3925" t="s">
        <v>8315</v>
      </c>
      <c r="S3925" s="17">
        <f t="shared" si="311"/>
        <v>42075.979988425926</v>
      </c>
      <c r="T3925" s="17">
        <f t="shared" si="312"/>
        <v>42103.979988425926</v>
      </c>
      <c r="U3925">
        <f t="shared" si="313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9"/>
        <v>57.25</v>
      </c>
      <c r="P3926">
        <f t="shared" si="310"/>
        <v>57.25</v>
      </c>
      <c r="Q3926" s="12" t="s">
        <v>8314</v>
      </c>
      <c r="R3926" t="s">
        <v>8315</v>
      </c>
      <c r="S3926" s="17">
        <f t="shared" si="311"/>
        <v>41786.959745370368</v>
      </c>
      <c r="T3926" s="17">
        <f t="shared" si="312"/>
        <v>41816.959745370368</v>
      </c>
      <c r="U3926">
        <f t="shared" si="313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9"/>
        <v>5</v>
      </c>
      <c r="P3927">
        <f t="shared" si="310"/>
        <v>5</v>
      </c>
      <c r="Q3927" s="12" t="s">
        <v>8314</v>
      </c>
      <c r="R3927" t="s">
        <v>8315</v>
      </c>
      <c r="S3927" s="17">
        <f t="shared" si="311"/>
        <v>41820.870821759258</v>
      </c>
      <c r="T3927" s="17">
        <f t="shared" si="312"/>
        <v>41850.870821759258</v>
      </c>
      <c r="U3927">
        <f t="shared" si="313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9"/>
        <v>15</v>
      </c>
      <c r="P3928">
        <f t="shared" si="310"/>
        <v>15</v>
      </c>
      <c r="Q3928" s="12" t="s">
        <v>8314</v>
      </c>
      <c r="R3928" t="s">
        <v>8315</v>
      </c>
      <c r="S3928" s="17">
        <f t="shared" si="311"/>
        <v>41970.085046296299</v>
      </c>
      <c r="T3928" s="17">
        <f t="shared" si="312"/>
        <v>42000.085046296299</v>
      </c>
      <c r="U3928">
        <f t="shared" si="313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9"/>
        <v>12.5</v>
      </c>
      <c r="P3929">
        <f t="shared" si="310"/>
        <v>12.5</v>
      </c>
      <c r="Q3929" s="12" t="s">
        <v>8314</v>
      </c>
      <c r="R3929" t="s">
        <v>8315</v>
      </c>
      <c r="S3929" s="17">
        <f t="shared" si="311"/>
        <v>41830.267407407409</v>
      </c>
      <c r="T3929" s="17">
        <f t="shared" si="312"/>
        <v>41860.267407407409</v>
      </c>
      <c r="U3929">
        <f t="shared" si="313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9"/>
        <v>93</v>
      </c>
      <c r="P3930">
        <f t="shared" si="310"/>
        <v>93</v>
      </c>
      <c r="Q3930" s="12" t="s">
        <v>8314</v>
      </c>
      <c r="R3930" t="s">
        <v>8315</v>
      </c>
      <c r="S3930" s="17">
        <f t="shared" si="311"/>
        <v>42265.683182870373</v>
      </c>
      <c r="T3930" s="17">
        <f t="shared" si="312"/>
        <v>42293.207638888889</v>
      </c>
      <c r="U3930">
        <f t="shared" si="313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9"/>
        <v>32.36</v>
      </c>
      <c r="P3931">
        <f t="shared" si="310"/>
        <v>32.36</v>
      </c>
      <c r="Q3931" s="12" t="s">
        <v>8314</v>
      </c>
      <c r="R3931" t="s">
        <v>8315</v>
      </c>
      <c r="S3931" s="17">
        <f t="shared" si="311"/>
        <v>42601.827141203699</v>
      </c>
      <c r="T3931" s="17">
        <f t="shared" si="312"/>
        <v>42631.827141203699</v>
      </c>
      <c r="U3931">
        <f t="shared" si="313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9"/>
        <v>0</v>
      </c>
      <c r="P3932">
        <f t="shared" si="310"/>
        <v>0</v>
      </c>
      <c r="Q3932" s="12" t="s">
        <v>8314</v>
      </c>
      <c r="R3932" t="s">
        <v>8315</v>
      </c>
      <c r="S3932" s="17">
        <f t="shared" si="311"/>
        <v>42433.338749999995</v>
      </c>
      <c r="T3932" s="17">
        <f t="shared" si="312"/>
        <v>42461.25</v>
      </c>
      <c r="U3932">
        <f t="shared" si="313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9"/>
        <v>0</v>
      </c>
      <c r="P3933">
        <f t="shared" si="310"/>
        <v>0</v>
      </c>
      <c r="Q3933" s="12" t="s">
        <v>8314</v>
      </c>
      <c r="R3933" t="s">
        <v>8315</v>
      </c>
      <c r="S3933" s="17">
        <f t="shared" si="311"/>
        <v>42228.151701388888</v>
      </c>
      <c r="T3933" s="17">
        <f t="shared" si="312"/>
        <v>42253.151701388888</v>
      </c>
      <c r="U3933">
        <f t="shared" si="313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9"/>
        <v>1</v>
      </c>
      <c r="P3934">
        <f t="shared" si="310"/>
        <v>1</v>
      </c>
      <c r="Q3934" s="12" t="s">
        <v>8314</v>
      </c>
      <c r="R3934" t="s">
        <v>8315</v>
      </c>
      <c r="S3934" s="17">
        <f t="shared" si="311"/>
        <v>42415.168564814812</v>
      </c>
      <c r="T3934" s="17">
        <f t="shared" si="312"/>
        <v>42445.126898148148</v>
      </c>
      <c r="U3934">
        <f t="shared" si="313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9"/>
        <v>91.83</v>
      </c>
      <c r="P3935">
        <f t="shared" si="310"/>
        <v>91.83</v>
      </c>
      <c r="Q3935" s="12" t="s">
        <v>8314</v>
      </c>
      <c r="R3935" t="s">
        <v>8315</v>
      </c>
      <c r="S3935" s="17">
        <f t="shared" si="311"/>
        <v>42538.968310185184</v>
      </c>
      <c r="T3935" s="17">
        <f t="shared" si="312"/>
        <v>42568.029861111107</v>
      </c>
      <c r="U3935">
        <f t="shared" si="313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9"/>
        <v>45.83</v>
      </c>
      <c r="P3936">
        <f t="shared" si="310"/>
        <v>45.83</v>
      </c>
      <c r="Q3936" s="12" t="s">
        <v>8314</v>
      </c>
      <c r="R3936" t="s">
        <v>8315</v>
      </c>
      <c r="S3936" s="17">
        <f t="shared" si="311"/>
        <v>42233.671747685185</v>
      </c>
      <c r="T3936" s="17">
        <f t="shared" si="312"/>
        <v>42278.541666666672</v>
      </c>
      <c r="U3936">
        <f t="shared" si="313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9"/>
        <v>57.17</v>
      </c>
      <c r="P3937">
        <f t="shared" si="310"/>
        <v>57.17</v>
      </c>
      <c r="Q3937" s="12" t="s">
        <v>8314</v>
      </c>
      <c r="R3937" t="s">
        <v>8315</v>
      </c>
      <c r="S3937" s="17">
        <f t="shared" si="311"/>
        <v>42221.656782407401</v>
      </c>
      <c r="T3937" s="17">
        <f t="shared" si="312"/>
        <v>42281.656782407401</v>
      </c>
      <c r="U3937">
        <f t="shared" si="313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9"/>
        <v>0</v>
      </c>
      <c r="P3938">
        <f t="shared" si="310"/>
        <v>0</v>
      </c>
      <c r="Q3938" s="12" t="s">
        <v>8314</v>
      </c>
      <c r="R3938" t="s">
        <v>8315</v>
      </c>
      <c r="S3938" s="17">
        <f t="shared" si="311"/>
        <v>42675.262962962966</v>
      </c>
      <c r="T3938" s="17">
        <f t="shared" si="312"/>
        <v>42705.304629629631</v>
      </c>
      <c r="U3938">
        <f t="shared" si="313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9"/>
        <v>248.5</v>
      </c>
      <c r="P3939">
        <f t="shared" si="310"/>
        <v>248.5</v>
      </c>
      <c r="Q3939" s="12" t="s">
        <v>8314</v>
      </c>
      <c r="R3939" t="s">
        <v>8315</v>
      </c>
      <c r="S3939" s="17">
        <f t="shared" si="311"/>
        <v>42534.631481481483</v>
      </c>
      <c r="T3939" s="17">
        <f t="shared" si="312"/>
        <v>42562.631481481483</v>
      </c>
      <c r="U3939">
        <f t="shared" si="313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9"/>
        <v>79.400000000000006</v>
      </c>
      <c r="P3940">
        <f t="shared" si="310"/>
        <v>79.400000000000006</v>
      </c>
      <c r="Q3940" s="12" t="s">
        <v>8314</v>
      </c>
      <c r="R3940" t="s">
        <v>8315</v>
      </c>
      <c r="S3940" s="17">
        <f t="shared" si="311"/>
        <v>42151.905717592599</v>
      </c>
      <c r="T3940" s="17">
        <f t="shared" si="312"/>
        <v>42182.905717592599</v>
      </c>
      <c r="U3940">
        <f t="shared" si="313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9"/>
        <v>5</v>
      </c>
      <c r="P3941">
        <f t="shared" si="310"/>
        <v>5</v>
      </c>
      <c r="Q3941" s="12" t="s">
        <v>8314</v>
      </c>
      <c r="R3941" t="s">
        <v>8315</v>
      </c>
      <c r="S3941" s="17">
        <f t="shared" si="311"/>
        <v>41915.400219907409</v>
      </c>
      <c r="T3941" s="17">
        <f t="shared" si="312"/>
        <v>41919.1875</v>
      </c>
      <c r="U3941">
        <f t="shared" si="313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9"/>
        <v>5.5</v>
      </c>
      <c r="P3942">
        <f t="shared" si="310"/>
        <v>5.5</v>
      </c>
      <c r="Q3942" s="12" t="s">
        <v>8314</v>
      </c>
      <c r="R3942" t="s">
        <v>8315</v>
      </c>
      <c r="S3942" s="17">
        <f t="shared" si="311"/>
        <v>41961.492488425924</v>
      </c>
      <c r="T3942" s="17">
        <f t="shared" si="312"/>
        <v>42006.492488425924</v>
      </c>
      <c r="U3942">
        <f t="shared" si="313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9"/>
        <v>25</v>
      </c>
      <c r="P3943">
        <f t="shared" si="310"/>
        <v>25</v>
      </c>
      <c r="Q3943" s="12" t="s">
        <v>8314</v>
      </c>
      <c r="R3943" t="s">
        <v>8315</v>
      </c>
      <c r="S3943" s="17">
        <f t="shared" si="311"/>
        <v>41940.587233796294</v>
      </c>
      <c r="T3943" s="17">
        <f t="shared" si="312"/>
        <v>41968.041666666672</v>
      </c>
      <c r="U3943">
        <f t="shared" si="313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9"/>
        <v>0</v>
      </c>
      <c r="P3944">
        <f t="shared" si="310"/>
        <v>0</v>
      </c>
      <c r="Q3944" s="12" t="s">
        <v>8314</v>
      </c>
      <c r="R3944" t="s">
        <v>8315</v>
      </c>
      <c r="S3944" s="17">
        <f t="shared" si="311"/>
        <v>42111.904097222221</v>
      </c>
      <c r="T3944" s="17">
        <f t="shared" si="312"/>
        <v>42171.904097222221</v>
      </c>
      <c r="U3944">
        <f t="shared" si="313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9"/>
        <v>137.08000000000001</v>
      </c>
      <c r="P3945">
        <f t="shared" si="310"/>
        <v>137.08000000000001</v>
      </c>
      <c r="Q3945" s="12" t="s">
        <v>8314</v>
      </c>
      <c r="R3945" t="s">
        <v>8315</v>
      </c>
      <c r="S3945" s="17">
        <f t="shared" si="311"/>
        <v>42279.778564814813</v>
      </c>
      <c r="T3945" s="17">
        <f t="shared" si="312"/>
        <v>42310.701388888891</v>
      </c>
      <c r="U3945">
        <f t="shared" si="313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9"/>
        <v>0</v>
      </c>
      <c r="P3946">
        <f t="shared" si="310"/>
        <v>0</v>
      </c>
      <c r="Q3946" s="12" t="s">
        <v>8314</v>
      </c>
      <c r="R3946" t="s">
        <v>8315</v>
      </c>
      <c r="S3946" s="17">
        <f t="shared" si="311"/>
        <v>42213.662905092591</v>
      </c>
      <c r="T3946" s="17">
        <f t="shared" si="312"/>
        <v>42243.662905092591</v>
      </c>
      <c r="U3946">
        <f t="shared" si="313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9"/>
        <v>5</v>
      </c>
      <c r="P3947">
        <f t="shared" si="310"/>
        <v>5</v>
      </c>
      <c r="Q3947" s="12" t="s">
        <v>8314</v>
      </c>
      <c r="R3947" t="s">
        <v>8315</v>
      </c>
      <c r="S3947" s="17">
        <f t="shared" si="311"/>
        <v>42109.801712962959</v>
      </c>
      <c r="T3947" s="17">
        <f t="shared" si="312"/>
        <v>42139.801712962959</v>
      </c>
      <c r="U3947">
        <f t="shared" si="313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9"/>
        <v>39</v>
      </c>
      <c r="P3948">
        <f t="shared" si="310"/>
        <v>39</v>
      </c>
      <c r="Q3948" s="12" t="s">
        <v>8314</v>
      </c>
      <c r="R3948" t="s">
        <v>8315</v>
      </c>
      <c r="S3948" s="17">
        <f t="shared" si="311"/>
        <v>42031.833587962959</v>
      </c>
      <c r="T3948" s="17">
        <f t="shared" si="312"/>
        <v>42063.333333333328</v>
      </c>
      <c r="U3948">
        <f t="shared" si="313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9"/>
        <v>50.5</v>
      </c>
      <c r="P3949">
        <f t="shared" si="310"/>
        <v>50.5</v>
      </c>
      <c r="Q3949" s="12" t="s">
        <v>8314</v>
      </c>
      <c r="R3949" t="s">
        <v>8315</v>
      </c>
      <c r="S3949" s="17">
        <f t="shared" si="311"/>
        <v>42615.142870370371</v>
      </c>
      <c r="T3949" s="17">
        <f t="shared" si="312"/>
        <v>42645.142870370371</v>
      </c>
      <c r="U3949">
        <f t="shared" si="313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9"/>
        <v>0</v>
      </c>
      <c r="P3950">
        <f t="shared" si="310"/>
        <v>0</v>
      </c>
      <c r="Q3950" s="12" t="s">
        <v>8314</v>
      </c>
      <c r="R3950" t="s">
        <v>8315</v>
      </c>
      <c r="S3950" s="17">
        <f t="shared" si="311"/>
        <v>41829.325497685182</v>
      </c>
      <c r="T3950" s="17">
        <f t="shared" si="312"/>
        <v>41889.325497685182</v>
      </c>
      <c r="U3950">
        <f t="shared" si="313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9"/>
        <v>49.28</v>
      </c>
      <c r="P3951">
        <f t="shared" si="310"/>
        <v>49.28</v>
      </c>
      <c r="Q3951" s="12" t="s">
        <v>8314</v>
      </c>
      <c r="R3951" t="s">
        <v>8315</v>
      </c>
      <c r="S3951" s="17">
        <f t="shared" si="311"/>
        <v>42016.120613425926</v>
      </c>
      <c r="T3951" s="17">
        <f t="shared" si="312"/>
        <v>42046.120613425926</v>
      </c>
      <c r="U3951">
        <f t="shared" si="313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9"/>
        <v>25</v>
      </c>
      <c r="P3952">
        <f t="shared" si="310"/>
        <v>25</v>
      </c>
      <c r="Q3952" s="12" t="s">
        <v>8314</v>
      </c>
      <c r="R3952" t="s">
        <v>8315</v>
      </c>
      <c r="S3952" s="17">
        <f t="shared" si="311"/>
        <v>42439.702314814815</v>
      </c>
      <c r="T3952" s="17">
        <f t="shared" si="312"/>
        <v>42468.774305555555</v>
      </c>
      <c r="U3952">
        <f t="shared" si="313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9"/>
        <v>1</v>
      </c>
      <c r="P3953">
        <f t="shared" si="310"/>
        <v>1</v>
      </c>
      <c r="Q3953" s="12" t="s">
        <v>8314</v>
      </c>
      <c r="R3953" t="s">
        <v>8315</v>
      </c>
      <c r="S3953" s="17">
        <f t="shared" si="311"/>
        <v>42433.825717592597</v>
      </c>
      <c r="T3953" s="17">
        <f t="shared" si="312"/>
        <v>42493.784050925926</v>
      </c>
      <c r="U3953">
        <f t="shared" si="313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9"/>
        <v>25</v>
      </c>
      <c r="P3954">
        <f t="shared" si="310"/>
        <v>25</v>
      </c>
      <c r="Q3954" s="12" t="s">
        <v>8314</v>
      </c>
      <c r="R3954" t="s">
        <v>8315</v>
      </c>
      <c r="S3954" s="17">
        <f t="shared" si="311"/>
        <v>42243.790393518517</v>
      </c>
      <c r="T3954" s="17">
        <f t="shared" si="312"/>
        <v>42303.790393518517</v>
      </c>
      <c r="U3954">
        <f t="shared" si="313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9"/>
        <v>0</v>
      </c>
      <c r="P3955">
        <f t="shared" si="310"/>
        <v>0</v>
      </c>
      <c r="Q3955" s="12" t="s">
        <v>8314</v>
      </c>
      <c r="R3955" t="s">
        <v>8315</v>
      </c>
      <c r="S3955" s="17">
        <f t="shared" si="311"/>
        <v>42550.048449074078</v>
      </c>
      <c r="T3955" s="17">
        <f t="shared" si="312"/>
        <v>42580.978472222225</v>
      </c>
      <c r="U3955">
        <f t="shared" si="313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9"/>
        <v>0</v>
      </c>
      <c r="P3956">
        <f t="shared" si="310"/>
        <v>0</v>
      </c>
      <c r="Q3956" s="12" t="s">
        <v>8314</v>
      </c>
      <c r="R3956" t="s">
        <v>8315</v>
      </c>
      <c r="S3956" s="17">
        <f t="shared" si="311"/>
        <v>41774.651203703703</v>
      </c>
      <c r="T3956" s="17">
        <f t="shared" si="312"/>
        <v>41834.651203703703</v>
      </c>
      <c r="U3956">
        <f t="shared" si="313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9"/>
        <v>53.13</v>
      </c>
      <c r="P3957">
        <f t="shared" si="310"/>
        <v>53.13</v>
      </c>
      <c r="Q3957" s="12" t="s">
        <v>8314</v>
      </c>
      <c r="R3957" t="s">
        <v>8315</v>
      </c>
      <c r="S3957" s="17">
        <f t="shared" si="311"/>
        <v>42306.848854166667</v>
      </c>
      <c r="T3957" s="17">
        <f t="shared" si="312"/>
        <v>42336.890520833331</v>
      </c>
      <c r="U3957">
        <f t="shared" si="313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9"/>
        <v>0</v>
      </c>
      <c r="P3958">
        <f t="shared" si="310"/>
        <v>0</v>
      </c>
      <c r="Q3958" s="12" t="s">
        <v>8314</v>
      </c>
      <c r="R3958" t="s">
        <v>8315</v>
      </c>
      <c r="S3958" s="17">
        <f t="shared" si="311"/>
        <v>42457.932025462964</v>
      </c>
      <c r="T3958" s="17">
        <f t="shared" si="312"/>
        <v>42485.013888888891</v>
      </c>
      <c r="U3958">
        <f t="shared" si="313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9"/>
        <v>7</v>
      </c>
      <c r="P3959">
        <f t="shared" si="310"/>
        <v>7</v>
      </c>
      <c r="Q3959" s="12" t="s">
        <v>8314</v>
      </c>
      <c r="R3959" t="s">
        <v>8315</v>
      </c>
      <c r="S3959" s="17">
        <f t="shared" si="311"/>
        <v>42513.976319444439</v>
      </c>
      <c r="T3959" s="17">
        <f t="shared" si="312"/>
        <v>42559.976319444439</v>
      </c>
      <c r="U3959">
        <f t="shared" si="313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9"/>
        <v>40.06</v>
      </c>
      <c r="P3960">
        <f t="shared" si="310"/>
        <v>40.06</v>
      </c>
      <c r="Q3960" s="12" t="s">
        <v>8314</v>
      </c>
      <c r="R3960" t="s">
        <v>8315</v>
      </c>
      <c r="S3960" s="17">
        <f t="shared" si="311"/>
        <v>41816.950370370374</v>
      </c>
      <c r="T3960" s="17">
        <f t="shared" si="312"/>
        <v>41853.583333333336</v>
      </c>
      <c r="U3960">
        <f t="shared" si="313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9"/>
        <v>24.33</v>
      </c>
      <c r="P3961">
        <f t="shared" si="310"/>
        <v>24.33</v>
      </c>
      <c r="Q3961" s="12" t="s">
        <v>8314</v>
      </c>
      <c r="R3961" t="s">
        <v>8315</v>
      </c>
      <c r="S3961" s="17">
        <f t="shared" si="311"/>
        <v>41880.788842592592</v>
      </c>
      <c r="T3961" s="17">
        <f t="shared" si="312"/>
        <v>41910.788842592592</v>
      </c>
      <c r="U3961">
        <f t="shared" si="313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9"/>
        <v>11.25</v>
      </c>
      <c r="P3962">
        <f t="shared" si="310"/>
        <v>11.25</v>
      </c>
      <c r="Q3962" s="12" t="s">
        <v>8314</v>
      </c>
      <c r="R3962" t="s">
        <v>8315</v>
      </c>
      <c r="S3962" s="17">
        <f t="shared" si="311"/>
        <v>42342.845555555556</v>
      </c>
      <c r="T3962" s="17">
        <f t="shared" si="312"/>
        <v>42372.845555555556</v>
      </c>
      <c r="U3962">
        <f t="shared" si="313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9"/>
        <v>10.5</v>
      </c>
      <c r="P3963">
        <f t="shared" si="310"/>
        <v>10.5</v>
      </c>
      <c r="Q3963" s="12" t="s">
        <v>8314</v>
      </c>
      <c r="R3963" t="s">
        <v>8315</v>
      </c>
      <c r="S3963" s="17">
        <f t="shared" si="311"/>
        <v>41745.891319444447</v>
      </c>
      <c r="T3963" s="17">
        <f t="shared" si="312"/>
        <v>41767.891319444447</v>
      </c>
      <c r="U3963">
        <f t="shared" si="313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9"/>
        <v>15</v>
      </c>
      <c r="P3964">
        <f t="shared" si="310"/>
        <v>15</v>
      </c>
      <c r="Q3964" s="12" t="s">
        <v>8314</v>
      </c>
      <c r="R3964" t="s">
        <v>8315</v>
      </c>
      <c r="S3964" s="17">
        <f t="shared" si="311"/>
        <v>42311.621458333335</v>
      </c>
      <c r="T3964" s="17">
        <f t="shared" si="312"/>
        <v>42336.621458333335</v>
      </c>
      <c r="U3964">
        <f t="shared" si="313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9"/>
        <v>0</v>
      </c>
      <c r="P3965">
        <f t="shared" si="310"/>
        <v>0</v>
      </c>
      <c r="Q3965" s="12" t="s">
        <v>8314</v>
      </c>
      <c r="R3965" t="s">
        <v>8315</v>
      </c>
      <c r="S3965" s="17">
        <f t="shared" si="311"/>
        <v>42296.154131944444</v>
      </c>
      <c r="T3965" s="17">
        <f t="shared" si="312"/>
        <v>42326.195798611108</v>
      </c>
      <c r="U3965">
        <f t="shared" si="313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9"/>
        <v>42</v>
      </c>
      <c r="P3966">
        <f t="shared" si="310"/>
        <v>42</v>
      </c>
      <c r="Q3966" s="12" t="s">
        <v>8314</v>
      </c>
      <c r="R3966" t="s">
        <v>8315</v>
      </c>
      <c r="S3966" s="17">
        <f t="shared" si="311"/>
        <v>42053.722060185188</v>
      </c>
      <c r="T3966" s="17">
        <f t="shared" si="312"/>
        <v>42113.680393518516</v>
      </c>
      <c r="U3966">
        <f t="shared" si="313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9"/>
        <v>71.25</v>
      </c>
      <c r="P3967">
        <f t="shared" si="310"/>
        <v>71.25</v>
      </c>
      <c r="Q3967" s="12" t="s">
        <v>8314</v>
      </c>
      <c r="R3967" t="s">
        <v>8315</v>
      </c>
      <c r="S3967" s="17">
        <f t="shared" si="311"/>
        <v>42414.235879629632</v>
      </c>
      <c r="T3967" s="17">
        <f t="shared" si="312"/>
        <v>42474.194212962961</v>
      </c>
      <c r="U3967">
        <f t="shared" si="313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9"/>
        <v>22.5</v>
      </c>
      <c r="P3968">
        <f t="shared" si="310"/>
        <v>22.5</v>
      </c>
      <c r="Q3968" s="12" t="s">
        <v>8314</v>
      </c>
      <c r="R3968" t="s">
        <v>8315</v>
      </c>
      <c r="S3968" s="17">
        <f t="shared" si="311"/>
        <v>41801.711550925924</v>
      </c>
      <c r="T3968" s="17">
        <f t="shared" si="312"/>
        <v>41844.124305555553</v>
      </c>
      <c r="U3968">
        <f t="shared" si="313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9"/>
        <v>41</v>
      </c>
      <c r="P3969">
        <f t="shared" si="310"/>
        <v>41</v>
      </c>
      <c r="Q3969" s="12" t="s">
        <v>8314</v>
      </c>
      <c r="R3969" t="s">
        <v>8315</v>
      </c>
      <c r="S3969" s="17">
        <f t="shared" si="311"/>
        <v>42770.290590277778</v>
      </c>
      <c r="T3969" s="17">
        <f t="shared" si="312"/>
        <v>42800.290590277778</v>
      </c>
      <c r="U3969">
        <f t="shared" si="313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9"/>
        <v>47.91</v>
      </c>
      <c r="P3970">
        <f t="shared" si="310"/>
        <v>47.91</v>
      </c>
      <c r="Q3970" s="12" t="s">
        <v>8314</v>
      </c>
      <c r="R3970" t="s">
        <v>8315</v>
      </c>
      <c r="S3970" s="17">
        <f t="shared" si="311"/>
        <v>42452.815659722226</v>
      </c>
      <c r="T3970" s="17">
        <f t="shared" si="312"/>
        <v>42512.815659722226</v>
      </c>
      <c r="U3970">
        <f t="shared" si="313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4">IFERROR(ROUND(E3971/L3971,2),0)</f>
        <v>35.17</v>
      </c>
      <c r="P3971">
        <f t="shared" ref="P3971:P4034" si="315">IFERROR(ROUND(E3971/L3971,2),0)</f>
        <v>35.17</v>
      </c>
      <c r="Q3971" s="12" t="s">
        <v>8314</v>
      </c>
      <c r="R3971" t="s">
        <v>8315</v>
      </c>
      <c r="S3971" s="17">
        <f t="shared" ref="S3971:S4034" si="316">(((J3971/60)/60)/24)+DATE(1970,1,1)</f>
        <v>42601.854699074072</v>
      </c>
      <c r="T3971" s="17">
        <f t="shared" ref="T3971:T4034" si="317">(((I3971/60)/60)/24)+DATE(1970,1,1)</f>
        <v>42611.163194444445</v>
      </c>
      <c r="U3971">
        <f t="shared" ref="U3971:U4034" si="318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4"/>
        <v>5.5</v>
      </c>
      <c r="P3972">
        <f t="shared" si="315"/>
        <v>5.5</v>
      </c>
      <c r="Q3972" s="12" t="s">
        <v>8314</v>
      </c>
      <c r="R3972" t="s">
        <v>8315</v>
      </c>
      <c r="S3972" s="17">
        <f t="shared" si="316"/>
        <v>42447.863553240735</v>
      </c>
      <c r="T3972" s="17">
        <f t="shared" si="317"/>
        <v>42477.863553240735</v>
      </c>
      <c r="U3972">
        <f t="shared" si="318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4"/>
        <v>22.67</v>
      </c>
      <c r="P3973">
        <f t="shared" si="315"/>
        <v>22.67</v>
      </c>
      <c r="Q3973" s="12" t="s">
        <v>8314</v>
      </c>
      <c r="R3973" t="s">
        <v>8315</v>
      </c>
      <c r="S3973" s="17">
        <f t="shared" si="316"/>
        <v>41811.536180555559</v>
      </c>
      <c r="T3973" s="17">
        <f t="shared" si="317"/>
        <v>41841.536180555559</v>
      </c>
      <c r="U3973">
        <f t="shared" si="318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4"/>
        <v>26.38</v>
      </c>
      <c r="P3974">
        <f t="shared" si="315"/>
        <v>26.38</v>
      </c>
      <c r="Q3974" s="12" t="s">
        <v>8314</v>
      </c>
      <c r="R3974" t="s">
        <v>8315</v>
      </c>
      <c r="S3974" s="17">
        <f t="shared" si="316"/>
        <v>41981.067523148144</v>
      </c>
      <c r="T3974" s="17">
        <f t="shared" si="317"/>
        <v>42041.067523148144</v>
      </c>
      <c r="U3974">
        <f t="shared" si="318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4"/>
        <v>105.54</v>
      </c>
      <c r="P3975">
        <f t="shared" si="315"/>
        <v>105.54</v>
      </c>
      <c r="Q3975" s="12" t="s">
        <v>8314</v>
      </c>
      <c r="R3975" t="s">
        <v>8315</v>
      </c>
      <c r="S3975" s="17">
        <f t="shared" si="316"/>
        <v>42469.68414351852</v>
      </c>
      <c r="T3975" s="17">
        <f t="shared" si="317"/>
        <v>42499.166666666672</v>
      </c>
      <c r="U3975">
        <f t="shared" si="318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4"/>
        <v>29.09</v>
      </c>
      <c r="P3976">
        <f t="shared" si="315"/>
        <v>29.09</v>
      </c>
      <c r="Q3976" s="12" t="s">
        <v>8314</v>
      </c>
      <c r="R3976" t="s">
        <v>8315</v>
      </c>
      <c r="S3976" s="17">
        <f t="shared" si="316"/>
        <v>42493.546851851846</v>
      </c>
      <c r="T3976" s="17">
        <f t="shared" si="317"/>
        <v>42523.546851851846</v>
      </c>
      <c r="U3976">
        <f t="shared" si="318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4"/>
        <v>0</v>
      </c>
      <c r="P3977">
        <f t="shared" si="315"/>
        <v>0</v>
      </c>
      <c r="Q3977" s="12" t="s">
        <v>8314</v>
      </c>
      <c r="R3977" t="s">
        <v>8315</v>
      </c>
      <c r="S3977" s="17">
        <f t="shared" si="316"/>
        <v>42534.866875</v>
      </c>
      <c r="T3977" s="17">
        <f t="shared" si="317"/>
        <v>42564.866875</v>
      </c>
      <c r="U3977">
        <f t="shared" si="318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4"/>
        <v>62</v>
      </c>
      <c r="P3978">
        <f t="shared" si="315"/>
        <v>62</v>
      </c>
      <c r="Q3978" s="12" t="s">
        <v>8314</v>
      </c>
      <c r="R3978" t="s">
        <v>8315</v>
      </c>
      <c r="S3978" s="17">
        <f t="shared" si="316"/>
        <v>41830.858344907407</v>
      </c>
      <c r="T3978" s="17">
        <f t="shared" si="317"/>
        <v>41852.291666666664</v>
      </c>
      <c r="U3978">
        <f t="shared" si="318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4"/>
        <v>217.5</v>
      </c>
      <c r="P3979">
        <f t="shared" si="315"/>
        <v>217.5</v>
      </c>
      <c r="Q3979" s="12" t="s">
        <v>8314</v>
      </c>
      <c r="R3979" t="s">
        <v>8315</v>
      </c>
      <c r="S3979" s="17">
        <f t="shared" si="316"/>
        <v>42543.788564814815</v>
      </c>
      <c r="T3979" s="17">
        <f t="shared" si="317"/>
        <v>42573.788564814815</v>
      </c>
      <c r="U3979">
        <f t="shared" si="318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4"/>
        <v>26.75</v>
      </c>
      <c r="P3980">
        <f t="shared" si="315"/>
        <v>26.75</v>
      </c>
      <c r="Q3980" s="12" t="s">
        <v>8314</v>
      </c>
      <c r="R3980" t="s">
        <v>8315</v>
      </c>
      <c r="S3980" s="17">
        <f t="shared" si="316"/>
        <v>41975.642974537041</v>
      </c>
      <c r="T3980" s="17">
        <f t="shared" si="317"/>
        <v>42035.642974537041</v>
      </c>
      <c r="U3980">
        <f t="shared" si="318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4"/>
        <v>18.329999999999998</v>
      </c>
      <c r="P3981">
        <f t="shared" si="315"/>
        <v>18.329999999999998</v>
      </c>
      <c r="Q3981" s="12" t="s">
        <v>8314</v>
      </c>
      <c r="R3981" t="s">
        <v>8315</v>
      </c>
      <c r="S3981" s="17">
        <f t="shared" si="316"/>
        <v>42069.903437500005</v>
      </c>
      <c r="T3981" s="17">
        <f t="shared" si="317"/>
        <v>42092.833333333328</v>
      </c>
      <c r="U3981">
        <f t="shared" si="318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4"/>
        <v>64.290000000000006</v>
      </c>
      <c r="P3982">
        <f t="shared" si="315"/>
        <v>64.290000000000006</v>
      </c>
      <c r="Q3982" s="12" t="s">
        <v>8314</v>
      </c>
      <c r="R3982" t="s">
        <v>8315</v>
      </c>
      <c r="S3982" s="17">
        <f t="shared" si="316"/>
        <v>41795.598923611113</v>
      </c>
      <c r="T3982" s="17">
        <f t="shared" si="317"/>
        <v>41825.598923611113</v>
      </c>
      <c r="U3982">
        <f t="shared" si="318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4"/>
        <v>175</v>
      </c>
      <c r="P3983">
        <f t="shared" si="315"/>
        <v>175</v>
      </c>
      <c r="Q3983" s="12" t="s">
        <v>8314</v>
      </c>
      <c r="R3983" t="s">
        <v>8315</v>
      </c>
      <c r="S3983" s="17">
        <f t="shared" si="316"/>
        <v>42508.179965277777</v>
      </c>
      <c r="T3983" s="17">
        <f t="shared" si="317"/>
        <v>42568.179965277777</v>
      </c>
      <c r="U3983">
        <f t="shared" si="318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4"/>
        <v>34</v>
      </c>
      <c r="P3984">
        <f t="shared" si="315"/>
        <v>34</v>
      </c>
      <c r="Q3984" s="12" t="s">
        <v>8314</v>
      </c>
      <c r="R3984" t="s">
        <v>8315</v>
      </c>
      <c r="S3984" s="17">
        <f t="shared" si="316"/>
        <v>42132.809953703705</v>
      </c>
      <c r="T3984" s="17">
        <f t="shared" si="317"/>
        <v>42192.809953703705</v>
      </c>
      <c r="U3984">
        <f t="shared" si="318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4"/>
        <v>84.28</v>
      </c>
      <c r="P3985">
        <f t="shared" si="315"/>
        <v>84.28</v>
      </c>
      <c r="Q3985" s="12" t="s">
        <v>8314</v>
      </c>
      <c r="R3985" t="s">
        <v>8315</v>
      </c>
      <c r="S3985" s="17">
        <f t="shared" si="316"/>
        <v>41747.86986111111</v>
      </c>
      <c r="T3985" s="17">
        <f t="shared" si="317"/>
        <v>41779.290972222225</v>
      </c>
      <c r="U3985">
        <f t="shared" si="318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4"/>
        <v>9.5</v>
      </c>
      <c r="P3986">
        <f t="shared" si="315"/>
        <v>9.5</v>
      </c>
      <c r="Q3986" s="12" t="s">
        <v>8314</v>
      </c>
      <c r="R3986" t="s">
        <v>8315</v>
      </c>
      <c r="S3986" s="17">
        <f t="shared" si="316"/>
        <v>41920.963472222218</v>
      </c>
      <c r="T3986" s="17">
        <f t="shared" si="317"/>
        <v>41951</v>
      </c>
      <c r="U3986">
        <f t="shared" si="318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4"/>
        <v>33.74</v>
      </c>
      <c r="P3987">
        <f t="shared" si="315"/>
        <v>33.74</v>
      </c>
      <c r="Q3987" s="12" t="s">
        <v>8314</v>
      </c>
      <c r="R3987" t="s">
        <v>8315</v>
      </c>
      <c r="S3987" s="17">
        <f t="shared" si="316"/>
        <v>42399.707407407404</v>
      </c>
      <c r="T3987" s="17">
        <f t="shared" si="317"/>
        <v>42420.878472222219</v>
      </c>
      <c r="U3987">
        <f t="shared" si="318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4"/>
        <v>37.54</v>
      </c>
      <c r="P3988">
        <f t="shared" si="315"/>
        <v>37.54</v>
      </c>
      <c r="Q3988" s="12" t="s">
        <v>8314</v>
      </c>
      <c r="R3988" t="s">
        <v>8315</v>
      </c>
      <c r="S3988" s="17">
        <f t="shared" si="316"/>
        <v>42467.548541666663</v>
      </c>
      <c r="T3988" s="17">
        <f t="shared" si="317"/>
        <v>42496.544444444444</v>
      </c>
      <c r="U3988">
        <f t="shared" si="318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4"/>
        <v>11.62</v>
      </c>
      <c r="P3989">
        <f t="shared" si="315"/>
        <v>11.62</v>
      </c>
      <c r="Q3989" s="12" t="s">
        <v>8314</v>
      </c>
      <c r="R3989" t="s">
        <v>8315</v>
      </c>
      <c r="S3989" s="17">
        <f t="shared" si="316"/>
        <v>41765.92465277778</v>
      </c>
      <c r="T3989" s="17">
        <f t="shared" si="317"/>
        <v>41775.92465277778</v>
      </c>
      <c r="U3989">
        <f t="shared" si="318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4"/>
        <v>8</v>
      </c>
      <c r="P3990">
        <f t="shared" si="315"/>
        <v>8</v>
      </c>
      <c r="Q3990" s="12" t="s">
        <v>8314</v>
      </c>
      <c r="R3990" t="s">
        <v>8315</v>
      </c>
      <c r="S3990" s="17">
        <f t="shared" si="316"/>
        <v>42230.08116898148</v>
      </c>
      <c r="T3990" s="17">
        <f t="shared" si="317"/>
        <v>42245.08116898148</v>
      </c>
      <c r="U3990">
        <f t="shared" si="318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4"/>
        <v>0</v>
      </c>
      <c r="P3991">
        <f t="shared" si="315"/>
        <v>0</v>
      </c>
      <c r="Q3991" s="12" t="s">
        <v>8314</v>
      </c>
      <c r="R3991" t="s">
        <v>8315</v>
      </c>
      <c r="S3991" s="17">
        <f t="shared" si="316"/>
        <v>42286.749780092592</v>
      </c>
      <c r="T3991" s="17">
        <f t="shared" si="317"/>
        <v>42316.791446759264</v>
      </c>
      <c r="U3991">
        <f t="shared" si="318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4"/>
        <v>23</v>
      </c>
      <c r="P3992">
        <f t="shared" si="315"/>
        <v>23</v>
      </c>
      <c r="Q3992" s="12" t="s">
        <v>8314</v>
      </c>
      <c r="R3992" t="s">
        <v>8315</v>
      </c>
      <c r="S3992" s="17">
        <f t="shared" si="316"/>
        <v>42401.672372685185</v>
      </c>
      <c r="T3992" s="17">
        <f t="shared" si="317"/>
        <v>42431.672372685185</v>
      </c>
      <c r="U3992">
        <f t="shared" si="318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4"/>
        <v>100</v>
      </c>
      <c r="P3993">
        <f t="shared" si="315"/>
        <v>100</v>
      </c>
      <c r="Q3993" s="12" t="s">
        <v>8314</v>
      </c>
      <c r="R3993" t="s">
        <v>8315</v>
      </c>
      <c r="S3993" s="17">
        <f t="shared" si="316"/>
        <v>42125.644467592589</v>
      </c>
      <c r="T3993" s="17">
        <f t="shared" si="317"/>
        <v>42155.644467592589</v>
      </c>
      <c r="U3993">
        <f t="shared" si="318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4"/>
        <v>60.11</v>
      </c>
      <c r="P3994">
        <f t="shared" si="315"/>
        <v>60.11</v>
      </c>
      <c r="Q3994" s="12" t="s">
        <v>8314</v>
      </c>
      <c r="R3994" t="s">
        <v>8315</v>
      </c>
      <c r="S3994" s="17">
        <f t="shared" si="316"/>
        <v>42289.94049768518</v>
      </c>
      <c r="T3994" s="17">
        <f t="shared" si="317"/>
        <v>42349.982164351852</v>
      </c>
      <c r="U3994">
        <f t="shared" si="318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4"/>
        <v>3</v>
      </c>
      <c r="P3995">
        <f t="shared" si="315"/>
        <v>3</v>
      </c>
      <c r="Q3995" s="12" t="s">
        <v>8314</v>
      </c>
      <c r="R3995" t="s">
        <v>8315</v>
      </c>
      <c r="S3995" s="17">
        <f t="shared" si="316"/>
        <v>42107.864722222221</v>
      </c>
      <c r="T3995" s="17">
        <f t="shared" si="317"/>
        <v>42137.864722222221</v>
      </c>
      <c r="U3995">
        <f t="shared" si="318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4"/>
        <v>5</v>
      </c>
      <c r="P3996">
        <f t="shared" si="315"/>
        <v>5</v>
      </c>
      <c r="Q3996" s="12" t="s">
        <v>8314</v>
      </c>
      <c r="R3996" t="s">
        <v>8315</v>
      </c>
      <c r="S3996" s="17">
        <f t="shared" si="316"/>
        <v>41809.389930555553</v>
      </c>
      <c r="T3996" s="17">
        <f t="shared" si="317"/>
        <v>41839.389930555553</v>
      </c>
      <c r="U3996">
        <f t="shared" si="318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4"/>
        <v>17.5</v>
      </c>
      <c r="P3997">
        <f t="shared" si="315"/>
        <v>17.5</v>
      </c>
      <c r="Q3997" s="12" t="s">
        <v>8314</v>
      </c>
      <c r="R3997" t="s">
        <v>8315</v>
      </c>
      <c r="S3997" s="17">
        <f t="shared" si="316"/>
        <v>42019.683761574073</v>
      </c>
      <c r="T3997" s="17">
        <f t="shared" si="317"/>
        <v>42049.477083333331</v>
      </c>
      <c r="U3997">
        <f t="shared" si="318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4"/>
        <v>29.24</v>
      </c>
      <c r="P3998">
        <f t="shared" si="315"/>
        <v>29.24</v>
      </c>
      <c r="Q3998" s="12" t="s">
        <v>8314</v>
      </c>
      <c r="R3998" t="s">
        <v>8315</v>
      </c>
      <c r="S3998" s="17">
        <f t="shared" si="316"/>
        <v>41950.26694444444</v>
      </c>
      <c r="T3998" s="17">
        <f t="shared" si="317"/>
        <v>41963.669444444444</v>
      </c>
      <c r="U3998">
        <f t="shared" si="318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4"/>
        <v>0</v>
      </c>
      <c r="P3999">
        <f t="shared" si="315"/>
        <v>0</v>
      </c>
      <c r="Q3999" s="12" t="s">
        <v>8314</v>
      </c>
      <c r="R3999" t="s">
        <v>8315</v>
      </c>
      <c r="S3999" s="17">
        <f t="shared" si="316"/>
        <v>42069.391446759255</v>
      </c>
      <c r="T3999" s="17">
        <f t="shared" si="317"/>
        <v>42099.349780092598</v>
      </c>
      <c r="U3999">
        <f t="shared" si="318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4"/>
        <v>59.58</v>
      </c>
      <c r="P4000">
        <f t="shared" si="315"/>
        <v>59.58</v>
      </c>
      <c r="Q4000" s="12" t="s">
        <v>8314</v>
      </c>
      <c r="R4000" t="s">
        <v>8315</v>
      </c>
      <c r="S4000" s="17">
        <f t="shared" si="316"/>
        <v>42061.963263888887</v>
      </c>
      <c r="T4000" s="17">
        <f t="shared" si="317"/>
        <v>42091.921597222223</v>
      </c>
      <c r="U4000">
        <f t="shared" si="318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4"/>
        <v>82.57</v>
      </c>
      <c r="P4001">
        <f t="shared" si="315"/>
        <v>82.57</v>
      </c>
      <c r="Q4001" s="12" t="s">
        <v>8314</v>
      </c>
      <c r="R4001" t="s">
        <v>8315</v>
      </c>
      <c r="S4001" s="17">
        <f t="shared" si="316"/>
        <v>41842.828680555554</v>
      </c>
      <c r="T4001" s="17">
        <f t="shared" si="317"/>
        <v>41882.827650462961</v>
      </c>
      <c r="U4001">
        <f t="shared" si="318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4"/>
        <v>10</v>
      </c>
      <c r="P4002">
        <f t="shared" si="315"/>
        <v>10</v>
      </c>
      <c r="Q4002" s="12" t="s">
        <v>8314</v>
      </c>
      <c r="R4002" t="s">
        <v>8315</v>
      </c>
      <c r="S4002" s="17">
        <f t="shared" si="316"/>
        <v>42437.64534722222</v>
      </c>
      <c r="T4002" s="17">
        <f t="shared" si="317"/>
        <v>42497.603680555556</v>
      </c>
      <c r="U4002">
        <f t="shared" si="318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4"/>
        <v>32.36</v>
      </c>
      <c r="P4003">
        <f t="shared" si="315"/>
        <v>32.36</v>
      </c>
      <c r="Q4003" s="12" t="s">
        <v>8314</v>
      </c>
      <c r="R4003" t="s">
        <v>8315</v>
      </c>
      <c r="S4003" s="17">
        <f t="shared" si="316"/>
        <v>42775.964212962965</v>
      </c>
      <c r="T4003" s="17">
        <f t="shared" si="317"/>
        <v>42795.791666666672</v>
      </c>
      <c r="U4003">
        <f t="shared" si="318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4"/>
        <v>5.75</v>
      </c>
      <c r="P4004">
        <f t="shared" si="315"/>
        <v>5.75</v>
      </c>
      <c r="Q4004" s="12" t="s">
        <v>8314</v>
      </c>
      <c r="R4004" t="s">
        <v>8315</v>
      </c>
      <c r="S4004" s="17">
        <f t="shared" si="316"/>
        <v>41879.043530092589</v>
      </c>
      <c r="T4004" s="17">
        <f t="shared" si="317"/>
        <v>41909.043530092589</v>
      </c>
      <c r="U4004">
        <f t="shared" si="318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4"/>
        <v>100.5</v>
      </c>
      <c r="P4005">
        <f t="shared" si="315"/>
        <v>100.5</v>
      </c>
      <c r="Q4005" s="12" t="s">
        <v>8314</v>
      </c>
      <c r="R4005" t="s">
        <v>8315</v>
      </c>
      <c r="S4005" s="17">
        <f t="shared" si="316"/>
        <v>42020.587349537032</v>
      </c>
      <c r="T4005" s="17">
        <f t="shared" si="317"/>
        <v>42050.587349537032</v>
      </c>
      <c r="U4005">
        <f t="shared" si="318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4"/>
        <v>1</v>
      </c>
      <c r="P4006">
        <f t="shared" si="315"/>
        <v>1</v>
      </c>
      <c r="Q4006" s="12" t="s">
        <v>8314</v>
      </c>
      <c r="R4006" t="s">
        <v>8315</v>
      </c>
      <c r="S4006" s="17">
        <f t="shared" si="316"/>
        <v>41890.16269675926</v>
      </c>
      <c r="T4006" s="17">
        <f t="shared" si="317"/>
        <v>41920.16269675926</v>
      </c>
      <c r="U4006">
        <f t="shared" si="318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4"/>
        <v>20</v>
      </c>
      <c r="P4007">
        <f t="shared" si="315"/>
        <v>20</v>
      </c>
      <c r="Q4007" s="12" t="s">
        <v>8314</v>
      </c>
      <c r="R4007" t="s">
        <v>8315</v>
      </c>
      <c r="S4007" s="17">
        <f t="shared" si="316"/>
        <v>41872.807696759257</v>
      </c>
      <c r="T4007" s="17">
        <f t="shared" si="317"/>
        <v>41932.807696759257</v>
      </c>
      <c r="U4007">
        <f t="shared" si="318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4"/>
        <v>2</v>
      </c>
      <c r="P4008">
        <f t="shared" si="315"/>
        <v>2</v>
      </c>
      <c r="Q4008" s="12" t="s">
        <v>8314</v>
      </c>
      <c r="R4008" t="s">
        <v>8315</v>
      </c>
      <c r="S4008" s="17">
        <f t="shared" si="316"/>
        <v>42391.772997685184</v>
      </c>
      <c r="T4008" s="17">
        <f t="shared" si="317"/>
        <v>42416.772997685184</v>
      </c>
      <c r="U4008">
        <f t="shared" si="318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4"/>
        <v>5</v>
      </c>
      <c r="P4009">
        <f t="shared" si="315"/>
        <v>5</v>
      </c>
      <c r="Q4009" s="12" t="s">
        <v>8314</v>
      </c>
      <c r="R4009" t="s">
        <v>8315</v>
      </c>
      <c r="S4009" s="17">
        <f t="shared" si="316"/>
        <v>41848.772928240738</v>
      </c>
      <c r="T4009" s="17">
        <f t="shared" si="317"/>
        <v>41877.686111111114</v>
      </c>
      <c r="U4009">
        <f t="shared" si="318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4"/>
        <v>15</v>
      </c>
      <c r="P4010">
        <f t="shared" si="315"/>
        <v>15</v>
      </c>
      <c r="Q4010" s="12" t="s">
        <v>8314</v>
      </c>
      <c r="R4010" t="s">
        <v>8315</v>
      </c>
      <c r="S4010" s="17">
        <f t="shared" si="316"/>
        <v>42177.964201388888</v>
      </c>
      <c r="T4010" s="17">
        <f t="shared" si="317"/>
        <v>42207.964201388888</v>
      </c>
      <c r="U4010">
        <f t="shared" si="318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4"/>
        <v>25</v>
      </c>
      <c r="P4011">
        <f t="shared" si="315"/>
        <v>25</v>
      </c>
      <c r="Q4011" s="12" t="s">
        <v>8314</v>
      </c>
      <c r="R4011" t="s">
        <v>8315</v>
      </c>
      <c r="S4011" s="17">
        <f t="shared" si="316"/>
        <v>41851.700925925928</v>
      </c>
      <c r="T4011" s="17">
        <f t="shared" si="317"/>
        <v>41891.700925925928</v>
      </c>
      <c r="U4011">
        <f t="shared" si="318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4"/>
        <v>45.84</v>
      </c>
      <c r="P4012">
        <f t="shared" si="315"/>
        <v>45.84</v>
      </c>
      <c r="Q4012" s="12" t="s">
        <v>8314</v>
      </c>
      <c r="R4012" t="s">
        <v>8315</v>
      </c>
      <c r="S4012" s="17">
        <f t="shared" si="316"/>
        <v>41921.770439814813</v>
      </c>
      <c r="T4012" s="17">
        <f t="shared" si="317"/>
        <v>41938.770439814813</v>
      </c>
      <c r="U4012">
        <f t="shared" si="318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4"/>
        <v>4.75</v>
      </c>
      <c r="P4013">
        <f t="shared" si="315"/>
        <v>4.75</v>
      </c>
      <c r="Q4013" s="12" t="s">
        <v>8314</v>
      </c>
      <c r="R4013" t="s">
        <v>8315</v>
      </c>
      <c r="S4013" s="17">
        <f t="shared" si="316"/>
        <v>42002.54488425926</v>
      </c>
      <c r="T4013" s="17">
        <f t="shared" si="317"/>
        <v>42032.54488425926</v>
      </c>
      <c r="U4013">
        <f t="shared" si="318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4"/>
        <v>0</v>
      </c>
      <c r="P4014">
        <f t="shared" si="315"/>
        <v>0</v>
      </c>
      <c r="Q4014" s="12" t="s">
        <v>8314</v>
      </c>
      <c r="R4014" t="s">
        <v>8315</v>
      </c>
      <c r="S4014" s="17">
        <f t="shared" si="316"/>
        <v>42096.544548611113</v>
      </c>
      <c r="T4014" s="17">
        <f t="shared" si="317"/>
        <v>42126.544548611113</v>
      </c>
      <c r="U4014">
        <f t="shared" si="318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4"/>
        <v>13</v>
      </c>
      <c r="P4015">
        <f t="shared" si="315"/>
        <v>13</v>
      </c>
      <c r="Q4015" s="12" t="s">
        <v>8314</v>
      </c>
      <c r="R4015" t="s">
        <v>8315</v>
      </c>
      <c r="S4015" s="17">
        <f t="shared" si="316"/>
        <v>42021.301192129627</v>
      </c>
      <c r="T4015" s="17">
        <f t="shared" si="317"/>
        <v>42051.301192129627</v>
      </c>
      <c r="U4015">
        <f t="shared" si="318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4"/>
        <v>0</v>
      </c>
      <c r="P4016">
        <f t="shared" si="315"/>
        <v>0</v>
      </c>
      <c r="Q4016" s="12" t="s">
        <v>8314</v>
      </c>
      <c r="R4016" t="s">
        <v>8315</v>
      </c>
      <c r="S4016" s="17">
        <f t="shared" si="316"/>
        <v>42419.246168981481</v>
      </c>
      <c r="T4016" s="17">
        <f t="shared" si="317"/>
        <v>42434.246168981481</v>
      </c>
      <c r="U4016">
        <f t="shared" si="318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4"/>
        <v>1</v>
      </c>
      <c r="P4017">
        <f t="shared" si="315"/>
        <v>1</v>
      </c>
      <c r="Q4017" s="12" t="s">
        <v>8314</v>
      </c>
      <c r="R4017" t="s">
        <v>8315</v>
      </c>
      <c r="S4017" s="17">
        <f t="shared" si="316"/>
        <v>42174.780821759254</v>
      </c>
      <c r="T4017" s="17">
        <f t="shared" si="317"/>
        <v>42204.780821759254</v>
      </c>
      <c r="U4017">
        <f t="shared" si="318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4"/>
        <v>10</v>
      </c>
      <c r="P4018">
        <f t="shared" si="315"/>
        <v>10</v>
      </c>
      <c r="Q4018" s="12" t="s">
        <v>8314</v>
      </c>
      <c r="R4018" t="s">
        <v>8315</v>
      </c>
      <c r="S4018" s="17">
        <f t="shared" si="316"/>
        <v>41869.872685185182</v>
      </c>
      <c r="T4018" s="17">
        <f t="shared" si="317"/>
        <v>41899.872685185182</v>
      </c>
      <c r="U4018">
        <f t="shared" si="318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4"/>
        <v>52.5</v>
      </c>
      <c r="P4019">
        <f t="shared" si="315"/>
        <v>52.5</v>
      </c>
      <c r="Q4019" s="12" t="s">
        <v>8314</v>
      </c>
      <c r="R4019" t="s">
        <v>8315</v>
      </c>
      <c r="S4019" s="17">
        <f t="shared" si="316"/>
        <v>41856.672152777777</v>
      </c>
      <c r="T4019" s="17">
        <f t="shared" si="317"/>
        <v>41886.672152777777</v>
      </c>
      <c r="U4019">
        <f t="shared" si="318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4"/>
        <v>32.5</v>
      </c>
      <c r="P4020">
        <f t="shared" si="315"/>
        <v>32.5</v>
      </c>
      <c r="Q4020" s="12" t="s">
        <v>8314</v>
      </c>
      <c r="R4020" t="s">
        <v>8315</v>
      </c>
      <c r="S4020" s="17">
        <f t="shared" si="316"/>
        <v>42620.91097222222</v>
      </c>
      <c r="T4020" s="17">
        <f t="shared" si="317"/>
        <v>42650.91097222222</v>
      </c>
      <c r="U4020">
        <f t="shared" si="318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4"/>
        <v>7.25</v>
      </c>
      <c r="P4021">
        <f t="shared" si="315"/>
        <v>7.25</v>
      </c>
      <c r="Q4021" s="12" t="s">
        <v>8314</v>
      </c>
      <c r="R4021" t="s">
        <v>8315</v>
      </c>
      <c r="S4021" s="17">
        <f t="shared" si="316"/>
        <v>42417.675879629634</v>
      </c>
      <c r="T4021" s="17">
        <f t="shared" si="317"/>
        <v>42475.686111111107</v>
      </c>
      <c r="U4021">
        <f t="shared" si="318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4"/>
        <v>33.33</v>
      </c>
      <c r="P4022">
        <f t="shared" si="315"/>
        <v>33.33</v>
      </c>
      <c r="Q4022" s="12" t="s">
        <v>8314</v>
      </c>
      <c r="R4022" t="s">
        <v>8315</v>
      </c>
      <c r="S4022" s="17">
        <f t="shared" si="316"/>
        <v>42057.190960648149</v>
      </c>
      <c r="T4022" s="17">
        <f t="shared" si="317"/>
        <v>42087.149293981478</v>
      </c>
      <c r="U4022">
        <f t="shared" si="318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4"/>
        <v>62.5</v>
      </c>
      <c r="P4023">
        <f t="shared" si="315"/>
        <v>62.5</v>
      </c>
      <c r="Q4023" s="12" t="s">
        <v>8314</v>
      </c>
      <c r="R4023" t="s">
        <v>8315</v>
      </c>
      <c r="S4023" s="17">
        <f t="shared" si="316"/>
        <v>41878.911550925928</v>
      </c>
      <c r="T4023" s="17">
        <f t="shared" si="317"/>
        <v>41938.911550925928</v>
      </c>
      <c r="U4023">
        <f t="shared" si="318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4"/>
        <v>63.56</v>
      </c>
      <c r="P4024">
        <f t="shared" si="315"/>
        <v>63.56</v>
      </c>
      <c r="Q4024" s="12" t="s">
        <v>8314</v>
      </c>
      <c r="R4024" t="s">
        <v>8315</v>
      </c>
      <c r="S4024" s="17">
        <f t="shared" si="316"/>
        <v>41990.584108796291</v>
      </c>
      <c r="T4024" s="17">
        <f t="shared" si="317"/>
        <v>42036.120833333334</v>
      </c>
      <c r="U4024">
        <f t="shared" si="318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4"/>
        <v>0</v>
      </c>
      <c r="P4025">
        <f t="shared" si="315"/>
        <v>0</v>
      </c>
      <c r="Q4025" s="12" t="s">
        <v>8314</v>
      </c>
      <c r="R4025" t="s">
        <v>8315</v>
      </c>
      <c r="S4025" s="17">
        <f t="shared" si="316"/>
        <v>42408.999571759254</v>
      </c>
      <c r="T4025" s="17">
        <f t="shared" si="317"/>
        <v>42453.957905092597</v>
      </c>
      <c r="U4025">
        <f t="shared" si="318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4"/>
        <v>10</v>
      </c>
      <c r="P4026">
        <f t="shared" si="315"/>
        <v>10</v>
      </c>
      <c r="Q4026" s="12" t="s">
        <v>8314</v>
      </c>
      <c r="R4026" t="s">
        <v>8315</v>
      </c>
      <c r="S4026" s="17">
        <f t="shared" si="316"/>
        <v>42217.670104166667</v>
      </c>
      <c r="T4026" s="17">
        <f t="shared" si="317"/>
        <v>42247.670104166667</v>
      </c>
      <c r="U4026">
        <f t="shared" si="318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4"/>
        <v>62.5</v>
      </c>
      <c r="P4027">
        <f t="shared" si="315"/>
        <v>62.5</v>
      </c>
      <c r="Q4027" s="12" t="s">
        <v>8314</v>
      </c>
      <c r="R4027" t="s">
        <v>8315</v>
      </c>
      <c r="S4027" s="17">
        <f t="shared" si="316"/>
        <v>42151.237685185188</v>
      </c>
      <c r="T4027" s="17">
        <f t="shared" si="317"/>
        <v>42211.237685185188</v>
      </c>
      <c r="U4027">
        <f t="shared" si="318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4"/>
        <v>0</v>
      </c>
      <c r="P4028">
        <f t="shared" si="315"/>
        <v>0</v>
      </c>
      <c r="Q4028" s="12" t="s">
        <v>8314</v>
      </c>
      <c r="R4028" t="s">
        <v>8315</v>
      </c>
      <c r="S4028" s="17">
        <f t="shared" si="316"/>
        <v>42282.655543981484</v>
      </c>
      <c r="T4028" s="17">
        <f t="shared" si="317"/>
        <v>42342.697210648148</v>
      </c>
      <c r="U4028">
        <f t="shared" si="318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4"/>
        <v>30.71</v>
      </c>
      <c r="P4029">
        <f t="shared" si="315"/>
        <v>30.71</v>
      </c>
      <c r="Q4029" s="12" t="s">
        <v>8314</v>
      </c>
      <c r="R4029" t="s">
        <v>8315</v>
      </c>
      <c r="S4029" s="17">
        <f t="shared" si="316"/>
        <v>42768.97084490741</v>
      </c>
      <c r="T4029" s="17">
        <f t="shared" si="317"/>
        <v>42789.041666666672</v>
      </c>
      <c r="U4029">
        <f t="shared" si="318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4"/>
        <v>51</v>
      </c>
      <c r="P4030">
        <f t="shared" si="315"/>
        <v>51</v>
      </c>
      <c r="Q4030" s="12" t="s">
        <v>8314</v>
      </c>
      <c r="R4030" t="s">
        <v>8315</v>
      </c>
      <c r="S4030" s="17">
        <f t="shared" si="316"/>
        <v>41765.938657407409</v>
      </c>
      <c r="T4030" s="17">
        <f t="shared" si="317"/>
        <v>41795.938657407409</v>
      </c>
      <c r="U4030">
        <f t="shared" si="318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4"/>
        <v>0</v>
      </c>
      <c r="P4031">
        <f t="shared" si="315"/>
        <v>0</v>
      </c>
      <c r="Q4031" s="12" t="s">
        <v>8314</v>
      </c>
      <c r="R4031" t="s">
        <v>8315</v>
      </c>
      <c r="S4031" s="17">
        <f t="shared" si="316"/>
        <v>42322.025115740747</v>
      </c>
      <c r="T4031" s="17">
        <f t="shared" si="317"/>
        <v>42352.025115740747</v>
      </c>
      <c r="U4031">
        <f t="shared" si="318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4"/>
        <v>66.67</v>
      </c>
      <c r="P4032">
        <f t="shared" si="315"/>
        <v>66.67</v>
      </c>
      <c r="Q4032" s="12" t="s">
        <v>8314</v>
      </c>
      <c r="R4032" t="s">
        <v>8315</v>
      </c>
      <c r="S4032" s="17">
        <f t="shared" si="316"/>
        <v>42374.655081018514</v>
      </c>
      <c r="T4032" s="17">
        <f t="shared" si="317"/>
        <v>42403.784027777772</v>
      </c>
      <c r="U4032">
        <f t="shared" si="318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4"/>
        <v>0</v>
      </c>
      <c r="P4033">
        <f t="shared" si="315"/>
        <v>0</v>
      </c>
      <c r="Q4033" s="12" t="s">
        <v>8314</v>
      </c>
      <c r="R4033" t="s">
        <v>8315</v>
      </c>
      <c r="S4033" s="17">
        <f t="shared" si="316"/>
        <v>41941.585231481484</v>
      </c>
      <c r="T4033" s="17">
        <f t="shared" si="317"/>
        <v>41991.626898148148</v>
      </c>
      <c r="U4033">
        <f t="shared" si="318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4"/>
        <v>59</v>
      </c>
      <c r="P4034">
        <f t="shared" si="315"/>
        <v>59</v>
      </c>
      <c r="Q4034" s="12" t="s">
        <v>8314</v>
      </c>
      <c r="R4034" t="s">
        <v>8315</v>
      </c>
      <c r="S4034" s="17">
        <f t="shared" si="316"/>
        <v>42293.809212962966</v>
      </c>
      <c r="T4034" s="17">
        <f t="shared" si="317"/>
        <v>42353.85087962963</v>
      </c>
      <c r="U4034">
        <f t="shared" si="318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9">IFERROR(ROUND(E4035/L4035,2),0)</f>
        <v>65.34</v>
      </c>
      <c r="P4035">
        <f t="shared" ref="P4035:P4098" si="320">IFERROR(ROUND(E4035/L4035,2),0)</f>
        <v>65.34</v>
      </c>
      <c r="Q4035" s="12" t="s">
        <v>8314</v>
      </c>
      <c r="R4035" t="s">
        <v>8315</v>
      </c>
      <c r="S4035" s="17">
        <f t="shared" ref="S4035:S4098" si="321">(((J4035/60)/60)/24)+DATE(1970,1,1)</f>
        <v>42614.268796296295</v>
      </c>
      <c r="T4035" s="17">
        <f t="shared" ref="T4035:T4098" si="322">(((I4035/60)/60)/24)+DATE(1970,1,1)</f>
        <v>42645.375</v>
      </c>
      <c r="U4035">
        <f t="shared" ref="U4035:U4098" si="323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9"/>
        <v>100</v>
      </c>
      <c r="P4036">
        <f t="shared" si="320"/>
        <v>100</v>
      </c>
      <c r="Q4036" s="12" t="s">
        <v>8314</v>
      </c>
      <c r="R4036" t="s">
        <v>8315</v>
      </c>
      <c r="S4036" s="17">
        <f t="shared" si="321"/>
        <v>42067.947337962964</v>
      </c>
      <c r="T4036" s="17">
        <f t="shared" si="322"/>
        <v>42097.905671296292</v>
      </c>
      <c r="U4036">
        <f t="shared" si="323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9"/>
        <v>147.4</v>
      </c>
      <c r="P4037">
        <f t="shared" si="320"/>
        <v>147.4</v>
      </c>
      <c r="Q4037" s="12" t="s">
        <v>8314</v>
      </c>
      <c r="R4037" t="s">
        <v>8315</v>
      </c>
      <c r="S4037" s="17">
        <f t="shared" si="321"/>
        <v>41903.882951388885</v>
      </c>
      <c r="T4037" s="17">
        <f t="shared" si="322"/>
        <v>41933.882951388885</v>
      </c>
      <c r="U4037">
        <f t="shared" si="323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9"/>
        <v>166.06</v>
      </c>
      <c r="P4038">
        <f t="shared" si="320"/>
        <v>166.06</v>
      </c>
      <c r="Q4038" s="12" t="s">
        <v>8314</v>
      </c>
      <c r="R4038" t="s">
        <v>8315</v>
      </c>
      <c r="S4038" s="17">
        <f t="shared" si="321"/>
        <v>41804.937083333331</v>
      </c>
      <c r="T4038" s="17">
        <f t="shared" si="322"/>
        <v>41821.9375</v>
      </c>
      <c r="U4038">
        <f t="shared" si="323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9"/>
        <v>40</v>
      </c>
      <c r="P4039">
        <f t="shared" si="320"/>
        <v>40</v>
      </c>
      <c r="Q4039" s="12" t="s">
        <v>8314</v>
      </c>
      <c r="R4039" t="s">
        <v>8315</v>
      </c>
      <c r="S4039" s="17">
        <f t="shared" si="321"/>
        <v>42497.070775462969</v>
      </c>
      <c r="T4039" s="17">
        <f t="shared" si="322"/>
        <v>42514.600694444445</v>
      </c>
      <c r="U4039">
        <f t="shared" si="323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9"/>
        <v>75.25</v>
      </c>
      <c r="P4040">
        <f t="shared" si="320"/>
        <v>75.25</v>
      </c>
      <c r="Q4040" s="12" t="s">
        <v>8314</v>
      </c>
      <c r="R4040" t="s">
        <v>8315</v>
      </c>
      <c r="S4040" s="17">
        <f t="shared" si="321"/>
        <v>41869.798726851855</v>
      </c>
      <c r="T4040" s="17">
        <f t="shared" si="322"/>
        <v>41929.798726851855</v>
      </c>
      <c r="U4040">
        <f t="shared" si="323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9"/>
        <v>60</v>
      </c>
      <c r="P4041">
        <f t="shared" si="320"/>
        <v>60</v>
      </c>
      <c r="Q4041" s="12" t="s">
        <v>8314</v>
      </c>
      <c r="R4041" t="s">
        <v>8315</v>
      </c>
      <c r="S4041" s="17">
        <f t="shared" si="321"/>
        <v>42305.670914351853</v>
      </c>
      <c r="T4041" s="17">
        <f t="shared" si="322"/>
        <v>42339.249305555553</v>
      </c>
      <c r="U4041">
        <f t="shared" si="323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9"/>
        <v>1250</v>
      </c>
      <c r="P4042">
        <f t="shared" si="320"/>
        <v>1250</v>
      </c>
      <c r="Q4042" s="12" t="s">
        <v>8314</v>
      </c>
      <c r="R4042" t="s">
        <v>8315</v>
      </c>
      <c r="S4042" s="17">
        <f t="shared" si="321"/>
        <v>42144.231527777782</v>
      </c>
      <c r="T4042" s="17">
        <f t="shared" si="322"/>
        <v>42203.125</v>
      </c>
      <c r="U4042">
        <f t="shared" si="323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9"/>
        <v>10.5</v>
      </c>
      <c r="P4043">
        <f t="shared" si="320"/>
        <v>10.5</v>
      </c>
      <c r="Q4043" s="12" t="s">
        <v>8314</v>
      </c>
      <c r="R4043" t="s">
        <v>8315</v>
      </c>
      <c r="S4043" s="17">
        <f t="shared" si="321"/>
        <v>42559.474004629628</v>
      </c>
      <c r="T4043" s="17">
        <f t="shared" si="322"/>
        <v>42619.474004629628</v>
      </c>
      <c r="U4043">
        <f t="shared" si="323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9"/>
        <v>7</v>
      </c>
      <c r="P4044">
        <f t="shared" si="320"/>
        <v>7</v>
      </c>
      <c r="Q4044" s="12" t="s">
        <v>8314</v>
      </c>
      <c r="R4044" t="s">
        <v>8315</v>
      </c>
      <c r="S4044" s="17">
        <f t="shared" si="321"/>
        <v>41995.084074074075</v>
      </c>
      <c r="T4044" s="17">
        <f t="shared" si="322"/>
        <v>42024.802777777775</v>
      </c>
      <c r="U4044">
        <f t="shared" si="323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9"/>
        <v>0</v>
      </c>
      <c r="P4045">
        <f t="shared" si="320"/>
        <v>0</v>
      </c>
      <c r="Q4045" s="12" t="s">
        <v>8314</v>
      </c>
      <c r="R4045" t="s">
        <v>8315</v>
      </c>
      <c r="S4045" s="17">
        <f t="shared" si="321"/>
        <v>41948.957465277781</v>
      </c>
      <c r="T4045" s="17">
        <f t="shared" si="322"/>
        <v>41963.957465277781</v>
      </c>
      <c r="U4045">
        <f t="shared" si="323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9"/>
        <v>56.25</v>
      </c>
      <c r="P4046">
        <f t="shared" si="320"/>
        <v>56.25</v>
      </c>
      <c r="Q4046" s="12" t="s">
        <v>8314</v>
      </c>
      <c r="R4046" t="s">
        <v>8315</v>
      </c>
      <c r="S4046" s="17">
        <f t="shared" si="321"/>
        <v>42074.219699074078</v>
      </c>
      <c r="T4046" s="17">
        <f t="shared" si="322"/>
        <v>42104.208333333328</v>
      </c>
      <c r="U4046">
        <f t="shared" si="323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9"/>
        <v>1</v>
      </c>
      <c r="P4047">
        <f t="shared" si="320"/>
        <v>1</v>
      </c>
      <c r="Q4047" s="12" t="s">
        <v>8314</v>
      </c>
      <c r="R4047" t="s">
        <v>8315</v>
      </c>
      <c r="S4047" s="17">
        <f t="shared" si="321"/>
        <v>41842.201261574075</v>
      </c>
      <c r="T4047" s="17">
        <f t="shared" si="322"/>
        <v>41872.201261574075</v>
      </c>
      <c r="U4047">
        <f t="shared" si="323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9"/>
        <v>38.33</v>
      </c>
      <c r="P4048">
        <f t="shared" si="320"/>
        <v>38.33</v>
      </c>
      <c r="Q4048" s="12" t="s">
        <v>8314</v>
      </c>
      <c r="R4048" t="s">
        <v>8315</v>
      </c>
      <c r="S4048" s="17">
        <f t="shared" si="321"/>
        <v>41904.650578703702</v>
      </c>
      <c r="T4048" s="17">
        <f t="shared" si="322"/>
        <v>41934.650578703702</v>
      </c>
      <c r="U4048">
        <f t="shared" si="323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9"/>
        <v>27.5</v>
      </c>
      <c r="P4049">
        <f t="shared" si="320"/>
        <v>27.5</v>
      </c>
      <c r="Q4049" s="12" t="s">
        <v>8314</v>
      </c>
      <c r="R4049" t="s">
        <v>8315</v>
      </c>
      <c r="S4049" s="17">
        <f t="shared" si="321"/>
        <v>41991.022488425922</v>
      </c>
      <c r="T4049" s="17">
        <f t="shared" si="322"/>
        <v>42015.041666666672</v>
      </c>
      <c r="U4049">
        <f t="shared" si="323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9"/>
        <v>32.979999999999997</v>
      </c>
      <c r="P4050">
        <f t="shared" si="320"/>
        <v>32.979999999999997</v>
      </c>
      <c r="Q4050" s="12" t="s">
        <v>8314</v>
      </c>
      <c r="R4050" t="s">
        <v>8315</v>
      </c>
      <c r="S4050" s="17">
        <f t="shared" si="321"/>
        <v>42436.509108796294</v>
      </c>
      <c r="T4050" s="17">
        <f t="shared" si="322"/>
        <v>42471.467442129629</v>
      </c>
      <c r="U4050">
        <f t="shared" si="323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9"/>
        <v>16</v>
      </c>
      <c r="P4051">
        <f t="shared" si="320"/>
        <v>16</v>
      </c>
      <c r="Q4051" s="12" t="s">
        <v>8314</v>
      </c>
      <c r="R4051" t="s">
        <v>8315</v>
      </c>
      <c r="S4051" s="17">
        <f t="shared" si="321"/>
        <v>42169.958506944444</v>
      </c>
      <c r="T4051" s="17">
        <f t="shared" si="322"/>
        <v>42199.958506944444</v>
      </c>
      <c r="U4051">
        <f t="shared" si="323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9"/>
        <v>1</v>
      </c>
      <c r="P4052">
        <f t="shared" si="320"/>
        <v>1</v>
      </c>
      <c r="Q4052" s="12" t="s">
        <v>8314</v>
      </c>
      <c r="R4052" t="s">
        <v>8315</v>
      </c>
      <c r="S4052" s="17">
        <f t="shared" si="321"/>
        <v>41905.636469907404</v>
      </c>
      <c r="T4052" s="17">
        <f t="shared" si="322"/>
        <v>41935.636469907404</v>
      </c>
      <c r="U4052">
        <f t="shared" si="323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9"/>
        <v>0</v>
      </c>
      <c r="P4053">
        <f t="shared" si="320"/>
        <v>0</v>
      </c>
      <c r="Q4053" s="12" t="s">
        <v>8314</v>
      </c>
      <c r="R4053" t="s">
        <v>8315</v>
      </c>
      <c r="S4053" s="17">
        <f t="shared" si="321"/>
        <v>41761.810150462967</v>
      </c>
      <c r="T4053" s="17">
        <f t="shared" si="322"/>
        <v>41768.286805555559</v>
      </c>
      <c r="U4053">
        <f t="shared" si="323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9"/>
        <v>86.62</v>
      </c>
      <c r="P4054">
        <f t="shared" si="320"/>
        <v>86.62</v>
      </c>
      <c r="Q4054" s="12" t="s">
        <v>8314</v>
      </c>
      <c r="R4054" t="s">
        <v>8315</v>
      </c>
      <c r="S4054" s="17">
        <f t="shared" si="321"/>
        <v>41865.878657407404</v>
      </c>
      <c r="T4054" s="17">
        <f t="shared" si="322"/>
        <v>41925.878657407404</v>
      </c>
      <c r="U4054">
        <f t="shared" si="323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9"/>
        <v>55</v>
      </c>
      <c r="P4055">
        <f t="shared" si="320"/>
        <v>55</v>
      </c>
      <c r="Q4055" s="12" t="s">
        <v>8314</v>
      </c>
      <c r="R4055" t="s">
        <v>8315</v>
      </c>
      <c r="S4055" s="17">
        <f t="shared" si="321"/>
        <v>41928.690138888887</v>
      </c>
      <c r="T4055" s="17">
        <f t="shared" si="322"/>
        <v>41958.833333333328</v>
      </c>
      <c r="U4055">
        <f t="shared" si="323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9"/>
        <v>0</v>
      </c>
      <c r="P4056">
        <f t="shared" si="320"/>
        <v>0</v>
      </c>
      <c r="Q4056" s="12" t="s">
        <v>8314</v>
      </c>
      <c r="R4056" t="s">
        <v>8315</v>
      </c>
      <c r="S4056" s="17">
        <f t="shared" si="321"/>
        <v>42613.841261574074</v>
      </c>
      <c r="T4056" s="17">
        <f t="shared" si="322"/>
        <v>42644.166666666672</v>
      </c>
      <c r="U4056">
        <f t="shared" si="323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9"/>
        <v>41.95</v>
      </c>
      <c r="P4057">
        <f t="shared" si="320"/>
        <v>41.95</v>
      </c>
      <c r="Q4057" s="12" t="s">
        <v>8314</v>
      </c>
      <c r="R4057" t="s">
        <v>8315</v>
      </c>
      <c r="S4057" s="17">
        <f t="shared" si="321"/>
        <v>41779.648506944446</v>
      </c>
      <c r="T4057" s="17">
        <f t="shared" si="322"/>
        <v>41809.648506944446</v>
      </c>
      <c r="U4057">
        <f t="shared" si="323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9"/>
        <v>88.33</v>
      </c>
      <c r="P4058">
        <f t="shared" si="320"/>
        <v>88.33</v>
      </c>
      <c r="Q4058" s="12" t="s">
        <v>8314</v>
      </c>
      <c r="R4058" t="s">
        <v>8315</v>
      </c>
      <c r="S4058" s="17">
        <f t="shared" si="321"/>
        <v>42534.933321759265</v>
      </c>
      <c r="T4058" s="17">
        <f t="shared" si="322"/>
        <v>42554.832638888889</v>
      </c>
      <c r="U4058">
        <f t="shared" si="323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9"/>
        <v>129.16999999999999</v>
      </c>
      <c r="P4059">
        <f t="shared" si="320"/>
        <v>129.16999999999999</v>
      </c>
      <c r="Q4059" s="12" t="s">
        <v>8314</v>
      </c>
      <c r="R4059" t="s">
        <v>8315</v>
      </c>
      <c r="S4059" s="17">
        <f t="shared" si="321"/>
        <v>42310.968518518523</v>
      </c>
      <c r="T4059" s="17">
        <f t="shared" si="322"/>
        <v>42333.958333333328</v>
      </c>
      <c r="U4059">
        <f t="shared" si="323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9"/>
        <v>23.75</v>
      </c>
      <c r="P4060">
        <f t="shared" si="320"/>
        <v>23.75</v>
      </c>
      <c r="Q4060" s="12" t="s">
        <v>8314</v>
      </c>
      <c r="R4060" t="s">
        <v>8315</v>
      </c>
      <c r="S4060" s="17">
        <f t="shared" si="321"/>
        <v>42446.060694444444</v>
      </c>
      <c r="T4060" s="17">
        <f t="shared" si="322"/>
        <v>42461.165972222225</v>
      </c>
      <c r="U4060">
        <f t="shared" si="323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9"/>
        <v>35.71</v>
      </c>
      <c r="P4061">
        <f t="shared" si="320"/>
        <v>35.71</v>
      </c>
      <c r="Q4061" s="12" t="s">
        <v>8314</v>
      </c>
      <c r="R4061" t="s">
        <v>8315</v>
      </c>
      <c r="S4061" s="17">
        <f t="shared" si="321"/>
        <v>41866.640648148146</v>
      </c>
      <c r="T4061" s="17">
        <f t="shared" si="322"/>
        <v>41898.125</v>
      </c>
      <c r="U4061">
        <f t="shared" si="323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9"/>
        <v>57</v>
      </c>
      <c r="P4062">
        <f t="shared" si="320"/>
        <v>57</v>
      </c>
      <c r="Q4062" s="12" t="s">
        <v>8314</v>
      </c>
      <c r="R4062" t="s">
        <v>8315</v>
      </c>
      <c r="S4062" s="17">
        <f t="shared" si="321"/>
        <v>41779.695092592592</v>
      </c>
      <c r="T4062" s="17">
        <f t="shared" si="322"/>
        <v>41813.666666666664</v>
      </c>
      <c r="U4062">
        <f t="shared" si="323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9"/>
        <v>0</v>
      </c>
      <c r="P4063">
        <f t="shared" si="320"/>
        <v>0</v>
      </c>
      <c r="Q4063" s="12" t="s">
        <v>8314</v>
      </c>
      <c r="R4063" t="s">
        <v>8315</v>
      </c>
      <c r="S4063" s="17">
        <f t="shared" si="321"/>
        <v>42421.141469907408</v>
      </c>
      <c r="T4063" s="17">
        <f t="shared" si="322"/>
        <v>42481.099803240737</v>
      </c>
      <c r="U4063">
        <f t="shared" si="323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9"/>
        <v>163.33000000000001</v>
      </c>
      <c r="P4064">
        <f t="shared" si="320"/>
        <v>163.33000000000001</v>
      </c>
      <c r="Q4064" s="12" t="s">
        <v>8314</v>
      </c>
      <c r="R4064" t="s">
        <v>8315</v>
      </c>
      <c r="S4064" s="17">
        <f t="shared" si="321"/>
        <v>42523.739212962959</v>
      </c>
      <c r="T4064" s="17">
        <f t="shared" si="322"/>
        <v>42553.739212962959</v>
      </c>
      <c r="U4064">
        <f t="shared" si="323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9"/>
        <v>15</v>
      </c>
      <c r="P4065">
        <f t="shared" si="320"/>
        <v>15</v>
      </c>
      <c r="Q4065" s="12" t="s">
        <v>8314</v>
      </c>
      <c r="R4065" t="s">
        <v>8315</v>
      </c>
      <c r="S4065" s="17">
        <f t="shared" si="321"/>
        <v>41787.681527777779</v>
      </c>
      <c r="T4065" s="17">
        <f t="shared" si="322"/>
        <v>41817.681527777779</v>
      </c>
      <c r="U4065">
        <f t="shared" si="323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9"/>
        <v>64.17</v>
      </c>
      <c r="P4066">
        <f t="shared" si="320"/>
        <v>64.17</v>
      </c>
      <c r="Q4066" s="12" t="s">
        <v>8314</v>
      </c>
      <c r="R4066" t="s">
        <v>8315</v>
      </c>
      <c r="S4066" s="17">
        <f t="shared" si="321"/>
        <v>42093.588263888887</v>
      </c>
      <c r="T4066" s="17">
        <f t="shared" si="322"/>
        <v>42123.588263888887</v>
      </c>
      <c r="U4066">
        <f t="shared" si="323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9"/>
        <v>6.75</v>
      </c>
      <c r="P4067">
        <f t="shared" si="320"/>
        <v>6.75</v>
      </c>
      <c r="Q4067" s="12" t="s">
        <v>8314</v>
      </c>
      <c r="R4067" t="s">
        <v>8315</v>
      </c>
      <c r="S4067" s="17">
        <f t="shared" si="321"/>
        <v>41833.951516203706</v>
      </c>
      <c r="T4067" s="17">
        <f t="shared" si="322"/>
        <v>41863.951516203706</v>
      </c>
      <c r="U4067">
        <f t="shared" si="323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9"/>
        <v>25</v>
      </c>
      <c r="P4068">
        <f t="shared" si="320"/>
        <v>25</v>
      </c>
      <c r="Q4068" s="12" t="s">
        <v>8314</v>
      </c>
      <c r="R4068" t="s">
        <v>8315</v>
      </c>
      <c r="S4068" s="17">
        <f t="shared" si="321"/>
        <v>42479.039212962962</v>
      </c>
      <c r="T4068" s="17">
        <f t="shared" si="322"/>
        <v>42509.039212962962</v>
      </c>
      <c r="U4068">
        <f t="shared" si="323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9"/>
        <v>179.12</v>
      </c>
      <c r="P4069">
        <f t="shared" si="320"/>
        <v>179.12</v>
      </c>
      <c r="Q4069" s="12" t="s">
        <v>8314</v>
      </c>
      <c r="R4069" t="s">
        <v>8315</v>
      </c>
      <c r="S4069" s="17">
        <f t="shared" si="321"/>
        <v>42235.117476851854</v>
      </c>
      <c r="T4069" s="17">
        <f t="shared" si="322"/>
        <v>42275.117476851854</v>
      </c>
      <c r="U4069">
        <f t="shared" si="323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9"/>
        <v>34.950000000000003</v>
      </c>
      <c r="P4070">
        <f t="shared" si="320"/>
        <v>34.950000000000003</v>
      </c>
      <c r="Q4070" s="12" t="s">
        <v>8314</v>
      </c>
      <c r="R4070" t="s">
        <v>8315</v>
      </c>
      <c r="S4070" s="17">
        <f t="shared" si="321"/>
        <v>42718.963599537034</v>
      </c>
      <c r="T4070" s="17">
        <f t="shared" si="322"/>
        <v>42748.961805555555</v>
      </c>
      <c r="U4070">
        <f t="shared" si="323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9"/>
        <v>33.08</v>
      </c>
      <c r="P4071">
        <f t="shared" si="320"/>
        <v>33.08</v>
      </c>
      <c r="Q4071" s="12" t="s">
        <v>8314</v>
      </c>
      <c r="R4071" t="s">
        <v>8315</v>
      </c>
      <c r="S4071" s="17">
        <f t="shared" si="321"/>
        <v>42022.661527777775</v>
      </c>
      <c r="T4071" s="17">
        <f t="shared" si="322"/>
        <v>42063.5</v>
      </c>
      <c r="U4071">
        <f t="shared" si="323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9"/>
        <v>27.5</v>
      </c>
      <c r="P4072">
        <f t="shared" si="320"/>
        <v>27.5</v>
      </c>
      <c r="Q4072" s="12" t="s">
        <v>8314</v>
      </c>
      <c r="R4072" t="s">
        <v>8315</v>
      </c>
      <c r="S4072" s="17">
        <f t="shared" si="321"/>
        <v>42031.666898148149</v>
      </c>
      <c r="T4072" s="17">
        <f t="shared" si="322"/>
        <v>42064.125</v>
      </c>
      <c r="U4072">
        <f t="shared" si="323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9"/>
        <v>0</v>
      </c>
      <c r="P4073">
        <f t="shared" si="320"/>
        <v>0</v>
      </c>
      <c r="Q4073" s="12" t="s">
        <v>8314</v>
      </c>
      <c r="R4073" t="s">
        <v>8315</v>
      </c>
      <c r="S4073" s="17">
        <f t="shared" si="321"/>
        <v>42700.804756944446</v>
      </c>
      <c r="T4073" s="17">
        <f t="shared" si="322"/>
        <v>42730.804756944446</v>
      </c>
      <c r="U4073">
        <f t="shared" si="323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9"/>
        <v>2</v>
      </c>
      <c r="P4074">
        <f t="shared" si="320"/>
        <v>2</v>
      </c>
      <c r="Q4074" s="12" t="s">
        <v>8314</v>
      </c>
      <c r="R4074" t="s">
        <v>8315</v>
      </c>
      <c r="S4074" s="17">
        <f t="shared" si="321"/>
        <v>41812.77443287037</v>
      </c>
      <c r="T4074" s="17">
        <f t="shared" si="322"/>
        <v>41872.77443287037</v>
      </c>
      <c r="U4074">
        <f t="shared" si="323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9"/>
        <v>18.5</v>
      </c>
      <c r="P4075">
        <f t="shared" si="320"/>
        <v>18.5</v>
      </c>
      <c r="Q4075" s="12" t="s">
        <v>8314</v>
      </c>
      <c r="R4075" t="s">
        <v>8315</v>
      </c>
      <c r="S4075" s="17">
        <f t="shared" si="321"/>
        <v>42078.34520833334</v>
      </c>
      <c r="T4075" s="17">
        <f t="shared" si="322"/>
        <v>42133.166666666672</v>
      </c>
      <c r="U4075">
        <f t="shared" si="323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9"/>
        <v>35</v>
      </c>
      <c r="P4076">
        <f t="shared" si="320"/>
        <v>35</v>
      </c>
      <c r="Q4076" s="12" t="s">
        <v>8314</v>
      </c>
      <c r="R4076" t="s">
        <v>8315</v>
      </c>
      <c r="S4076" s="17">
        <f t="shared" si="321"/>
        <v>42283.552951388891</v>
      </c>
      <c r="T4076" s="17">
        <f t="shared" si="322"/>
        <v>42313.594618055555</v>
      </c>
      <c r="U4076">
        <f t="shared" si="323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9"/>
        <v>44.31</v>
      </c>
      <c r="P4077">
        <f t="shared" si="320"/>
        <v>44.31</v>
      </c>
      <c r="Q4077" s="12" t="s">
        <v>8314</v>
      </c>
      <c r="R4077" t="s">
        <v>8315</v>
      </c>
      <c r="S4077" s="17">
        <f t="shared" si="321"/>
        <v>41779.045937499999</v>
      </c>
      <c r="T4077" s="17">
        <f t="shared" si="322"/>
        <v>41820.727777777778</v>
      </c>
      <c r="U4077">
        <f t="shared" si="323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9"/>
        <v>0</v>
      </c>
      <c r="P4078">
        <f t="shared" si="320"/>
        <v>0</v>
      </c>
      <c r="Q4078" s="12" t="s">
        <v>8314</v>
      </c>
      <c r="R4078" t="s">
        <v>8315</v>
      </c>
      <c r="S4078" s="17">
        <f t="shared" si="321"/>
        <v>41905.795706018522</v>
      </c>
      <c r="T4078" s="17">
        <f t="shared" si="322"/>
        <v>41933.82708333333</v>
      </c>
      <c r="U4078">
        <f t="shared" si="323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9"/>
        <v>222.5</v>
      </c>
      <c r="P4079">
        <f t="shared" si="320"/>
        <v>222.5</v>
      </c>
      <c r="Q4079" s="12" t="s">
        <v>8314</v>
      </c>
      <c r="R4079" t="s">
        <v>8315</v>
      </c>
      <c r="S4079" s="17">
        <f t="shared" si="321"/>
        <v>42695.7105787037</v>
      </c>
      <c r="T4079" s="17">
        <f t="shared" si="322"/>
        <v>42725.7105787037</v>
      </c>
      <c r="U4079">
        <f t="shared" si="323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9"/>
        <v>0</v>
      </c>
      <c r="P4080">
        <f t="shared" si="320"/>
        <v>0</v>
      </c>
      <c r="Q4080" s="12" t="s">
        <v>8314</v>
      </c>
      <c r="R4080" t="s">
        <v>8315</v>
      </c>
      <c r="S4080" s="17">
        <f t="shared" si="321"/>
        <v>42732.787523148145</v>
      </c>
      <c r="T4080" s="17">
        <f t="shared" si="322"/>
        <v>42762.787523148145</v>
      </c>
      <c r="U4080">
        <f t="shared" si="323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9"/>
        <v>5</v>
      </c>
      <c r="P4081">
        <f t="shared" si="320"/>
        <v>5</v>
      </c>
      <c r="Q4081" s="12" t="s">
        <v>8314</v>
      </c>
      <c r="R4081" t="s">
        <v>8315</v>
      </c>
      <c r="S4081" s="17">
        <f t="shared" si="321"/>
        <v>42510.938900462963</v>
      </c>
      <c r="T4081" s="17">
        <f t="shared" si="322"/>
        <v>42540.938900462963</v>
      </c>
      <c r="U4081">
        <f t="shared" si="323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9"/>
        <v>0</v>
      </c>
      <c r="P4082">
        <f t="shared" si="320"/>
        <v>0</v>
      </c>
      <c r="Q4082" s="12" t="s">
        <v>8314</v>
      </c>
      <c r="R4082" t="s">
        <v>8315</v>
      </c>
      <c r="S4082" s="17">
        <f t="shared" si="321"/>
        <v>42511.698101851856</v>
      </c>
      <c r="T4082" s="17">
        <f t="shared" si="322"/>
        <v>42535.787500000006</v>
      </c>
      <c r="U4082">
        <f t="shared" si="323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9"/>
        <v>29.17</v>
      </c>
      <c r="P4083">
        <f t="shared" si="320"/>
        <v>29.17</v>
      </c>
      <c r="Q4083" s="12" t="s">
        <v>8314</v>
      </c>
      <c r="R4083" t="s">
        <v>8315</v>
      </c>
      <c r="S4083" s="17">
        <f t="shared" si="321"/>
        <v>42041.581307870365</v>
      </c>
      <c r="T4083" s="17">
        <f t="shared" si="322"/>
        <v>42071.539641203708</v>
      </c>
      <c r="U4083">
        <f t="shared" si="323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9"/>
        <v>1.5</v>
      </c>
      <c r="P4084">
        <f t="shared" si="320"/>
        <v>1.5</v>
      </c>
      <c r="Q4084" s="12" t="s">
        <v>8314</v>
      </c>
      <c r="R4084" t="s">
        <v>8315</v>
      </c>
      <c r="S4084" s="17">
        <f t="shared" si="321"/>
        <v>42307.189270833333</v>
      </c>
      <c r="T4084" s="17">
        <f t="shared" si="322"/>
        <v>42322.958333333328</v>
      </c>
      <c r="U4084">
        <f t="shared" si="323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9"/>
        <v>126.5</v>
      </c>
      <c r="P4085">
        <f t="shared" si="320"/>
        <v>126.5</v>
      </c>
      <c r="Q4085" s="12" t="s">
        <v>8314</v>
      </c>
      <c r="R4085" t="s">
        <v>8315</v>
      </c>
      <c r="S4085" s="17">
        <f t="shared" si="321"/>
        <v>42353.761759259258</v>
      </c>
      <c r="T4085" s="17">
        <f t="shared" si="322"/>
        <v>42383.761759259258</v>
      </c>
      <c r="U4085">
        <f t="shared" si="323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9"/>
        <v>10</v>
      </c>
      <c r="P4086">
        <f t="shared" si="320"/>
        <v>10</v>
      </c>
      <c r="Q4086" s="12" t="s">
        <v>8314</v>
      </c>
      <c r="R4086" t="s">
        <v>8315</v>
      </c>
      <c r="S4086" s="17">
        <f t="shared" si="321"/>
        <v>42622.436412037037</v>
      </c>
      <c r="T4086" s="17">
        <f t="shared" si="322"/>
        <v>42652.436412037037</v>
      </c>
      <c r="U4086">
        <f t="shared" si="323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9"/>
        <v>10</v>
      </c>
      <c r="P4087">
        <f t="shared" si="320"/>
        <v>10</v>
      </c>
      <c r="Q4087" s="12" t="s">
        <v>8314</v>
      </c>
      <c r="R4087" t="s">
        <v>8315</v>
      </c>
      <c r="S4087" s="17">
        <f t="shared" si="321"/>
        <v>42058.603877314818</v>
      </c>
      <c r="T4087" s="17">
        <f t="shared" si="322"/>
        <v>42087.165972222225</v>
      </c>
      <c r="U4087">
        <f t="shared" si="323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9"/>
        <v>9.4</v>
      </c>
      <c r="P4088">
        <f t="shared" si="320"/>
        <v>9.4</v>
      </c>
      <c r="Q4088" s="12" t="s">
        <v>8314</v>
      </c>
      <c r="R4088" t="s">
        <v>8315</v>
      </c>
      <c r="S4088" s="17">
        <f t="shared" si="321"/>
        <v>42304.940960648149</v>
      </c>
      <c r="T4088" s="17">
        <f t="shared" si="322"/>
        <v>42329.166666666672</v>
      </c>
      <c r="U4088">
        <f t="shared" si="323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9"/>
        <v>0</v>
      </c>
      <c r="P4089">
        <f t="shared" si="320"/>
        <v>0</v>
      </c>
      <c r="Q4089" s="12" t="s">
        <v>8314</v>
      </c>
      <c r="R4089" t="s">
        <v>8315</v>
      </c>
      <c r="S4089" s="17">
        <f t="shared" si="321"/>
        <v>42538.742893518516</v>
      </c>
      <c r="T4089" s="17">
        <f t="shared" si="322"/>
        <v>42568.742893518516</v>
      </c>
      <c r="U4089">
        <f t="shared" si="323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9"/>
        <v>72</v>
      </c>
      <c r="P4090">
        <f t="shared" si="320"/>
        <v>72</v>
      </c>
      <c r="Q4090" s="12" t="s">
        <v>8314</v>
      </c>
      <c r="R4090" t="s">
        <v>8315</v>
      </c>
      <c r="S4090" s="17">
        <f t="shared" si="321"/>
        <v>41990.612546296295</v>
      </c>
      <c r="T4090" s="17">
        <f t="shared" si="322"/>
        <v>42020.434722222228</v>
      </c>
      <c r="U4090">
        <f t="shared" si="323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9"/>
        <v>30</v>
      </c>
      <c r="P4091">
        <f t="shared" si="320"/>
        <v>30</v>
      </c>
      <c r="Q4091" s="12" t="s">
        <v>8314</v>
      </c>
      <c r="R4091" t="s">
        <v>8315</v>
      </c>
      <c r="S4091" s="17">
        <f t="shared" si="321"/>
        <v>42122.732499999998</v>
      </c>
      <c r="T4091" s="17">
        <f t="shared" si="322"/>
        <v>42155.732638888891</v>
      </c>
      <c r="U4091">
        <f t="shared" si="323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9"/>
        <v>10.67</v>
      </c>
      <c r="P4092">
        <f t="shared" si="320"/>
        <v>10.67</v>
      </c>
      <c r="Q4092" s="12" t="s">
        <v>8314</v>
      </c>
      <c r="R4092" t="s">
        <v>8315</v>
      </c>
      <c r="S4092" s="17">
        <f t="shared" si="321"/>
        <v>42209.67288194444</v>
      </c>
      <c r="T4092" s="17">
        <f t="shared" si="322"/>
        <v>42223.625</v>
      </c>
      <c r="U4092">
        <f t="shared" si="323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9"/>
        <v>25.5</v>
      </c>
      <c r="P4093">
        <f t="shared" si="320"/>
        <v>25.5</v>
      </c>
      <c r="Q4093" s="12" t="s">
        <v>8314</v>
      </c>
      <c r="R4093" t="s">
        <v>8315</v>
      </c>
      <c r="S4093" s="17">
        <f t="shared" si="321"/>
        <v>41990.506377314814</v>
      </c>
      <c r="T4093" s="17">
        <f t="shared" si="322"/>
        <v>42020.506377314814</v>
      </c>
      <c r="U4093">
        <f t="shared" si="323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9"/>
        <v>20</v>
      </c>
      <c r="P4094">
        <f t="shared" si="320"/>
        <v>20</v>
      </c>
      <c r="Q4094" s="12" t="s">
        <v>8314</v>
      </c>
      <c r="R4094" t="s">
        <v>8315</v>
      </c>
      <c r="S4094" s="17">
        <f t="shared" si="321"/>
        <v>42039.194988425923</v>
      </c>
      <c r="T4094" s="17">
        <f t="shared" si="322"/>
        <v>42099.153321759266</v>
      </c>
      <c r="U4094">
        <f t="shared" si="323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9"/>
        <v>15</v>
      </c>
      <c r="P4095">
        <f t="shared" si="320"/>
        <v>15</v>
      </c>
      <c r="Q4095" s="12" t="s">
        <v>8314</v>
      </c>
      <c r="R4095" t="s">
        <v>8315</v>
      </c>
      <c r="S4095" s="17">
        <f t="shared" si="321"/>
        <v>42178.815891203703</v>
      </c>
      <c r="T4095" s="17">
        <f t="shared" si="322"/>
        <v>42238.815891203703</v>
      </c>
      <c r="U4095">
        <f t="shared" si="323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9"/>
        <v>91.25</v>
      </c>
      <c r="P4096">
        <f t="shared" si="320"/>
        <v>91.25</v>
      </c>
      <c r="Q4096" s="12" t="s">
        <v>8314</v>
      </c>
      <c r="R4096" t="s">
        <v>8315</v>
      </c>
      <c r="S4096" s="17">
        <f t="shared" si="321"/>
        <v>41890.086805555555</v>
      </c>
      <c r="T4096" s="17">
        <f t="shared" si="322"/>
        <v>41934.207638888889</v>
      </c>
      <c r="U4096">
        <f t="shared" si="323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9"/>
        <v>800</v>
      </c>
      <c r="P4097">
        <f t="shared" si="320"/>
        <v>800</v>
      </c>
      <c r="Q4097" s="12" t="s">
        <v>8314</v>
      </c>
      <c r="R4097" t="s">
        <v>8315</v>
      </c>
      <c r="S4097" s="17">
        <f t="shared" si="321"/>
        <v>42693.031828703708</v>
      </c>
      <c r="T4097" s="17">
        <f t="shared" si="322"/>
        <v>42723.031828703708</v>
      </c>
      <c r="U4097">
        <f t="shared" si="323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9"/>
        <v>80</v>
      </c>
      <c r="P4098">
        <f t="shared" si="320"/>
        <v>80</v>
      </c>
      <c r="Q4098" s="12" t="s">
        <v>8314</v>
      </c>
      <c r="R4098" t="s">
        <v>8315</v>
      </c>
      <c r="S4098" s="17">
        <f t="shared" si="321"/>
        <v>42750.530312499999</v>
      </c>
      <c r="T4098" s="17">
        <f t="shared" si="322"/>
        <v>42794.368749999994</v>
      </c>
      <c r="U4098">
        <f t="shared" si="323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4">IFERROR(ROUND(E4099/L4099,2),0)</f>
        <v>0</v>
      </c>
      <c r="P4099">
        <f t="shared" ref="P4099:P4115" si="325">IFERROR(ROUND(E4099/L4099,2),0)</f>
        <v>0</v>
      </c>
      <c r="Q4099" s="12" t="s">
        <v>8314</v>
      </c>
      <c r="R4099" t="s">
        <v>8315</v>
      </c>
      <c r="S4099" s="17">
        <f t="shared" ref="S4099:S4115" si="326">(((J4099/60)/60)/24)+DATE(1970,1,1)</f>
        <v>42344.824502314819</v>
      </c>
      <c r="T4099" s="17">
        <f t="shared" ref="T4099:T4115" si="327">(((I4099/60)/60)/24)+DATE(1970,1,1)</f>
        <v>42400.996527777781</v>
      </c>
      <c r="U4099">
        <f t="shared" ref="U4099:U4115" si="328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4"/>
        <v>0</v>
      </c>
      <c r="P4100">
        <f t="shared" si="325"/>
        <v>0</v>
      </c>
      <c r="Q4100" s="12" t="s">
        <v>8314</v>
      </c>
      <c r="R4100" t="s">
        <v>8315</v>
      </c>
      <c r="S4100" s="17">
        <f t="shared" si="326"/>
        <v>42495.722187499996</v>
      </c>
      <c r="T4100" s="17">
        <f t="shared" si="327"/>
        <v>42525.722187499996</v>
      </c>
      <c r="U4100">
        <f t="shared" si="328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4"/>
        <v>50</v>
      </c>
      <c r="P4101">
        <f t="shared" si="325"/>
        <v>50</v>
      </c>
      <c r="Q4101" s="12" t="s">
        <v>8314</v>
      </c>
      <c r="R4101" t="s">
        <v>8315</v>
      </c>
      <c r="S4101" s="17">
        <f t="shared" si="326"/>
        <v>42570.850381944445</v>
      </c>
      <c r="T4101" s="17">
        <f t="shared" si="327"/>
        <v>42615.850381944445</v>
      </c>
      <c r="U4101">
        <f t="shared" si="328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4"/>
        <v>0</v>
      </c>
      <c r="P4102">
        <f t="shared" si="325"/>
        <v>0</v>
      </c>
      <c r="Q4102" s="12" t="s">
        <v>8314</v>
      </c>
      <c r="R4102" t="s">
        <v>8315</v>
      </c>
      <c r="S4102" s="17">
        <f t="shared" si="326"/>
        <v>41927.124884259261</v>
      </c>
      <c r="T4102" s="17">
        <f t="shared" si="327"/>
        <v>41937.124884259261</v>
      </c>
      <c r="U4102">
        <f t="shared" si="328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4"/>
        <v>0</v>
      </c>
      <c r="P4103">
        <f t="shared" si="325"/>
        <v>0</v>
      </c>
      <c r="Q4103" s="12" t="s">
        <v>8314</v>
      </c>
      <c r="R4103" t="s">
        <v>8315</v>
      </c>
      <c r="S4103" s="17">
        <f t="shared" si="326"/>
        <v>42730.903726851851</v>
      </c>
      <c r="T4103" s="17">
        <f t="shared" si="327"/>
        <v>42760.903726851851</v>
      </c>
      <c r="U4103">
        <f t="shared" si="328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4"/>
        <v>22.83</v>
      </c>
      <c r="P4104">
        <f t="shared" si="325"/>
        <v>22.83</v>
      </c>
      <c r="Q4104" s="12" t="s">
        <v>8314</v>
      </c>
      <c r="R4104" t="s">
        <v>8315</v>
      </c>
      <c r="S4104" s="17">
        <f t="shared" si="326"/>
        <v>42475.848067129627</v>
      </c>
      <c r="T4104" s="17">
        <f t="shared" si="327"/>
        <v>42505.848067129627</v>
      </c>
      <c r="U4104">
        <f t="shared" si="328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4"/>
        <v>16.670000000000002</v>
      </c>
      <c r="P4105">
        <f t="shared" si="325"/>
        <v>16.670000000000002</v>
      </c>
      <c r="Q4105" s="12" t="s">
        <v>8314</v>
      </c>
      <c r="R4105" t="s">
        <v>8315</v>
      </c>
      <c r="S4105" s="17">
        <f t="shared" si="326"/>
        <v>42188.83293981482</v>
      </c>
      <c r="T4105" s="17">
        <f t="shared" si="327"/>
        <v>42242.772222222222</v>
      </c>
      <c r="U4105">
        <f t="shared" si="328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4"/>
        <v>45.79</v>
      </c>
      <c r="P4106">
        <f t="shared" si="325"/>
        <v>45.79</v>
      </c>
      <c r="Q4106" s="12" t="s">
        <v>8314</v>
      </c>
      <c r="R4106" t="s">
        <v>8315</v>
      </c>
      <c r="S4106" s="17">
        <f t="shared" si="326"/>
        <v>42640.278171296297</v>
      </c>
      <c r="T4106" s="17">
        <f t="shared" si="327"/>
        <v>42670.278171296297</v>
      </c>
      <c r="U4106">
        <f t="shared" si="328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4"/>
        <v>383.33</v>
      </c>
      <c r="P4107">
        <f t="shared" si="325"/>
        <v>383.33</v>
      </c>
      <c r="Q4107" s="12" t="s">
        <v>8314</v>
      </c>
      <c r="R4107" t="s">
        <v>8315</v>
      </c>
      <c r="S4107" s="17">
        <f t="shared" si="326"/>
        <v>42697.010520833333</v>
      </c>
      <c r="T4107" s="17">
        <f t="shared" si="327"/>
        <v>42730.010520833333</v>
      </c>
      <c r="U4107">
        <f t="shared" si="328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4"/>
        <v>106.97</v>
      </c>
      <c r="P4108">
        <f t="shared" si="325"/>
        <v>106.97</v>
      </c>
      <c r="Q4108" s="12" t="s">
        <v>8314</v>
      </c>
      <c r="R4108" t="s">
        <v>8315</v>
      </c>
      <c r="S4108" s="17">
        <f t="shared" si="326"/>
        <v>42053.049375000002</v>
      </c>
      <c r="T4108" s="17">
        <f t="shared" si="327"/>
        <v>42096.041666666672</v>
      </c>
      <c r="U4108">
        <f t="shared" si="328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4"/>
        <v>10.25</v>
      </c>
      <c r="P4109">
        <f t="shared" si="325"/>
        <v>10.25</v>
      </c>
      <c r="Q4109" s="12" t="s">
        <v>8314</v>
      </c>
      <c r="R4109" t="s">
        <v>8315</v>
      </c>
      <c r="S4109" s="17">
        <f t="shared" si="326"/>
        <v>41883.916678240741</v>
      </c>
      <c r="T4109" s="17">
        <f t="shared" si="327"/>
        <v>41906.916678240741</v>
      </c>
      <c r="U4109">
        <f t="shared" si="328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4"/>
        <v>59</v>
      </c>
      <c r="P4110">
        <f t="shared" si="325"/>
        <v>59</v>
      </c>
      <c r="Q4110" s="12" t="s">
        <v>8314</v>
      </c>
      <c r="R4110" t="s">
        <v>8315</v>
      </c>
      <c r="S4110" s="17">
        <f t="shared" si="326"/>
        <v>42767.031678240746</v>
      </c>
      <c r="T4110" s="17">
        <f t="shared" si="327"/>
        <v>42797.208333333328</v>
      </c>
      <c r="U4110">
        <f t="shared" si="328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4"/>
        <v>0</v>
      </c>
      <c r="P4111">
        <f t="shared" si="325"/>
        <v>0</v>
      </c>
      <c r="Q4111" s="12" t="s">
        <v>8314</v>
      </c>
      <c r="R4111" t="s">
        <v>8315</v>
      </c>
      <c r="S4111" s="17">
        <f t="shared" si="326"/>
        <v>42307.539398148147</v>
      </c>
      <c r="T4111" s="17">
        <f t="shared" si="327"/>
        <v>42337.581064814818</v>
      </c>
      <c r="U4111">
        <f t="shared" si="328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4"/>
        <v>14.33</v>
      </c>
      <c r="P4112">
        <f t="shared" si="325"/>
        <v>14.33</v>
      </c>
      <c r="Q4112" s="12" t="s">
        <v>8314</v>
      </c>
      <c r="R4112" t="s">
        <v>8315</v>
      </c>
      <c r="S4112" s="17">
        <f t="shared" si="326"/>
        <v>42512.626747685179</v>
      </c>
      <c r="T4112" s="17">
        <f t="shared" si="327"/>
        <v>42572.626747685179</v>
      </c>
      <c r="U4112">
        <f t="shared" si="328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4"/>
        <v>15.67</v>
      </c>
      <c r="P4113">
        <f t="shared" si="325"/>
        <v>15.67</v>
      </c>
      <c r="Q4113" s="12" t="s">
        <v>8314</v>
      </c>
      <c r="R4113" t="s">
        <v>8315</v>
      </c>
      <c r="S4113" s="17">
        <f t="shared" si="326"/>
        <v>42029.135879629626</v>
      </c>
      <c r="T4113" s="17">
        <f t="shared" si="327"/>
        <v>42059.135879629626</v>
      </c>
      <c r="U4113">
        <f t="shared" si="328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4"/>
        <v>1</v>
      </c>
      <c r="P4114">
        <f t="shared" si="325"/>
        <v>1</v>
      </c>
      <c r="Q4114" s="12" t="s">
        <v>8314</v>
      </c>
      <c r="R4114" t="s">
        <v>8315</v>
      </c>
      <c r="S4114" s="17">
        <f t="shared" si="326"/>
        <v>42400.946597222224</v>
      </c>
      <c r="T4114" s="17">
        <f t="shared" si="327"/>
        <v>42428</v>
      </c>
      <c r="U4114">
        <f t="shared" si="328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4"/>
        <v>1</v>
      </c>
      <c r="P4115">
        <f t="shared" si="325"/>
        <v>1</v>
      </c>
      <c r="Q4115" s="12" t="s">
        <v>8314</v>
      </c>
      <c r="R4115" t="s">
        <v>8315</v>
      </c>
      <c r="S4115" s="17">
        <f t="shared" si="326"/>
        <v>42358.573182870372</v>
      </c>
      <c r="T4115" s="17">
        <f t="shared" si="327"/>
        <v>42377.273611111115</v>
      </c>
      <c r="U4115">
        <f t="shared" si="328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139F6-A856-4507-8279-7DB9DD1A72D8}">
  <dimension ref="A1:F14"/>
  <sheetViews>
    <sheetView workbookViewId="0">
      <selection activeCell="B31" sqref="B3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20.5546875" bestFit="1" customWidth="1"/>
    <col min="13" max="13" width="18.109375" bestFit="1" customWidth="1"/>
    <col min="14" max="14" width="15.6640625" bestFit="1" customWidth="1"/>
    <col min="15" max="15" width="19" bestFit="1" customWidth="1"/>
    <col min="16" max="16" width="20.5546875" bestFit="1" customWidth="1"/>
    <col min="17" max="17" width="10.6640625" bestFit="1" customWidth="1"/>
    <col min="18" max="18" width="15.109375" bestFit="1" customWidth="1"/>
    <col min="19" max="19" width="9.88671875" bestFit="1" customWidth="1"/>
    <col min="20" max="20" width="11.5546875" bestFit="1" customWidth="1"/>
    <col min="21" max="21" width="10.109375" bestFit="1" customWidth="1"/>
    <col min="22" max="22" width="10.44140625" bestFit="1" customWidth="1"/>
    <col min="23" max="23" width="17" bestFit="1" customWidth="1"/>
    <col min="24" max="24" width="18.6640625" bestFit="1" customWidth="1"/>
    <col min="25" max="25" width="18.88671875" bestFit="1" customWidth="1"/>
    <col min="26" max="26" width="23.44140625" bestFit="1" customWidth="1"/>
    <col min="27" max="27" width="18.33203125" bestFit="1" customWidth="1"/>
    <col min="28" max="28" width="18.6640625" bestFit="1" customWidth="1"/>
    <col min="29" max="29" width="24.44140625" bestFit="1" customWidth="1"/>
    <col min="30" max="30" width="16" bestFit="1" customWidth="1"/>
    <col min="31" max="31" width="19.44140625" bestFit="1" customWidth="1"/>
    <col min="32" max="32" width="25" bestFit="1" customWidth="1"/>
    <col min="33" max="33" width="20.5546875" bestFit="1" customWidth="1"/>
    <col min="34" max="34" width="18.109375" bestFit="1" customWidth="1"/>
    <col min="35" max="35" width="19.5546875" bestFit="1" customWidth="1"/>
    <col min="36" max="36" width="22.5546875" bestFit="1" customWidth="1"/>
    <col min="37" max="37" width="26.5546875" bestFit="1" customWidth="1"/>
    <col min="38" max="38" width="20" bestFit="1" customWidth="1"/>
    <col min="39" max="39" width="15" bestFit="1" customWidth="1"/>
    <col min="40" max="40" width="14.44140625" bestFit="1" customWidth="1"/>
    <col min="41" max="41" width="12.33203125" bestFit="1" customWidth="1"/>
    <col min="42" max="42" width="13.6640625" bestFit="1" customWidth="1"/>
    <col min="43" max="43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8360</v>
      </c>
      <c r="B3" s="13" t="s">
        <v>8359</v>
      </c>
    </row>
    <row r="4" spans="1:6" x14ac:dyDescent="0.3">
      <c r="A4" s="13" t="s">
        <v>8357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3">
      <c r="A5" s="14" t="s">
        <v>8307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3">
      <c r="A6" s="14" t="s">
        <v>8333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3">
      <c r="A7" s="14" t="s">
        <v>8330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3">
      <c r="A8" s="14" t="s">
        <v>8328</v>
      </c>
      <c r="B8" s="15">
        <v>23</v>
      </c>
      <c r="C8" s="15"/>
      <c r="D8" s="15"/>
      <c r="E8" s="15"/>
      <c r="F8" s="15">
        <v>23</v>
      </c>
    </row>
    <row r="9" spans="1:6" x14ac:dyDescent="0.3">
      <c r="A9" s="14" t="s">
        <v>8322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3">
      <c r="A10" s="14" t="s">
        <v>8335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3">
      <c r="A11" s="14" t="s">
        <v>8319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3">
      <c r="A12" s="14" t="s">
        <v>8316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3">
      <c r="A13" s="14" t="s">
        <v>8314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3">
      <c r="A14" s="14" t="s">
        <v>8358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9593A-8931-4A6E-8B95-AC59904648A3}">
  <dimension ref="A1:F6"/>
  <sheetViews>
    <sheetView topLeftCell="A2" workbookViewId="0">
      <selection activeCell="J6" sqref="J6"/>
    </sheetView>
  </sheetViews>
  <sheetFormatPr defaultRowHeight="14.4" x14ac:dyDescent="0.3"/>
  <cols>
    <col min="1" max="1" width="32.6640625" bestFit="1" customWidth="1"/>
    <col min="2" max="2" width="124.88671875" bestFit="1" customWidth="1"/>
    <col min="5" max="5" width="16.5546875" bestFit="1" customWidth="1"/>
  </cols>
  <sheetData>
    <row r="1" spans="1:6" s="19" customFormat="1" x14ac:dyDescent="0.3">
      <c r="A1" s="20" t="s">
        <v>8380</v>
      </c>
      <c r="B1" s="20" t="s">
        <v>8381</v>
      </c>
      <c r="C1" s="20" t="s">
        <v>8382</v>
      </c>
      <c r="D1" s="20" t="s">
        <v>8383</v>
      </c>
      <c r="E1" s="20" t="s">
        <v>8384</v>
      </c>
      <c r="F1" s="20" t="s">
        <v>8385</v>
      </c>
    </row>
    <row r="2" spans="1:6" x14ac:dyDescent="0.3">
      <c r="A2" t="s">
        <v>3473</v>
      </c>
      <c r="B2" t="str">
        <f>VLOOKUP(A2, ' Kickstarter'!B:C, 2, FALSE)</f>
        <v>Help us get actor-writer Ian Bonar's debut play - a hilarious, heartbreaking story of grief and loss - to the 2016 Edinburgh Fringe.</v>
      </c>
      <c r="C2">
        <f>VLOOKUP(A2, ' Kickstarter'!B:E, 3, FALSE)</f>
        <v>2000</v>
      </c>
      <c r="D2">
        <f>VLOOKUP(A2, ' Kickstarter'!B:E, 4, FALSE)</f>
        <v>2020</v>
      </c>
      <c r="E2">
        <f>VLOOKUP(A2,' Kickstarter'!B:P, 15, FALSE )</f>
        <v>51.79</v>
      </c>
      <c r="F2">
        <f>VLOOKUP(A2, ' Kickstarter'!B:L, 11, FALSE)</f>
        <v>39</v>
      </c>
    </row>
    <row r="3" spans="1:6" x14ac:dyDescent="0.3">
      <c r="A3" t="s">
        <v>3616</v>
      </c>
      <c r="B3" t="str">
        <f>VLOOKUP(A3, ' Kickstarter'!B:C, 2, FALSE)</f>
        <v>The play yet to be described as "A surefire Edinburgh Fringe Festival Cult Hit". Coming to the Underbelly, Edinburgh, 5th-30th August.</v>
      </c>
      <c r="C3">
        <f>VLOOKUP(A3, ' Kickstarter'!B:E, 3, FALSE)</f>
        <v>2000</v>
      </c>
      <c r="D3">
        <f>VLOOKUP(A3, ' Kickstarter'!B:E, 4, FALSE)</f>
        <v>2020</v>
      </c>
      <c r="E3">
        <f>VLOOKUP(A3,' Kickstarter'!B:P, 15, FALSE )</f>
        <v>36.07</v>
      </c>
      <c r="F3">
        <f>VLOOKUP(A3, ' Kickstarter'!B:L, 11, FALSE)</f>
        <v>56</v>
      </c>
    </row>
    <row r="4" spans="1:6" x14ac:dyDescent="0.3">
      <c r="A4" t="s">
        <v>3178</v>
      </c>
      <c r="B4" t="str">
        <f>VLOOKUP(A4, ' Kickstarter'!B:C, 2, FALSE)</f>
        <v>Cutting Off Kate Bush is a one-woman show written &amp; performed by Lucy Benson-Brown, premiering at the Edinburgh Fringe Festival 2014</v>
      </c>
      <c r="C4">
        <f>VLOOKUP(A4, ' Kickstarter'!B:E, 3, FALSE)</f>
        <v>1500</v>
      </c>
      <c r="D4">
        <f>VLOOKUP(A4, ' Kickstarter'!B:E, 4, FALSE)</f>
        <v>2576</v>
      </c>
      <c r="E4">
        <f>VLOOKUP(A4,' Kickstarter'!B:P, 15, FALSE )</f>
        <v>33.03</v>
      </c>
      <c r="F4">
        <f>VLOOKUP(A4, ' Kickstarter'!B:L, 11, FALSE)</f>
        <v>78</v>
      </c>
    </row>
    <row r="5" spans="1:6" x14ac:dyDescent="0.3">
      <c r="A5" t="s">
        <v>3329</v>
      </c>
      <c r="B5" t="str">
        <f>VLOOKUP(A5, ' Kickstarter'!B:C, 2, FALSE)</f>
        <v>Jestia and Raedon is a brand new romantic comedy play going to the Edinburgh Fringe Festival this summer.</v>
      </c>
      <c r="C5">
        <f>VLOOKUP(A5, ' Kickstarter'!B:E, 3, FALSE)</f>
        <v>1000</v>
      </c>
      <c r="D5">
        <f>VLOOKUP(A5, ' Kickstarter'!B:E, 4, FALSE)</f>
        <v>1168</v>
      </c>
      <c r="E5">
        <f>VLOOKUP(A5,' Kickstarter'!B:P, 15, FALSE )</f>
        <v>44.92</v>
      </c>
      <c r="F5">
        <f>VLOOKUP(A5, ' Kickstarter'!B:L, 11, FALSE)</f>
        <v>26</v>
      </c>
    </row>
    <row r="6" spans="1:6" x14ac:dyDescent="0.3">
      <c r="A6" t="s">
        <v>3221</v>
      </c>
      <c r="B6" t="str">
        <f>VLOOKUP(A6, ' Kickstarter'!B:C, 2, FALSE)</f>
        <v>A one-man show about love, loss, and motorways, written &amp; performed by Ben Norris. Help us get to the 2015 Edinburgh Fringe and beyond!</v>
      </c>
      <c r="C6">
        <f>VLOOKUP(A6, ' Kickstarter'!B:E, 3, FALSE)</f>
        <v>4000</v>
      </c>
      <c r="D6">
        <f>VLOOKUP(A6, ' Kickstarter'!B:E, 4, FALSE)</f>
        <v>4137</v>
      </c>
      <c r="E6">
        <f>VLOOKUP(A6,' Kickstarter'!B:P, 15, FALSE )</f>
        <v>36.61</v>
      </c>
      <c r="F6">
        <f>VLOOKUP(A6, ' Kickstarter'!B:L, 11, FALSE)</f>
        <v>113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8D66B-A8D0-495F-920E-A4985F690AF8}">
  <dimension ref="A1:C14"/>
  <sheetViews>
    <sheetView zoomScale="141" zoomScaleNormal="141" workbookViewId="0">
      <selection activeCell="E2" sqref="E2"/>
    </sheetView>
  </sheetViews>
  <sheetFormatPr defaultRowHeight="14.4" x14ac:dyDescent="0.3"/>
  <cols>
    <col min="1" max="1" width="25.88671875" bestFit="1" customWidth="1"/>
    <col min="2" max="2" width="10.21875" style="24" bestFit="1" customWidth="1"/>
    <col min="3" max="3" width="11.21875" style="24" bestFit="1" customWidth="1"/>
  </cols>
  <sheetData>
    <row r="1" spans="1:3" x14ac:dyDescent="0.3">
      <c r="B1" s="21" t="s">
        <v>8390</v>
      </c>
      <c r="C1" s="21" t="s">
        <v>8391</v>
      </c>
    </row>
    <row r="2" spans="1:3" x14ac:dyDescent="0.3">
      <c r="A2" t="s">
        <v>8386</v>
      </c>
      <c r="B2" s="22" t="e">
        <f>AVERAGE(#REF!)</f>
        <v>#REF!</v>
      </c>
      <c r="C2" s="25" t="e">
        <f>AVERAGE(#REF!)</f>
        <v>#REF!</v>
      </c>
    </row>
    <row r="3" spans="1:3" x14ac:dyDescent="0.3">
      <c r="A3" t="s">
        <v>8387</v>
      </c>
      <c r="B3" s="23" t="e">
        <f>MEDIAN(#REF!)</f>
        <v>#REF!</v>
      </c>
      <c r="C3" s="22" t="e">
        <f>MEDIAN(#REF!)</f>
        <v>#REF!</v>
      </c>
    </row>
    <row r="4" spans="1:3" x14ac:dyDescent="0.3">
      <c r="A4" t="s">
        <v>8392</v>
      </c>
      <c r="B4" s="23" t="e">
        <f>_xlfn.STDEV.P(#REF!)</f>
        <v>#REF!</v>
      </c>
      <c r="C4" s="23" t="e">
        <f>_xlfn.STDEV.P(#REF!)</f>
        <v>#REF!</v>
      </c>
    </row>
    <row r="5" spans="1:3" x14ac:dyDescent="0.3">
      <c r="A5" t="s">
        <v>8393</v>
      </c>
      <c r="B5" s="23" t="e">
        <f>_xlfn.QUARTILE.EXC(#REF!, 3)</f>
        <v>#REF!</v>
      </c>
      <c r="C5" s="23" t="e">
        <f>_xlfn.QUARTILE.EXC(#REF!, 3)</f>
        <v>#REF!</v>
      </c>
    </row>
    <row r="6" spans="1:3" x14ac:dyDescent="0.3">
      <c r="A6" t="s">
        <v>8394</v>
      </c>
      <c r="B6" s="23" t="e">
        <f>_xlfn.QUARTILE.EXC(#REF!, 1)</f>
        <v>#REF!</v>
      </c>
      <c r="C6" s="23" t="e">
        <f>_xlfn.QUARTILE.EXC(#REF!,1)</f>
        <v>#REF!</v>
      </c>
    </row>
    <row r="7" spans="1:3" x14ac:dyDescent="0.3">
      <c r="A7" t="s">
        <v>8395</v>
      </c>
      <c r="B7" s="23" t="e">
        <f>B5-B6</f>
        <v>#REF!</v>
      </c>
      <c r="C7" s="23" t="e">
        <f>C5-C6</f>
        <v>#REF!</v>
      </c>
    </row>
    <row r="8" spans="1:3" x14ac:dyDescent="0.3">
      <c r="B8" s="23"/>
      <c r="C8" s="23"/>
    </row>
    <row r="9" spans="1:3" x14ac:dyDescent="0.3">
      <c r="A9" t="s">
        <v>8388</v>
      </c>
      <c r="B9" s="23" t="e">
        <f>AVERAGE(#REF!)</f>
        <v>#REF!</v>
      </c>
      <c r="C9" s="23" t="e">
        <f>AVERAGE(#REF!)</f>
        <v>#REF!</v>
      </c>
    </row>
    <row r="10" spans="1:3" x14ac:dyDescent="0.3">
      <c r="A10" t="s">
        <v>8389</v>
      </c>
      <c r="B10" s="23" t="e">
        <f>MEDIAN(#REF!)</f>
        <v>#REF!</v>
      </c>
      <c r="C10" s="23" t="e">
        <f>MEDIAN(#REF!)</f>
        <v>#REF!</v>
      </c>
    </row>
    <row r="11" spans="1:3" x14ac:dyDescent="0.3">
      <c r="A11" t="s">
        <v>8396</v>
      </c>
      <c r="B11" s="23" t="e">
        <f>_xlfn.STDEV.P(#REF!)</f>
        <v>#REF!</v>
      </c>
      <c r="C11" s="23" t="e">
        <f>_xlfn.STDEV.P(#REF!)</f>
        <v>#REF!</v>
      </c>
    </row>
    <row r="12" spans="1:3" x14ac:dyDescent="0.3">
      <c r="A12" t="s">
        <v>8397</v>
      </c>
      <c r="B12" s="23" t="e">
        <f>_xlfn.QUARTILE.EXC(#REF!, 3)</f>
        <v>#REF!</v>
      </c>
      <c r="C12" s="23" t="e">
        <f>_xlfn.QUARTILE.EXC(#REF!, 3)</f>
        <v>#REF!</v>
      </c>
    </row>
    <row r="13" spans="1:3" x14ac:dyDescent="0.3">
      <c r="A13" t="s">
        <v>8398</v>
      </c>
      <c r="B13" s="23" t="e">
        <f>_xlfn.QUARTILE.EXC(#REF!, 1)</f>
        <v>#REF!</v>
      </c>
      <c r="C13" s="23" t="e">
        <f>_xlfn.QUARTILE.EXC(#REF!,1)</f>
        <v>#REF!</v>
      </c>
    </row>
    <row r="14" spans="1:3" x14ac:dyDescent="0.3">
      <c r="A14" t="s">
        <v>8399</v>
      </c>
      <c r="B14" s="23" t="e">
        <f>B12-B13</f>
        <v>#REF!</v>
      </c>
      <c r="C14" s="23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C58D5-2FCD-4F4B-9DB5-15E1B1887EEA}">
  <dimension ref="A1:F9"/>
  <sheetViews>
    <sheetView topLeftCell="B1" workbookViewId="0">
      <selection activeCell="U11" sqref="U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8224</v>
      </c>
    </row>
    <row r="2" spans="1:6" x14ac:dyDescent="0.3">
      <c r="A2" s="13" t="s">
        <v>8366</v>
      </c>
      <c r="B2" t="s">
        <v>8314</v>
      </c>
    </row>
    <row r="4" spans="1:6" x14ac:dyDescent="0.3">
      <c r="A4" s="13" t="s">
        <v>8360</v>
      </c>
      <c r="B4" s="13" t="s">
        <v>8359</v>
      </c>
    </row>
    <row r="5" spans="1:6" x14ac:dyDescent="0.3">
      <c r="A5" s="13" t="s">
        <v>8357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3">
      <c r="A6" s="14" t="s">
        <v>8356</v>
      </c>
      <c r="B6" s="15">
        <v>5</v>
      </c>
      <c r="C6" s="15">
        <v>11</v>
      </c>
      <c r="D6" s="15"/>
      <c r="E6" s="15">
        <v>10</v>
      </c>
      <c r="F6" s="15">
        <v>26</v>
      </c>
    </row>
    <row r="7" spans="1:6" x14ac:dyDescent="0.3">
      <c r="A7" s="14" t="s">
        <v>8315</v>
      </c>
      <c r="B7" s="15"/>
      <c r="C7" s="15">
        <v>70</v>
      </c>
      <c r="D7" s="15">
        <v>6</v>
      </c>
      <c r="E7" s="15">
        <v>238</v>
      </c>
      <c r="F7" s="15">
        <v>314</v>
      </c>
    </row>
    <row r="8" spans="1:6" x14ac:dyDescent="0.3">
      <c r="A8" s="14" t="s">
        <v>8354</v>
      </c>
      <c r="B8" s="15">
        <v>1</v>
      </c>
      <c r="C8" s="15">
        <v>8</v>
      </c>
      <c r="D8" s="15"/>
      <c r="E8" s="15">
        <v>10</v>
      </c>
      <c r="F8" s="15">
        <v>19</v>
      </c>
    </row>
    <row r="9" spans="1:6" x14ac:dyDescent="0.3">
      <c r="A9" s="14" t="s">
        <v>8358</v>
      </c>
      <c r="B9" s="15">
        <v>6</v>
      </c>
      <c r="C9" s="15">
        <v>89</v>
      </c>
      <c r="D9" s="15">
        <v>6</v>
      </c>
      <c r="E9" s="15">
        <v>258</v>
      </c>
      <c r="F9" s="15">
        <v>359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B146F-1C49-48E0-B3F4-85922E65BA2D}">
  <dimension ref="A1:F18"/>
  <sheetViews>
    <sheetView workbookViewId="0">
      <selection activeCell="I32" sqref="I3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</cols>
  <sheetData>
    <row r="1" spans="1:6" x14ac:dyDescent="0.3">
      <c r="A1" s="13" t="s">
        <v>8366</v>
      </c>
      <c r="B1" t="s">
        <v>8361</v>
      </c>
    </row>
    <row r="2" spans="1:6" x14ac:dyDescent="0.3">
      <c r="A2" s="13" t="s">
        <v>8379</v>
      </c>
      <c r="B2" t="s">
        <v>8361</v>
      </c>
    </row>
    <row r="4" spans="1:6" x14ac:dyDescent="0.3">
      <c r="A4" s="13" t="s">
        <v>8360</v>
      </c>
      <c r="B4" s="13" t="s">
        <v>8359</v>
      </c>
    </row>
    <row r="5" spans="1:6" x14ac:dyDescent="0.3">
      <c r="A5" s="13" t="s">
        <v>8357</v>
      </c>
      <c r="B5" t="s">
        <v>8218</v>
      </c>
      <c r="C5" t="s">
        <v>8221</v>
      </c>
      <c r="D5" t="s">
        <v>8220</v>
      </c>
      <c r="E5" t="s">
        <v>8219</v>
      </c>
      <c r="F5" t="s">
        <v>8358</v>
      </c>
    </row>
    <row r="6" spans="1:6" x14ac:dyDescent="0.3">
      <c r="A6" s="18" t="s">
        <v>8373</v>
      </c>
      <c r="B6" s="15">
        <v>182</v>
      </c>
      <c r="C6" s="15">
        <v>2</v>
      </c>
      <c r="D6" s="15">
        <v>149</v>
      </c>
      <c r="E6" s="15">
        <v>34</v>
      </c>
      <c r="F6" s="15">
        <v>367</v>
      </c>
    </row>
    <row r="7" spans="1:6" x14ac:dyDescent="0.3">
      <c r="A7" s="18" t="s">
        <v>8374</v>
      </c>
      <c r="B7" s="15">
        <v>202</v>
      </c>
      <c r="C7" s="15">
        <v>18</v>
      </c>
      <c r="D7" s="15">
        <v>106</v>
      </c>
      <c r="E7" s="15">
        <v>27</v>
      </c>
      <c r="F7" s="15">
        <v>353</v>
      </c>
    </row>
    <row r="8" spans="1:6" x14ac:dyDescent="0.3">
      <c r="A8" s="18" t="s">
        <v>8375</v>
      </c>
      <c r="B8" s="15">
        <v>180</v>
      </c>
      <c r="C8" s="15">
        <v>30</v>
      </c>
      <c r="D8" s="15">
        <v>108</v>
      </c>
      <c r="E8" s="15">
        <v>28</v>
      </c>
      <c r="F8" s="15">
        <v>346</v>
      </c>
    </row>
    <row r="9" spans="1:6" x14ac:dyDescent="0.3">
      <c r="A9" s="18" t="s">
        <v>8376</v>
      </c>
      <c r="B9" s="15">
        <v>192</v>
      </c>
      <c r="C9" s="15"/>
      <c r="D9" s="15">
        <v>102</v>
      </c>
      <c r="E9" s="15">
        <v>27</v>
      </c>
      <c r="F9" s="15">
        <v>321</v>
      </c>
    </row>
    <row r="10" spans="1:6" x14ac:dyDescent="0.3">
      <c r="A10" s="18" t="s">
        <v>8367</v>
      </c>
      <c r="B10" s="15">
        <v>234</v>
      </c>
      <c r="C10" s="15"/>
      <c r="D10" s="15">
        <v>126</v>
      </c>
      <c r="E10" s="15">
        <v>26</v>
      </c>
      <c r="F10" s="15">
        <v>386</v>
      </c>
    </row>
    <row r="11" spans="1:6" x14ac:dyDescent="0.3">
      <c r="A11" s="18" t="s">
        <v>8377</v>
      </c>
      <c r="B11" s="15">
        <v>211</v>
      </c>
      <c r="C11" s="15"/>
      <c r="D11" s="15">
        <v>147</v>
      </c>
      <c r="E11" s="15">
        <v>27</v>
      </c>
      <c r="F11" s="15">
        <v>385</v>
      </c>
    </row>
    <row r="12" spans="1:6" x14ac:dyDescent="0.3">
      <c r="A12" s="18" t="s">
        <v>8368</v>
      </c>
      <c r="B12" s="15">
        <v>194</v>
      </c>
      <c r="C12" s="15"/>
      <c r="D12" s="15">
        <v>150</v>
      </c>
      <c r="E12" s="15">
        <v>43</v>
      </c>
      <c r="F12" s="15">
        <v>387</v>
      </c>
    </row>
    <row r="13" spans="1:6" x14ac:dyDescent="0.3">
      <c r="A13" s="18" t="s">
        <v>8369</v>
      </c>
      <c r="B13" s="15">
        <v>166</v>
      </c>
      <c r="C13" s="15"/>
      <c r="D13" s="15">
        <v>134</v>
      </c>
      <c r="E13" s="15">
        <v>33</v>
      </c>
      <c r="F13" s="15">
        <v>333</v>
      </c>
    </row>
    <row r="14" spans="1:6" x14ac:dyDescent="0.3">
      <c r="A14" s="18" t="s">
        <v>8370</v>
      </c>
      <c r="B14" s="15">
        <v>147</v>
      </c>
      <c r="C14" s="15"/>
      <c r="D14" s="15">
        <v>127</v>
      </c>
      <c r="E14" s="15">
        <v>24</v>
      </c>
      <c r="F14" s="15">
        <v>298</v>
      </c>
    </row>
    <row r="15" spans="1:6" x14ac:dyDescent="0.3">
      <c r="A15" s="18" t="s">
        <v>8371</v>
      </c>
      <c r="B15" s="15">
        <v>183</v>
      </c>
      <c r="C15" s="15"/>
      <c r="D15" s="15">
        <v>149</v>
      </c>
      <c r="E15" s="15">
        <v>20</v>
      </c>
      <c r="F15" s="15">
        <v>352</v>
      </c>
    </row>
    <row r="16" spans="1:6" x14ac:dyDescent="0.3">
      <c r="A16" s="18" t="s">
        <v>8372</v>
      </c>
      <c r="B16" s="15">
        <v>183</v>
      </c>
      <c r="C16" s="15"/>
      <c r="D16" s="15">
        <v>114</v>
      </c>
      <c r="E16" s="15">
        <v>37</v>
      </c>
      <c r="F16" s="15">
        <v>334</v>
      </c>
    </row>
    <row r="17" spans="1:6" x14ac:dyDescent="0.3">
      <c r="A17" s="18" t="s">
        <v>8378</v>
      </c>
      <c r="B17" s="15">
        <v>111</v>
      </c>
      <c r="C17" s="15"/>
      <c r="D17" s="15">
        <v>118</v>
      </c>
      <c r="E17" s="15">
        <v>23</v>
      </c>
      <c r="F17" s="15">
        <v>252</v>
      </c>
    </row>
    <row r="18" spans="1:6" x14ac:dyDescent="0.3">
      <c r="A18" s="18" t="s">
        <v>8358</v>
      </c>
      <c r="B18" s="15">
        <v>2185</v>
      </c>
      <c r="C18" s="15">
        <v>50</v>
      </c>
      <c r="D18" s="15">
        <v>1530</v>
      </c>
      <c r="E18" s="15">
        <v>349</v>
      </c>
      <c r="F18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8FC06-38BC-474A-BE4B-309BBDAB6A11}">
  <dimension ref="A1:L13"/>
  <sheetViews>
    <sheetView workbookViewId="0">
      <selection activeCell="C4" sqref="C4"/>
    </sheetView>
  </sheetViews>
  <sheetFormatPr defaultRowHeight="15.6" x14ac:dyDescent="0.3"/>
  <cols>
    <col min="1" max="1" width="19.33203125" style="26" bestFit="1" customWidth="1"/>
    <col min="2" max="2" width="17.6640625" style="26" bestFit="1" customWidth="1"/>
    <col min="3" max="3" width="14.77734375" style="26" bestFit="1" customWidth="1"/>
    <col min="4" max="4" width="17.77734375" style="26" bestFit="1" customWidth="1"/>
    <col min="5" max="5" width="13.77734375" style="26" bestFit="1" customWidth="1"/>
    <col min="6" max="6" width="20.21875" style="27" bestFit="1" customWidth="1"/>
    <col min="7" max="7" width="16.5546875" style="26" bestFit="1" customWidth="1"/>
    <col min="8" max="8" width="19.33203125" style="28" bestFit="1" customWidth="1"/>
    <col min="9" max="16384" width="8.88671875" style="26"/>
  </cols>
  <sheetData>
    <row r="1" spans="1:12" x14ac:dyDescent="0.3">
      <c r="A1" s="26" t="s">
        <v>8382</v>
      </c>
      <c r="B1" s="26" t="s">
        <v>8400</v>
      </c>
      <c r="C1" s="26" t="s">
        <v>8401</v>
      </c>
      <c r="D1" s="26" t="s">
        <v>8402</v>
      </c>
      <c r="E1" s="26" t="s">
        <v>8403</v>
      </c>
      <c r="F1" s="27" t="s">
        <v>8404</v>
      </c>
      <c r="G1" s="26" t="s">
        <v>8405</v>
      </c>
      <c r="H1" s="28" t="s">
        <v>8406</v>
      </c>
      <c r="L1" s="27"/>
    </row>
    <row r="2" spans="1:12" x14ac:dyDescent="0.3">
      <c r="A2" s="26" t="s">
        <v>8407</v>
      </c>
      <c r="B2" s="26">
        <f>COUNTIFS(' Kickstarter'!$F:F,"Successful",' Kickstarter'!$D:D,"&lt;1000",' Kickstarter'!R:R,"plays")</f>
        <v>141</v>
      </c>
      <c r="C2" s="26">
        <f>COUNTIFS(' Kickstarter'!$F:F,"Failed",' Kickstarter'!$D:D,"&lt;1000",' Kickstarter'!R:R,"plays")</f>
        <v>45</v>
      </c>
      <c r="D2" s="26">
        <f>COUNTIFS(' Kickstarter'!$F:F,"Canceled",' Kickstarter'!$D:D,"&lt;1000",' Kickstarter'!R:R,"plays")</f>
        <v>0</v>
      </c>
      <c r="E2" s="26">
        <f>SUM(B2:D2)</f>
        <v>186</v>
      </c>
      <c r="F2" s="27">
        <f>$B2/E2</f>
        <v>0.75806451612903225</v>
      </c>
      <c r="G2" s="27">
        <f>$C2/E2</f>
        <v>0.24193548387096775</v>
      </c>
      <c r="H2" s="27">
        <f>$D2/E2</f>
        <v>0</v>
      </c>
    </row>
    <row r="3" spans="1:12" x14ac:dyDescent="0.3">
      <c r="A3" s="26" t="s">
        <v>8408</v>
      </c>
      <c r="B3" s="26">
        <f>COUNTIFS(' Kickstarter'!$F:F,"Successful",' Kickstarter'!$D:D,"&gt;=1000",' Kickstarter'!R:R,"plays",' Kickstarter'!$D:D,"&lt;=4999")</f>
        <v>388</v>
      </c>
      <c r="C3" s="26">
        <f>COUNTIFS(' Kickstarter'!$F:F,"Failed",' Kickstarter'!$D:D,"&gt;=1000",' Kickstarter'!R:R,"plays",' Kickstarter'!$D:D,"&lt;=4999")</f>
        <v>146</v>
      </c>
      <c r="D3" s="26">
        <f>COUNTIFS(' Kickstarter'!$F:F,"canceled",' Kickstarter'!$D:D,"&gt;=1000",' Kickstarter'!R:R,"plays",' Kickstarter'!$D:D,"&lt;=4999")</f>
        <v>0</v>
      </c>
      <c r="E3" s="26">
        <f>SUM(B3:D3)</f>
        <v>534</v>
      </c>
      <c r="F3" s="27">
        <f t="shared" ref="F3:F10" si="0">$B3/E3</f>
        <v>0.72659176029962547</v>
      </c>
      <c r="G3" s="27">
        <f t="shared" ref="G3:G10" si="1">$C3/E3</f>
        <v>0.27340823970037453</v>
      </c>
      <c r="H3" s="27">
        <f t="shared" ref="H3:H10" si="2">$D3/E3</f>
        <v>0</v>
      </c>
    </row>
    <row r="4" spans="1:12" x14ac:dyDescent="0.3">
      <c r="A4" s="26" t="s">
        <v>8409</v>
      </c>
      <c r="B4" s="26">
        <f>COUNTIFS(' Kickstarter'!$F:F,"Successful",' Kickstarter'!$D:D,"&gt;=5000",' Kickstarter'!R:R,"plays",' Kickstarter'!$D:D,"&lt;=9999")</f>
        <v>93</v>
      </c>
      <c r="C4" s="26">
        <f>COUNTIFS(' Kickstarter'!$F:F,"Failed",' Kickstarter'!$D:D,"&gt;=5000",' Kickstarter'!$D:D,"&lt;=9999",' Kickstarter'!R:R,"plays")</f>
        <v>76</v>
      </c>
      <c r="D4" s="26">
        <f>COUNTIFS(' Kickstarter'!$F:F,"Canceled",' Kickstarter'!$D:D,"&gt;=5000",' Kickstarter'!$D:D,"&lt;=9999",' Kickstarter'!R:R,"plays")</f>
        <v>0</v>
      </c>
      <c r="E4" s="26">
        <f>SUM(B4:D4)</f>
        <v>169</v>
      </c>
      <c r="F4" s="27">
        <f t="shared" si="0"/>
        <v>0.55029585798816572</v>
      </c>
      <c r="G4" s="27">
        <f t="shared" si="1"/>
        <v>0.44970414201183434</v>
      </c>
      <c r="H4" s="27">
        <f t="shared" si="2"/>
        <v>0</v>
      </c>
    </row>
    <row r="5" spans="1:12" x14ac:dyDescent="0.3">
      <c r="A5" s="26" t="s">
        <v>8410</v>
      </c>
      <c r="B5" s="26">
        <f>COUNTIFS(' Kickstarter'!$F:F,"Successful",' Kickstarter'!$D:D,"&gt;=10000",' Kickstarter'!R:R,"plays",' Kickstarter'!$D:D,"&lt;=14999")</f>
        <v>39</v>
      </c>
      <c r="C5" s="26">
        <f>COUNTIFS(' Kickstarter'!$F:F,"Failed",' Kickstarter'!$D:D,"&gt;=10000",' Kickstarter'!$D:D,"&lt;=14999",' Kickstarter'!R:R,"plays")</f>
        <v>33</v>
      </c>
      <c r="D5" s="26">
        <f>COUNTIFS(' Kickstarter'!$F:F,"Canceled",' Kickstarter'!$D:D,"&gt;=10000",' Kickstarter'!$D:D,"&lt;=14999",' Kickstarter'!R:R,"plays")</f>
        <v>0</v>
      </c>
      <c r="E5" s="26">
        <f t="shared" ref="E5:E13" si="3">SUM(B5:D5)</f>
        <v>72</v>
      </c>
      <c r="F5" s="27">
        <f t="shared" si="0"/>
        <v>0.54166666666666663</v>
      </c>
      <c r="G5" s="27">
        <f t="shared" si="1"/>
        <v>0.45833333333333331</v>
      </c>
      <c r="H5" s="27">
        <f t="shared" si="2"/>
        <v>0</v>
      </c>
    </row>
    <row r="6" spans="1:12" x14ac:dyDescent="0.3">
      <c r="A6" s="26" t="s">
        <v>8411</v>
      </c>
      <c r="B6" s="26">
        <f>COUNTIFS(' Kickstarter'!$F:F,"Successful",' Kickstarter'!$D:D,"&gt;=15000",' Kickstarter'!R:R,"plays",' Kickstarter'!$D:D,"&lt;=19999")</f>
        <v>12</v>
      </c>
      <c r="C6" s="26">
        <f>COUNTIFS(' Kickstarter'!$F:F,"Failed",' Kickstarter'!$D:D,"&gt;=15000",' Kickstarter'!$D:D,"&lt;=19999",' Kickstarter'!R:R,"plays")</f>
        <v>12</v>
      </c>
      <c r="D6" s="26">
        <f>COUNTIFS(' Kickstarter'!$F:F,"canceled",' Kickstarter'!$D:D,"&gt;=15000",' Kickstarter'!$D:D,"&lt;=19999",' Kickstarter'!R:R,"plays")</f>
        <v>0</v>
      </c>
      <c r="E6" s="26">
        <f t="shared" si="3"/>
        <v>24</v>
      </c>
      <c r="F6" s="27">
        <f t="shared" si="0"/>
        <v>0.5</v>
      </c>
      <c r="G6" s="27">
        <f t="shared" si="1"/>
        <v>0.5</v>
      </c>
      <c r="H6" s="27">
        <f t="shared" si="2"/>
        <v>0</v>
      </c>
    </row>
    <row r="7" spans="1:12" x14ac:dyDescent="0.3">
      <c r="A7" s="26" t="s">
        <v>8412</v>
      </c>
      <c r="B7" s="26">
        <f>COUNTIFS(' Kickstarter'!$F:F,"Successful",' Kickstarter'!$D:D,"&gt;=20000",' Kickstarter'!R:R,"plays",' Kickstarter'!$D:D,"&lt;=24999")</f>
        <v>9</v>
      </c>
      <c r="C7" s="26">
        <f>COUNTIFS(' Kickstarter'!$F:F,"Failed",' Kickstarter'!$D:D,"&gt;=20000",' Kickstarter'!$D:D,"&lt;=24999",' Kickstarter'!R:R,"plays")</f>
        <v>11</v>
      </c>
      <c r="D7" s="26">
        <f>COUNTIFS(' Kickstarter'!$F:F,"canceled",' Kickstarter'!$D:D,"&gt;=20000",' Kickstarter'!R:R,"plays",' Kickstarter'!$D:D,"&lt;=24999")</f>
        <v>0</v>
      </c>
      <c r="E7" s="26">
        <f t="shared" si="3"/>
        <v>20</v>
      </c>
      <c r="F7" s="27">
        <f t="shared" si="0"/>
        <v>0.45</v>
      </c>
      <c r="G7" s="27">
        <f t="shared" si="1"/>
        <v>0.55000000000000004</v>
      </c>
      <c r="H7" s="27">
        <f t="shared" si="2"/>
        <v>0</v>
      </c>
    </row>
    <row r="8" spans="1:12" x14ac:dyDescent="0.3">
      <c r="A8" s="26" t="s">
        <v>8418</v>
      </c>
      <c r="B8" s="26">
        <f>COUNTIFS(' Kickstarter'!$F:F,"Successful",' Kickstarter'!$D:D,"&gt;=25000",' Kickstarter'!R:R,"plays",' Kickstarter'!$D:D,"&lt;=29999")</f>
        <v>1</v>
      </c>
      <c r="C8" s="26">
        <f>COUNTIFS(' Kickstarter'!$F:F,"Failed",' Kickstarter'!$D:D,"&gt;=25000",' Kickstarter'!$D:D,"&lt;=29999",' Kickstarter'!R:R,"plays")</f>
        <v>4</v>
      </c>
      <c r="D8" s="26">
        <f>COUNTIFS(' Kickstarter'!$F:F,"canceled",' Kickstarter'!$D:D,"&gt;=25000",' Kickstarter'!R:R,"plays",' Kickstarter'!$D:D,"&lt;=29999")</f>
        <v>0</v>
      </c>
      <c r="E8" s="26">
        <f t="shared" si="3"/>
        <v>5</v>
      </c>
      <c r="F8" s="27">
        <f t="shared" si="0"/>
        <v>0.2</v>
      </c>
      <c r="G8" s="27">
        <f t="shared" si="1"/>
        <v>0.8</v>
      </c>
      <c r="H8" s="27">
        <f t="shared" si="2"/>
        <v>0</v>
      </c>
    </row>
    <row r="9" spans="1:12" x14ac:dyDescent="0.3">
      <c r="A9" s="26" t="s">
        <v>8413</v>
      </c>
      <c r="B9" s="26">
        <f>COUNTIFS(' Kickstarter'!$F:F,"Successful",' Kickstarter'!$D:D,"&gt;=30000",' Kickstarter'!R:R,"plays",' Kickstarter'!$D:D,"&lt;=34999")</f>
        <v>3</v>
      </c>
      <c r="C9" s="26">
        <f>COUNTIFS(' Kickstarter'!$F:F,"Failed",' Kickstarter'!$D:D,"&gt;=30000",' Kickstarter'!$D:D,"&lt;=34999",' Kickstarter'!R:R,"plays")</f>
        <v>8</v>
      </c>
      <c r="D9" s="26">
        <f>COUNTIFS(' Kickstarter'!$F:F,"canceled",' Kickstarter'!$D:D,"&gt;=30000",' Kickstarter'!R:R,"plays",' Kickstarter'!$D:D,"&lt;=34999")</f>
        <v>0</v>
      </c>
      <c r="E9" s="26">
        <f t="shared" si="3"/>
        <v>11</v>
      </c>
      <c r="F9" s="27">
        <f t="shared" si="0"/>
        <v>0.27272727272727271</v>
      </c>
      <c r="G9" s="27">
        <f t="shared" si="1"/>
        <v>0.72727272727272729</v>
      </c>
      <c r="H9" s="27">
        <f t="shared" si="2"/>
        <v>0</v>
      </c>
    </row>
    <row r="10" spans="1:12" x14ac:dyDescent="0.3">
      <c r="A10" s="26" t="s">
        <v>8414</v>
      </c>
      <c r="B10" s="26">
        <f>COUNTIFS(' Kickstarter'!$F:F,"Successful",' Kickstarter'!$D:D,"&gt;=35000",' Kickstarter'!R:R,"plays",' Kickstarter'!$D:D,"&lt;=39999")</f>
        <v>4</v>
      </c>
      <c r="C10" s="26">
        <f>COUNTIFS(' Kickstarter'!$F:F,"Failed",' Kickstarter'!$D:D,"&gt;=35000",' Kickstarter'!$D:D,"&lt;=39999",' Kickstarter'!R:R,"plays")</f>
        <v>2</v>
      </c>
      <c r="D10" s="26">
        <f>COUNTIFS(' Kickstarter'!$F:F,"canceled",' Kickstarter'!$D:D,"&gt;=35000",' Kickstarter'!R:R,"plays",' Kickstarter'!$D:D,"&lt;=39999")</f>
        <v>0</v>
      </c>
      <c r="E10" s="26">
        <f t="shared" si="3"/>
        <v>6</v>
      </c>
      <c r="F10" s="27">
        <f t="shared" si="0"/>
        <v>0.66666666666666663</v>
      </c>
      <c r="G10" s="27">
        <f t="shared" si="1"/>
        <v>0.33333333333333331</v>
      </c>
      <c r="H10" s="27">
        <f t="shared" si="2"/>
        <v>0</v>
      </c>
    </row>
    <row r="11" spans="1:12" x14ac:dyDescent="0.3">
      <c r="A11" s="26" t="s">
        <v>8415</v>
      </c>
      <c r="B11" s="26">
        <f>COUNTIFS(' Kickstarter'!$F:F,"Successful",' Kickstarter'!$D:D,"&gt;=40000",' Kickstarter'!R:R,"plays",' Kickstarter'!$D:D,"&lt;=44999")</f>
        <v>2</v>
      </c>
      <c r="C11" s="26">
        <f>COUNTIFS(' Kickstarter'!$F:F,"Failed",' Kickstarter'!$D:D,"&gt;=40000",' Kickstarter'!$D:D,"&lt;=44999",' Kickstarter'!R:R,"plays")</f>
        <v>1</v>
      </c>
      <c r="D11" s="26">
        <f>COUNTIFS(' Kickstarter'!$F:F,"canceled",' Kickstarter'!$D:D,"&gt;=40000",' Kickstarter'!R:R,"plays",' Kickstarter'!$D:D,"&lt;=44999")</f>
        <v>0</v>
      </c>
      <c r="E11" s="26">
        <f t="shared" si="3"/>
        <v>3</v>
      </c>
      <c r="F11" s="27">
        <f>$B11/E11</f>
        <v>0.66666666666666663</v>
      </c>
      <c r="G11" s="27">
        <f>$C11/E11</f>
        <v>0.33333333333333331</v>
      </c>
      <c r="H11" s="27">
        <f>IFERROR(($D11/E11),0)</f>
        <v>0</v>
      </c>
    </row>
    <row r="12" spans="1:12" x14ac:dyDescent="0.3">
      <c r="A12" s="26" t="s">
        <v>8416</v>
      </c>
      <c r="B12" s="26">
        <f>COUNTIFS(' Kickstarter'!$F:F,"Successful",' Kickstarter'!$D:D,"&gt;=45000",' Kickstarter'!R:R,"plays",' Kickstarter'!$D:D,"&lt;=49999")</f>
        <v>0</v>
      </c>
      <c r="C12" s="26">
        <f>COUNTIFS(' Kickstarter'!$F:F,"Failed",' Kickstarter'!$D:D,"&gt;=45000",' Kickstarter'!$D:D,"&lt;=49999",' Kickstarter'!R:R,"plays")</f>
        <v>1</v>
      </c>
      <c r="D12" s="26">
        <f>COUNTIFS(' Kickstarter'!$F:F,"canceled",' Kickstarter'!$D:D,"&gt;=45000",' Kickstarter'!R:R,"plays",' Kickstarter'!$D:D,"&lt;=49999")</f>
        <v>0</v>
      </c>
      <c r="E12" s="26">
        <f t="shared" si="3"/>
        <v>1</v>
      </c>
      <c r="F12" s="27">
        <f>IFERROR(($B12/E12),0)</f>
        <v>0</v>
      </c>
      <c r="G12" s="27">
        <f t="shared" ref="G12:G13" si="4">IFERROR(($C12/E12),0)</f>
        <v>1</v>
      </c>
      <c r="H12" s="27">
        <f t="shared" ref="H12:H13" si="5">IFERROR(($D12/E12),0)</f>
        <v>0</v>
      </c>
    </row>
    <row r="13" spans="1:12" x14ac:dyDescent="0.3">
      <c r="A13" s="26" t="s">
        <v>8417</v>
      </c>
      <c r="B13" s="26">
        <f>COUNTIFS(' Kickstarter'!$F:F,"Successful",' Kickstarter'!$D:D,"&gt;=50000",' Kickstarter'!R:R,"plays")</f>
        <v>2</v>
      </c>
      <c r="C13" s="26">
        <f>COUNTIFS(' Kickstarter'!$F:F,"Failed",' Kickstarter'!$D:D,"&gt;=50000",' Kickstarter'!R:R,"plays")</f>
        <v>14</v>
      </c>
      <c r="D13" s="26">
        <f>COUNTIFS(' Kickstarter'!$F:F,"Canceled",' Kickstarter'!$D:D,"&gt;=50000",' Kickstarter'!R:R,"plays")</f>
        <v>0</v>
      </c>
      <c r="E13" s="26">
        <f t="shared" si="3"/>
        <v>16</v>
      </c>
      <c r="F13" s="27">
        <f t="shared" ref="F13" si="6">IFERROR(($B13/E13),0)</f>
        <v>0.125</v>
      </c>
      <c r="G13" s="27">
        <f t="shared" si="4"/>
        <v>0.875</v>
      </c>
      <c r="H13" s="27">
        <f t="shared" si="5"/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8AA20-B7E5-41D6-8A22-E37877A059F0}">
  <dimension ref="A1:E18"/>
  <sheetViews>
    <sheetView tabSelected="1" workbookViewId="0">
      <selection activeCell="U39" sqref="U3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8" bestFit="1" customWidth="1"/>
    <col min="11" max="11" width="11" bestFit="1" customWidth="1"/>
  </cols>
  <sheetData>
    <row r="1" spans="1:5" x14ac:dyDescent="0.3">
      <c r="A1" s="13" t="s">
        <v>8366</v>
      </c>
      <c r="B1" t="s">
        <v>8314</v>
      </c>
    </row>
    <row r="2" spans="1:5" x14ac:dyDescent="0.3">
      <c r="A2" s="13" t="s">
        <v>8379</v>
      </c>
      <c r="B2" t="s">
        <v>8361</v>
      </c>
    </row>
    <row r="4" spans="1:5" x14ac:dyDescent="0.3">
      <c r="A4" s="13" t="s">
        <v>8360</v>
      </c>
      <c r="B4" s="13" t="s">
        <v>8359</v>
      </c>
    </row>
    <row r="5" spans="1:5" x14ac:dyDescent="0.3">
      <c r="A5" s="13" t="s">
        <v>8357</v>
      </c>
      <c r="B5" t="s">
        <v>8218</v>
      </c>
      <c r="C5" t="s">
        <v>8220</v>
      </c>
      <c r="D5" t="s">
        <v>8219</v>
      </c>
      <c r="E5" t="s">
        <v>8358</v>
      </c>
    </row>
    <row r="6" spans="1:5" x14ac:dyDescent="0.3">
      <c r="A6" s="18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8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8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8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8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8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8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8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8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8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8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8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8" t="s">
        <v>8358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 Kickstarter</vt:lpstr>
      <vt:lpstr>Category Statistics</vt:lpstr>
      <vt:lpstr>Edinburg Research</vt:lpstr>
      <vt:lpstr>Descriptive Statistics</vt:lpstr>
      <vt:lpstr> Subcategory Statistics</vt:lpstr>
      <vt:lpstr> Outcomes by Launch Date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Stacey Hart</cp:lastModifiedBy>
  <dcterms:created xsi:type="dcterms:W3CDTF">2017-04-20T15:17:24Z</dcterms:created>
  <dcterms:modified xsi:type="dcterms:W3CDTF">2021-09-25T17:16:53Z</dcterms:modified>
</cp:coreProperties>
</file>