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Q1"/>
    <sheet r:id="rId2" sheetId="2" name="RQ2"/>
    <sheet r:id="rId3" sheetId="3" name="RQ3"/>
  </sheets>
  <calcPr fullCalcOnLoad="1"/>
</workbook>
</file>

<file path=xl/sharedStrings.xml><?xml version="1.0" encoding="utf-8"?>
<sst xmlns="http://schemas.openxmlformats.org/spreadsheetml/2006/main" count="87" uniqueCount="37">
  <si>
    <t>Models</t>
  </si>
  <si>
    <t>Buggy Code</t>
  </si>
  <si>
    <t>Patched Code</t>
  </si>
  <si>
    <t>CR</t>
  </si>
  <si>
    <t>Time</t>
  </si>
  <si>
    <t>Output_Tokens</t>
  </si>
  <si>
    <t>Claude Sonnet 4</t>
  </si>
  <si>
    <t>DeepSeek-Coder-V2</t>
  </si>
  <si>
    <t>Qwen2.5-Coder</t>
  </si>
  <si>
    <t>Gemma 3</t>
  </si>
  <si>
    <t>Phi4</t>
  </si>
  <si>
    <t>Code Llama</t>
  </si>
  <si>
    <t>buggy_code_intent</t>
  </si>
  <si>
    <t>buggy_functional_requirements</t>
  </si>
  <si>
    <t>buggy_scot</t>
  </si>
  <si>
    <t>buggy_code</t>
  </si>
  <si>
    <t>patched_code_intent</t>
  </si>
  <si>
    <t>patched_functional-requirements</t>
  </si>
  <si>
    <t>patched_scot</t>
  </si>
  <si>
    <t>patched_code</t>
  </si>
  <si>
    <t>Avg F1 Score</t>
  </si>
  <si>
    <t>precision</t>
  </si>
  <si>
    <t>recall</t>
  </si>
  <si>
    <t>f1 score</t>
  </si>
  <si>
    <t>GPT4o</t>
  </si>
  <si>
    <t>gemma3_27b</t>
  </si>
  <si>
    <t>qwen3_8</t>
  </si>
  <si>
    <t>phi4_latest</t>
  </si>
  <si>
    <t>llama4_latest</t>
  </si>
  <si>
    <t>codellama7b</t>
  </si>
  <si>
    <t>compilation rate</t>
  </si>
  <si>
    <t>Codebert score</t>
  </si>
  <si>
    <t>lavenstine distance</t>
  </si>
  <si>
    <t>Compilation rate</t>
  </si>
  <si>
    <t>f1</t>
  </si>
  <si>
    <t>f3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</si>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</sst>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rgb="FF141413"/>
      <name val="Aptos Narrow"/>
      <family val="2"/>
    </font>
    <font>
      <sz val="11"/>
      <color theme="1"/>
      <name val="Calibri"/>
      <family val="2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b4e5a2"/>
      </patternFill>
    </fill>
    <fill>
      <patternFill patternType="solid">
        <fgColor rgb="FFd9f2d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xfId="0" numFmtId="0" borderId="0" fontId="0" fillId="0"/>
    <xf xfId="0" numFmtId="0" borderId="1" applyBorder="1" fontId="1" applyFont="1" fillId="0" applyAlignment="1">
      <alignment horizontal="center" vertical="top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2" applyBorder="1" fontId="3" applyFont="1" fillId="0" applyAlignment="1">
      <alignment horizontal="center" vertical="top"/>
    </xf>
    <xf xfId="0" numFmtId="4" applyNumberFormat="1" borderId="1" applyBorder="1" fontId="3" applyFont="1" fillId="0" applyAlignment="1">
      <alignment horizontal="center"/>
    </xf>
    <xf xfId="0" numFmtId="4" applyNumberFormat="1" borderId="3" applyBorder="1" fontId="3" applyFont="1" fillId="0" applyAlignment="1">
      <alignment horizontal="center"/>
    </xf>
    <xf xfId="0" numFmtId="4" applyNumberFormat="1" borderId="4" applyBorder="1" fontId="3" applyFont="1" fillId="0" applyAlignment="1">
      <alignment horizontal="center"/>
    </xf>
    <xf xfId="0" numFmtId="4" applyNumberFormat="1" borderId="5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 vertical="top"/>
    </xf>
    <xf xfId="0" numFmtId="4" applyNumberFormat="1" borderId="6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4" applyNumberFormat="1" borderId="5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4" applyNumberFormat="1" borderId="1" applyBorder="1" fontId="3" applyFont="1" fillId="2" applyFill="1" applyAlignment="1">
      <alignment horizontal="center"/>
    </xf>
    <xf xfId="0" numFmtId="4" applyNumberFormat="1" borderId="1" applyBorder="1" fontId="3" applyFont="1" fillId="3" applyFill="1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4" applyNumberFormat="1" borderId="7" applyBorder="1" fontId="3" applyFont="1" fillId="0" applyAlignment="1">
      <alignment horizontal="center" vertical="top"/>
    </xf>
    <xf xfId="0" numFmtId="4" applyNumberFormat="1" borderId="7" applyBorder="1" fontId="3" applyFont="1" fillId="0" applyAlignment="1">
      <alignment horizontal="center" wrapText="1"/>
    </xf>
    <xf xfId="0" numFmtId="4" applyNumberFormat="1" borderId="7" applyBorder="1" fontId="3" applyFont="1" fillId="0" applyAlignment="1">
      <alignment horizontal="left"/>
    </xf>
    <xf xfId="0" numFmtId="4" applyNumberFormat="1" borderId="7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8" applyBorder="1" fontId="3" applyFont="1" fillId="2" applyFill="1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3" applyFont="1" fillId="2" applyFill="1" applyAlignment="1">
      <alignment horizontal="right"/>
    </xf>
    <xf xfId="0" numFmtId="4" applyNumberFormat="1" borderId="8" applyBorder="1" fontId="3" applyFont="1" fillId="3" applyFill="1" applyAlignment="1">
      <alignment horizontal="right"/>
    </xf>
    <xf xfId="0" numFmtId="4" applyNumberFormat="1" borderId="1" applyBorder="1" fontId="3" applyFont="1" fillId="3" applyFill="1" applyAlignment="1">
      <alignment horizontal="right"/>
    </xf>
    <xf xfId="0" numFmtId="0" borderId="1" applyBorder="1" fontId="3" applyFont="1" fillId="0" applyAlignment="1">
      <alignment horizontal="left" wrapText="1"/>
    </xf>
    <xf xfId="0" numFmtId="4" applyNumberFormat="1" borderId="5" applyBorder="1" fontId="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"/>
  <sheetViews>
    <sheetView workbookViewId="0" tabSelected="1"/>
  </sheetViews>
  <sheetFormatPr defaultRowHeight="15" x14ac:dyDescent="0.25"/>
  <cols>
    <col min="1" max="1" style="8" width="18.862142857142857" customWidth="1" bestFit="1"/>
    <col min="2" max="2" style="9" width="15.290714285714287" customWidth="1" bestFit="1"/>
    <col min="3" max="3" style="9" width="14.43357142857143" customWidth="1" bestFit="1"/>
    <col min="4" max="4" style="9" width="6.005" customWidth="1" bestFit="1"/>
    <col min="5" max="5" style="9" width="5.005" customWidth="1" bestFit="1"/>
    <col min="6" max="6" style="9" width="5.005" customWidth="1" bestFit="1"/>
    <col min="7" max="7" style="9" width="18.005" customWidth="1" bestFit="1"/>
    <col min="8" max="8" style="9" width="15.576428571428572" customWidth="1" bestFit="1"/>
    <col min="9" max="9" style="9" width="9.005" customWidth="1" bestFit="1"/>
    <col min="10" max="10" style="9" width="6.005" customWidth="1" bestFit="1"/>
    <col min="11" max="11" style="9" width="5.005" customWidth="1" bestFit="1"/>
    <col min="12" max="12" style="9" width="5.005" customWidth="1" bestFit="1"/>
    <col min="13" max="13" style="9" width="18.005" customWidth="1" bestFit="1"/>
  </cols>
  <sheetData>
    <row x14ac:dyDescent="0.25" r="1" customHeight="1" ht="18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/>
    </row>
    <row x14ac:dyDescent="0.25" r="2" customHeight="1" ht="17.25">
      <c r="A2" s="24"/>
      <c r="B2" s="25" t="s">
        <v>30</v>
      </c>
      <c r="C2" s="26" t="s">
        <v>31</v>
      </c>
      <c r="D2" s="26"/>
      <c r="E2" s="26"/>
      <c r="F2" s="26"/>
      <c r="G2" s="27" t="s">
        <v>32</v>
      </c>
      <c r="H2" s="25" t="s">
        <v>33</v>
      </c>
      <c r="I2" s="28" t="s">
        <v>31</v>
      </c>
      <c r="J2" s="28"/>
      <c r="K2" s="28"/>
      <c r="L2" s="28"/>
      <c r="M2" s="25" t="s">
        <v>32</v>
      </c>
    </row>
    <row x14ac:dyDescent="0.25" r="3" customHeight="1" ht="17.25">
      <c r="A3" s="16"/>
      <c r="B3" s="11"/>
      <c r="C3" s="29" t="s">
        <v>21</v>
      </c>
      <c r="D3" s="29" t="s">
        <v>22</v>
      </c>
      <c r="E3" s="29" t="s">
        <v>34</v>
      </c>
      <c r="F3" s="29" t="s">
        <v>35</v>
      </c>
      <c r="G3" s="29"/>
      <c r="H3" s="11"/>
      <c r="I3" s="29" t="s">
        <v>21</v>
      </c>
      <c r="J3" s="29" t="s">
        <v>22</v>
      </c>
      <c r="K3" s="29" t="s">
        <v>34</v>
      </c>
      <c r="L3" s="29" t="s">
        <v>35</v>
      </c>
      <c r="M3" s="11"/>
    </row>
    <row x14ac:dyDescent="0.25" r="4" customHeight="1" ht="17.25">
      <c r="A4" s="30" t="s">
        <v>6</v>
      </c>
      <c r="B4" s="31">
        <f>148/148</f>
      </c>
      <c r="C4" s="29" t="s">
        <v>36</v>
      </c>
      <c r="D4" s="29" t="s">
        <v>36</v>
      </c>
      <c r="E4" s="29" t="s">
        <v>36</v>
      </c>
      <c r="F4" s="29" t="s">
        <v>36</v>
      </c>
      <c r="G4" s="32"/>
      <c r="H4" s="33">
        <f>148/148</f>
      </c>
      <c r="I4" s="29" t="s">
        <v>36</v>
      </c>
      <c r="J4" s="29" t="s">
        <v>36</v>
      </c>
      <c r="K4" s="29" t="s">
        <v>36</v>
      </c>
      <c r="L4" s="29" t="s">
        <v>36</v>
      </c>
      <c r="M4" s="29" t="s">
        <v>36</v>
      </c>
    </row>
    <row x14ac:dyDescent="0.25" r="5" customHeight="1" ht="17.25">
      <c r="A5" s="30" t="s">
        <v>9</v>
      </c>
      <c r="B5" s="34">
        <f>128/148</f>
      </c>
      <c r="C5" s="32">
        <v>0.8966</v>
      </c>
      <c r="D5" s="32">
        <v>0.7682</v>
      </c>
      <c r="E5" s="32">
        <v>0.8266</v>
      </c>
      <c r="F5" s="32">
        <v>0.7791</v>
      </c>
      <c r="G5" s="32">
        <v>1022.97</v>
      </c>
      <c r="H5" s="35">
        <f>94/128</f>
      </c>
      <c r="I5" s="32">
        <v>0.8885</v>
      </c>
      <c r="J5" s="32">
        <v>0.7722</v>
      </c>
      <c r="K5" s="32">
        <v>0.8257</v>
      </c>
      <c r="L5" s="32">
        <v>0.7823</v>
      </c>
      <c r="M5" s="32">
        <v>1210.38</v>
      </c>
    </row>
    <row x14ac:dyDescent="0.25" r="6" customHeight="1" ht="17.25">
      <c r="A6" s="36" t="s">
        <v>8</v>
      </c>
      <c r="B6" s="37">
        <f>104/148</f>
      </c>
      <c r="C6" s="32">
        <v>0.8997</v>
      </c>
      <c r="D6" s="32">
        <v>0.8255</v>
      </c>
      <c r="E6" s="32">
        <v>0.8602</v>
      </c>
      <c r="F6" s="32">
        <v>0.8321</v>
      </c>
      <c r="G6" s="32">
        <v>883.81</v>
      </c>
      <c r="H6" s="32">
        <f>94/148</f>
      </c>
      <c r="I6" s="32">
        <v>0.8941</v>
      </c>
      <c r="J6" s="32">
        <v>0.807</v>
      </c>
      <c r="K6" s="32">
        <v>0.8476</v>
      </c>
      <c r="L6" s="32">
        <v>0.8147</v>
      </c>
      <c r="M6" s="32">
        <v>1263.38</v>
      </c>
    </row>
    <row x14ac:dyDescent="0.25" r="7" customHeight="1" ht="17.25">
      <c r="A7" s="30" t="s">
        <v>7</v>
      </c>
      <c r="B7" s="37">
        <f>62/148</f>
      </c>
      <c r="C7" s="32">
        <v>0.8899</v>
      </c>
      <c r="D7" s="32">
        <v>0.7432</v>
      </c>
      <c r="E7" s="32">
        <v>0.8078</v>
      </c>
      <c r="F7" s="32">
        <v>0.755</v>
      </c>
      <c r="G7" s="32">
        <v>953.97</v>
      </c>
      <c r="H7" s="32">
        <f>45/148</f>
      </c>
      <c r="I7" s="32">
        <v>0.8756</v>
      </c>
      <c r="J7" s="32">
        <v>0.7338</v>
      </c>
      <c r="K7" s="32">
        <v>0.797</v>
      </c>
      <c r="L7" s="32">
        <v>0.7455</v>
      </c>
      <c r="M7" s="32">
        <v>1288.98</v>
      </c>
    </row>
    <row x14ac:dyDescent="0.25" r="8" customHeight="1" ht="17.25">
      <c r="A8" s="30" t="s">
        <v>10</v>
      </c>
      <c r="B8" s="37">
        <v>0.493243243243243</v>
      </c>
      <c r="C8" s="32">
        <v>0.8464</v>
      </c>
      <c r="D8" s="32">
        <v>0.7982</v>
      </c>
      <c r="E8" s="32">
        <v>0.8206</v>
      </c>
      <c r="F8" s="32">
        <v>0.8025</v>
      </c>
      <c r="G8" s="32">
        <v>1089.04</v>
      </c>
      <c r="H8" s="32">
        <v>0.445945945945946</v>
      </c>
      <c r="I8" s="32">
        <v>0.8606</v>
      </c>
      <c r="J8" s="32">
        <v>0.8015</v>
      </c>
      <c r="K8" s="32">
        <v>0.8295</v>
      </c>
      <c r="L8" s="32">
        <v>0.8069</v>
      </c>
      <c r="M8" s="32">
        <v>1458.38</v>
      </c>
    </row>
    <row x14ac:dyDescent="0.25" r="9" customHeight="1" ht="18">
      <c r="A9" s="30" t="s">
        <v>11</v>
      </c>
      <c r="B9" s="37">
        <f>21/148</f>
      </c>
      <c r="C9" s="32">
        <v>0.9116</v>
      </c>
      <c r="D9" s="32">
        <v>0.7104</v>
      </c>
      <c r="E9" s="32">
        <v>0.7971</v>
      </c>
      <c r="F9" s="32">
        <v>0.726</v>
      </c>
      <c r="G9" s="32">
        <v>990.57</v>
      </c>
      <c r="H9" s="32">
        <f>12/148</f>
      </c>
      <c r="I9" s="32">
        <v>0.8861</v>
      </c>
      <c r="J9" s="32">
        <v>0.6991</v>
      </c>
      <c r="K9" s="32">
        <v>0.7792</v>
      </c>
      <c r="L9" s="32">
        <v>0.7135</v>
      </c>
      <c r="M9" s="32">
        <v>1282</v>
      </c>
    </row>
  </sheetData>
  <mergeCells count="8">
    <mergeCell ref="A1:A3"/>
    <mergeCell ref="B1:G1"/>
    <mergeCell ref="H1:M1"/>
    <mergeCell ref="B2:B3"/>
    <mergeCell ref="C2:F2"/>
    <mergeCell ref="H2:H3"/>
    <mergeCell ref="I2:L2"/>
    <mergeCell ref="M2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8"/>
  <sheetViews>
    <sheetView workbookViewId="0"/>
  </sheetViews>
  <sheetFormatPr defaultRowHeight="15" x14ac:dyDescent="0.25"/>
  <cols>
    <col min="1" max="1" style="22" width="12.862142857142858" customWidth="1" bestFit="1"/>
    <col min="2" max="2" style="23" width="9.005" customWidth="1" bestFit="1"/>
    <col min="3" max="3" style="23" width="6.005" customWidth="1" bestFit="1"/>
    <col min="4" max="4" style="23" width="8.005" customWidth="1" bestFit="1"/>
    <col min="5" max="5" style="23" width="9.005" customWidth="1" bestFit="1"/>
    <col min="6" max="6" style="23" width="6.005" customWidth="1" bestFit="1"/>
    <col min="7" max="7" style="23" width="8.005" customWidth="1" bestFit="1"/>
    <col min="8" max="8" style="23" width="9.005" customWidth="1" bestFit="1"/>
    <col min="9" max="9" style="23" width="6.005" customWidth="1" bestFit="1"/>
    <col min="10" max="10" style="23" width="8.005" customWidth="1" bestFit="1"/>
    <col min="11" max="11" style="23" width="9.005" customWidth="1" bestFit="1"/>
    <col min="12" max="12" style="23" width="6.005" customWidth="1" bestFit="1"/>
    <col min="13" max="13" style="23" width="8.005" customWidth="1" bestFit="1"/>
    <col min="14" max="14" style="23" width="9.005" customWidth="1" bestFit="1"/>
    <col min="15" max="15" style="23" width="6.005" customWidth="1" bestFit="1"/>
    <col min="16" max="16" style="23" width="8.005" customWidth="1" bestFit="1"/>
    <col min="17" max="17" style="23" width="9.005" customWidth="1" bestFit="1"/>
    <col min="18" max="18" style="23" width="6.005" customWidth="1" bestFit="1"/>
    <col min="19" max="19" style="23" width="8.005" customWidth="1" bestFit="1"/>
    <col min="20" max="20" style="23" width="9.005" customWidth="1" bestFit="1"/>
    <col min="21" max="21" style="23" width="6.005" customWidth="1" bestFit="1"/>
    <col min="22" max="22" style="23" width="8.005" customWidth="1" bestFit="1"/>
    <col min="23" max="23" style="23" width="9.005" customWidth="1" bestFit="1"/>
    <col min="24" max="24" style="23" width="6.005" customWidth="1" bestFit="1"/>
    <col min="25" max="25" style="23" width="8.005" customWidth="1" bestFit="1"/>
    <col min="26" max="26" style="23" width="12.005" customWidth="1" bestFit="1"/>
  </cols>
  <sheetData>
    <row x14ac:dyDescent="0.25" r="1" customHeight="1" ht="17.25">
      <c r="A1" s="10" t="s">
        <v>0</v>
      </c>
      <c r="B1" s="11" t="s">
        <v>12</v>
      </c>
      <c r="C1" s="11"/>
      <c r="D1" s="11"/>
      <c r="E1" s="12" t="s">
        <v>13</v>
      </c>
      <c r="F1" s="13"/>
      <c r="G1" s="14"/>
      <c r="H1" s="11" t="s">
        <v>14</v>
      </c>
      <c r="I1" s="11"/>
      <c r="J1" s="11"/>
      <c r="K1" s="11" t="s">
        <v>15</v>
      </c>
      <c r="L1" s="11"/>
      <c r="M1" s="11"/>
      <c r="N1" s="11" t="s">
        <v>16</v>
      </c>
      <c r="O1" s="11"/>
      <c r="P1" s="11"/>
      <c r="Q1" s="11" t="s">
        <v>17</v>
      </c>
      <c r="R1" s="11"/>
      <c r="S1" s="11"/>
      <c r="T1" s="11" t="s">
        <v>18</v>
      </c>
      <c r="U1" s="11"/>
      <c r="V1" s="11"/>
      <c r="W1" s="11" t="s">
        <v>19</v>
      </c>
      <c r="X1" s="11"/>
      <c r="Y1" s="11"/>
      <c r="Z1" s="15" t="s">
        <v>20</v>
      </c>
    </row>
    <row x14ac:dyDescent="0.25" r="2" customHeight="1" ht="17.25">
      <c r="A2" s="16"/>
      <c r="B2" s="11" t="s">
        <v>21</v>
      </c>
      <c r="C2" s="11" t="s">
        <v>22</v>
      </c>
      <c r="D2" s="11" t="s">
        <v>23</v>
      </c>
      <c r="E2" s="11" t="s">
        <v>21</v>
      </c>
      <c r="F2" s="11" t="s">
        <v>22</v>
      </c>
      <c r="G2" s="11" t="s">
        <v>23</v>
      </c>
      <c r="H2" s="11" t="s">
        <v>21</v>
      </c>
      <c r="I2" s="11" t="s">
        <v>22</v>
      </c>
      <c r="J2" s="11" t="s">
        <v>23</v>
      </c>
      <c r="K2" s="11" t="s">
        <v>21</v>
      </c>
      <c r="L2" s="11" t="s">
        <v>22</v>
      </c>
      <c r="M2" s="11" t="s">
        <v>23</v>
      </c>
      <c r="N2" s="11" t="s">
        <v>21</v>
      </c>
      <c r="O2" s="11" t="s">
        <v>22</v>
      </c>
      <c r="P2" s="11" t="s">
        <v>23</v>
      </c>
      <c r="Q2" s="11" t="s">
        <v>21</v>
      </c>
      <c r="R2" s="11" t="s">
        <v>22</v>
      </c>
      <c r="S2" s="11" t="s">
        <v>23</v>
      </c>
      <c r="T2" s="11" t="s">
        <v>21</v>
      </c>
      <c r="U2" s="11" t="s">
        <v>22</v>
      </c>
      <c r="V2" s="11" t="s">
        <v>23</v>
      </c>
      <c r="W2" s="11" t="s">
        <v>21</v>
      </c>
      <c r="X2" s="11" t="s">
        <v>22</v>
      </c>
      <c r="Y2" s="11" t="s">
        <v>23</v>
      </c>
      <c r="Z2" s="11"/>
    </row>
    <row x14ac:dyDescent="0.25" r="3" customHeight="1" ht="17.25">
      <c r="A3" s="17" t="s">
        <v>24</v>
      </c>
      <c r="B3" s="18">
        <v>0.98648649</v>
      </c>
      <c r="C3" s="19">
        <v>0.98648649</v>
      </c>
      <c r="D3" s="19">
        <v>0.98648649</v>
      </c>
      <c r="E3" s="19">
        <v>0.98653245</v>
      </c>
      <c r="F3" s="19">
        <v>0.99324324</v>
      </c>
      <c r="G3" s="19">
        <v>0.9898764</v>
      </c>
      <c r="H3" s="19">
        <v>0.95255792</v>
      </c>
      <c r="I3" s="19">
        <v>0.9527027</v>
      </c>
      <c r="J3" s="19">
        <v>0.95194287</v>
      </c>
      <c r="K3" s="19">
        <v>0.69069576</v>
      </c>
      <c r="L3" s="19">
        <v>0.83108108</v>
      </c>
      <c r="M3" s="19">
        <v>0.75441308</v>
      </c>
      <c r="N3" s="19">
        <v>0.98653214</v>
      </c>
      <c r="O3" s="19">
        <v>0.99324324</v>
      </c>
      <c r="P3" s="19">
        <v>0.98987632</v>
      </c>
      <c r="Q3" s="19">
        <v>0.97315559</v>
      </c>
      <c r="R3" s="19">
        <v>0.98648649</v>
      </c>
      <c r="S3" s="19">
        <v>0.97977569</v>
      </c>
      <c r="T3" s="19">
        <v>0.97339527</v>
      </c>
      <c r="U3" s="19">
        <v>0.97972973</v>
      </c>
      <c r="V3" s="19">
        <v>0.97510669</v>
      </c>
      <c r="W3" s="19">
        <v>0.67951059</v>
      </c>
      <c r="X3" s="19">
        <v>0.82432432</v>
      </c>
      <c r="Y3" s="19">
        <v>0.74494494</v>
      </c>
      <c r="Z3" s="20">
        <f>(D3+G3+J3+M3+P3+S3+V3+Y3)/8</f>
      </c>
    </row>
    <row x14ac:dyDescent="0.25" r="4" customHeight="1" ht="17.25">
      <c r="A4" s="17" t="s">
        <v>25</v>
      </c>
      <c r="B4" s="14">
        <v>0.986249</v>
      </c>
      <c r="C4" s="11">
        <v>0.952703</v>
      </c>
      <c r="D4" s="19">
        <v>0.969185</v>
      </c>
      <c r="E4" s="11">
        <v>0.97973</v>
      </c>
      <c r="F4" s="11">
        <v>0.97973</v>
      </c>
      <c r="G4" s="11">
        <v>0.97973</v>
      </c>
      <c r="H4" s="11">
        <v>0.930885</v>
      </c>
      <c r="I4" s="11">
        <v>0.864865</v>
      </c>
      <c r="J4" s="11">
        <v>0.896661</v>
      </c>
      <c r="K4" s="11">
        <v>0.692568</v>
      </c>
      <c r="L4" s="11">
        <v>0.810811</v>
      </c>
      <c r="M4" s="11">
        <v>0.747039</v>
      </c>
      <c r="N4" s="11">
        <v>0.993243</v>
      </c>
      <c r="O4" s="11">
        <v>0.885135</v>
      </c>
      <c r="P4" s="11">
        <v>0.936078</v>
      </c>
      <c r="Q4" s="11">
        <v>0.978898</v>
      </c>
      <c r="R4" s="11">
        <v>0.871622</v>
      </c>
      <c r="S4" s="11">
        <v>0.92215</v>
      </c>
      <c r="T4" s="11">
        <v>0.94822</v>
      </c>
      <c r="U4" s="11">
        <v>0.851351</v>
      </c>
      <c r="V4" s="11">
        <v>0.889924</v>
      </c>
      <c r="W4" s="11">
        <v>0.638366</v>
      </c>
      <c r="X4" s="11">
        <v>0.236486</v>
      </c>
      <c r="Y4" s="11">
        <v>0.312586</v>
      </c>
      <c r="Z4" s="21">
        <f>(D4+G4+J4+M4+P4+S4+V4+Y4)/8</f>
      </c>
    </row>
    <row x14ac:dyDescent="0.25" r="5" customHeight="1" ht="17.25">
      <c r="A5" s="17" t="s">
        <v>26</v>
      </c>
      <c r="B5" s="14">
        <v>0.986249</v>
      </c>
      <c r="C5" s="11">
        <v>0.952703</v>
      </c>
      <c r="D5" s="11">
        <v>0.969185</v>
      </c>
      <c r="E5" s="11">
        <v>0.97973</v>
      </c>
      <c r="F5" s="11">
        <v>0.97973</v>
      </c>
      <c r="G5" s="11">
        <v>0.97973</v>
      </c>
      <c r="H5" s="11">
        <v>0.931687</v>
      </c>
      <c r="I5" s="11">
        <v>0.898649</v>
      </c>
      <c r="J5" s="11">
        <v>0.91487</v>
      </c>
      <c r="K5" s="11">
        <v>0.740161</v>
      </c>
      <c r="L5" s="11">
        <v>0.804054</v>
      </c>
      <c r="M5" s="11">
        <v>0.766684</v>
      </c>
      <c r="N5" s="11">
        <v>0.993243</v>
      </c>
      <c r="O5" s="11">
        <v>0.817568</v>
      </c>
      <c r="P5" s="11">
        <v>0.896884</v>
      </c>
      <c r="Q5" s="11">
        <v>0.978956</v>
      </c>
      <c r="R5" s="11">
        <v>0.878378</v>
      </c>
      <c r="S5" s="11">
        <v>0.925944</v>
      </c>
      <c r="T5" s="11">
        <v>0.947725</v>
      </c>
      <c r="U5" s="11">
        <v>0.858108</v>
      </c>
      <c r="V5" s="11">
        <v>0.892912</v>
      </c>
      <c r="W5" s="11">
        <v>0.690133</v>
      </c>
      <c r="X5" s="11">
        <v>0.27027</v>
      </c>
      <c r="Y5" s="11">
        <v>0.313801</v>
      </c>
      <c r="Z5" s="21">
        <f>(D5+G5+J5+M5+P5+S5+V5+Y5)/8</f>
      </c>
    </row>
    <row x14ac:dyDescent="0.25" r="6" customHeight="1" ht="17.25">
      <c r="A6" s="17" t="s">
        <v>27</v>
      </c>
      <c r="B6" s="14">
        <v>0.986249</v>
      </c>
      <c r="C6" s="11">
        <v>0.952703</v>
      </c>
      <c r="D6" s="19">
        <v>0.969185</v>
      </c>
      <c r="E6" s="11">
        <v>0.97949</v>
      </c>
      <c r="F6" s="11">
        <v>0.945946</v>
      </c>
      <c r="G6" s="11">
        <v>0.962426</v>
      </c>
      <c r="H6" s="11">
        <v>0.936956</v>
      </c>
      <c r="I6" s="11">
        <v>0.804054</v>
      </c>
      <c r="J6" s="11">
        <v>0.865432</v>
      </c>
      <c r="K6" s="11">
        <v>0.715785</v>
      </c>
      <c r="L6" s="11">
        <v>0.804054</v>
      </c>
      <c r="M6" s="11">
        <v>0.753071</v>
      </c>
      <c r="N6" s="11">
        <v>0.993243</v>
      </c>
      <c r="O6" s="11">
        <v>0.864865</v>
      </c>
      <c r="P6" s="11">
        <v>0.924619</v>
      </c>
      <c r="Q6" s="11">
        <v>0.978898</v>
      </c>
      <c r="R6" s="11">
        <v>0.871622</v>
      </c>
      <c r="S6" s="11">
        <v>0.92215</v>
      </c>
      <c r="T6" s="11">
        <v>0.947658</v>
      </c>
      <c r="U6" s="11">
        <v>0.837838</v>
      </c>
      <c r="V6" s="11">
        <v>0.881496</v>
      </c>
      <c r="W6" s="11">
        <v>0.684614</v>
      </c>
      <c r="X6" s="11">
        <v>0.155405</v>
      </c>
      <c r="Y6" s="11">
        <v>0.179656</v>
      </c>
      <c r="Z6" s="11">
        <f>(D6+G6+J6+M6+P6+S6+V6+Y6)/8</f>
      </c>
    </row>
    <row x14ac:dyDescent="0.25" r="7" customHeight="1" ht="17.25">
      <c r="A7" s="17" t="s">
        <v>28</v>
      </c>
      <c r="B7" s="14">
        <v>0.986346</v>
      </c>
      <c r="C7" s="11">
        <v>0.966216</v>
      </c>
      <c r="D7" s="11">
        <v>0.976177</v>
      </c>
      <c r="E7" s="11">
        <v>0.979233</v>
      </c>
      <c r="F7" s="11">
        <v>0.912162</v>
      </c>
      <c r="G7" s="11">
        <v>0.944508</v>
      </c>
      <c r="H7" s="11">
        <v>0.865432</v>
      </c>
      <c r="I7" s="11">
        <v>0.763514</v>
      </c>
      <c r="J7" s="11">
        <v>0.841058</v>
      </c>
      <c r="K7" s="11">
        <v>0.716985</v>
      </c>
      <c r="L7" s="11">
        <v>0.405405</v>
      </c>
      <c r="M7" s="11">
        <v>0.474752</v>
      </c>
      <c r="N7" s="11">
        <v>0.993243</v>
      </c>
      <c r="O7" s="11">
        <v>0.628378</v>
      </c>
      <c r="P7" s="11">
        <v>0.769764</v>
      </c>
      <c r="Q7" s="11">
        <v>0.975992</v>
      </c>
      <c r="R7" s="11">
        <v>0.628378</v>
      </c>
      <c r="S7" s="11">
        <v>0.764527</v>
      </c>
      <c r="T7" s="11">
        <v>0.946656</v>
      </c>
      <c r="U7" s="11">
        <v>0.810811</v>
      </c>
      <c r="V7" s="11">
        <v>0.864428</v>
      </c>
      <c r="W7" s="11">
        <v>0.728241</v>
      </c>
      <c r="X7" s="11">
        <v>0.587838</v>
      </c>
      <c r="Y7" s="11">
        <v>0.638232</v>
      </c>
      <c r="Z7" s="11">
        <f>(D7+G7+J7+M7+P7+S7+V7+Y7)/8</f>
      </c>
    </row>
    <row x14ac:dyDescent="0.25" r="8" customHeight="1" ht="17.25">
      <c r="A8" s="17" t="s">
        <v>29</v>
      </c>
      <c r="B8" s="14">
        <v>0.978637</v>
      </c>
      <c r="C8" s="11">
        <v>0.452703</v>
      </c>
      <c r="D8" s="11">
        <v>0.619045</v>
      </c>
      <c r="E8" s="11">
        <v>0.986486</v>
      </c>
      <c r="F8" s="11">
        <v>0.297297</v>
      </c>
      <c r="G8" s="11">
        <v>0.456899</v>
      </c>
      <c r="H8" s="11">
        <v>0.93336</v>
      </c>
      <c r="I8" s="11">
        <v>0.648649</v>
      </c>
      <c r="J8" s="11">
        <v>0.761136</v>
      </c>
      <c r="K8" s="11">
        <v>0.634459</v>
      </c>
      <c r="L8" s="11">
        <v>0.114865</v>
      </c>
      <c r="M8" s="11">
        <v>0.12877</v>
      </c>
      <c r="N8" s="11">
        <v>0.993243</v>
      </c>
      <c r="O8" s="11">
        <v>0.817568</v>
      </c>
      <c r="P8" s="11">
        <v>0.896884</v>
      </c>
      <c r="Q8" s="11">
        <v>0.973156</v>
      </c>
      <c r="R8" s="11">
        <v>0.493243</v>
      </c>
      <c r="S8" s="11">
        <v>0.654668</v>
      </c>
      <c r="T8" s="11">
        <v>0.93882</v>
      </c>
      <c r="U8" s="11">
        <v>0.432432</v>
      </c>
      <c r="V8" s="11">
        <v>0.575324</v>
      </c>
      <c r="W8" s="11">
        <v>0.8408</v>
      </c>
      <c r="X8" s="11">
        <v>0.148649</v>
      </c>
      <c r="Y8" s="11">
        <v>0.173745</v>
      </c>
      <c r="Z8" s="11">
        <f>(D8+G8+J8+M8+P8+S8+V8+Y8)/8</f>
      </c>
    </row>
  </sheetData>
  <mergeCells count="10"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8" width="18.862142857142857" customWidth="1" bestFit="1"/>
    <col min="2" max="2" style="9" width="5.005" customWidth="1" bestFit="1"/>
    <col min="3" max="3" style="9" width="6.005" customWidth="1" bestFit="1"/>
    <col min="4" max="4" style="9" width="14.290714285714287" customWidth="1" bestFit="1"/>
    <col min="5" max="5" style="9" width="5.005" customWidth="1" bestFit="1"/>
    <col min="6" max="6" style="9" width="6.005" customWidth="1" bestFit="1"/>
    <col min="7" max="7" style="9" width="14.290714285714287" customWidth="1" bestFit="1"/>
  </cols>
  <sheetData>
    <row x14ac:dyDescent="0.25" r="1" customHeight="1" ht="17.25">
      <c r="A1" s="1" t="s">
        <v>0</v>
      </c>
      <c r="B1" s="2" t="s">
        <v>1</v>
      </c>
      <c r="C1" s="2"/>
      <c r="D1" s="2"/>
      <c r="E1" s="2" t="s">
        <v>2</v>
      </c>
      <c r="F1" s="2"/>
      <c r="G1" s="2"/>
    </row>
    <row x14ac:dyDescent="0.25" r="2" customHeight="1" ht="17.25">
      <c r="A2" s="2"/>
      <c r="B2" s="3" t="s">
        <v>3</v>
      </c>
      <c r="C2" s="3" t="s">
        <v>4</v>
      </c>
      <c r="D2" s="3" t="s">
        <v>5</v>
      </c>
      <c r="E2" s="3" t="s">
        <v>3</v>
      </c>
      <c r="F2" s="3" t="s">
        <v>4</v>
      </c>
      <c r="G2" s="3" t="s">
        <v>5</v>
      </c>
    </row>
    <row x14ac:dyDescent="0.25" r="3" customHeight="1" ht="17.25">
      <c r="A3" s="4" t="s">
        <v>6</v>
      </c>
      <c r="B3" s="5">
        <v>1</v>
      </c>
      <c r="C3" s="5">
        <v>15.96</v>
      </c>
      <c r="D3" s="5">
        <v>1064.4</v>
      </c>
      <c r="E3" s="5">
        <v>1</v>
      </c>
      <c r="F3" s="5">
        <v>19.51</v>
      </c>
      <c r="G3" s="5">
        <v>1223.85</v>
      </c>
    </row>
    <row x14ac:dyDescent="0.25" r="4" customHeight="1" ht="17.25">
      <c r="A4" s="6" t="s">
        <v>7</v>
      </c>
      <c r="B4" s="5">
        <v>0.42</v>
      </c>
      <c r="C4" s="5">
        <v>1.81</v>
      </c>
      <c r="D4" s="5">
        <v>203</v>
      </c>
      <c r="E4" s="5">
        <f>45/148</f>
      </c>
      <c r="F4" s="5">
        <v>1.79</v>
      </c>
      <c r="G4" s="5">
        <v>201.55</v>
      </c>
    </row>
    <row x14ac:dyDescent="0.25" r="5" customHeight="1" ht="17.25">
      <c r="A5" s="7" t="s">
        <v>8</v>
      </c>
      <c r="B5" s="5">
        <v>0.7</v>
      </c>
      <c r="C5" s="5">
        <v>11.44</v>
      </c>
      <c r="D5" s="5">
        <v>288.94</v>
      </c>
      <c r="E5" s="5">
        <v>0.64</v>
      </c>
      <c r="F5" s="5">
        <v>12.46</v>
      </c>
      <c r="G5" s="5">
        <v>303.56</v>
      </c>
    </row>
    <row x14ac:dyDescent="0.25" r="6" customHeight="1" ht="17.25">
      <c r="A6" s="6" t="s">
        <v>9</v>
      </c>
      <c r="B6" s="5">
        <f>128/148</f>
      </c>
      <c r="C6" s="5">
        <v>16.97</v>
      </c>
      <c r="D6" s="5">
        <v>482.28</v>
      </c>
      <c r="E6" s="5">
        <f>94/128</f>
      </c>
      <c r="F6" s="5">
        <v>17.84</v>
      </c>
      <c r="G6" s="5">
        <v>523.95</v>
      </c>
    </row>
    <row x14ac:dyDescent="0.25" r="7" customHeight="1" ht="17.25">
      <c r="A7" s="6" t="s">
        <v>10</v>
      </c>
      <c r="B7" s="5">
        <v>0.493243243243243</v>
      </c>
      <c r="C7" s="5">
        <v>6.86</v>
      </c>
      <c r="D7" s="5">
        <v>397.67</v>
      </c>
      <c r="E7" s="5">
        <v>0.445945945945946</v>
      </c>
      <c r="F7" s="5">
        <v>7.01</v>
      </c>
      <c r="G7" s="5">
        <v>369.92</v>
      </c>
    </row>
    <row x14ac:dyDescent="0.25" r="8" customHeight="1" ht="17.25">
      <c r="A8" s="6" t="s">
        <v>11</v>
      </c>
      <c r="B8" s="5">
        <f>21/148</f>
      </c>
      <c r="C8" s="5">
        <v>2.22</v>
      </c>
      <c r="D8" s="5">
        <v>171.23</v>
      </c>
      <c r="E8" s="5">
        <f>12/148</f>
      </c>
      <c r="F8" s="5">
        <v>1.995</v>
      </c>
      <c r="G8" s="5">
        <v>161.83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RQ1</vt:lpstr>
      <vt:lpstr>RQ2</vt:lpstr>
      <vt:lpstr>RQ3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2025-10-24T03:40:31.245Z</dcterms:created>
  <dcterms:modified xsi:type="dcterms:W3CDTF">2025-10-24T03:40:31.246Z</dcterms:modified>
</cp:coreProperties>
</file>