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wb469649\OneDrive - WBG\Documents\Github\UN_Stats_SDG_Indicators_SPI\01_raw_data\oecd_data\country_data\"/>
    </mc:Choice>
  </mc:AlternateContent>
  <xr:revisionPtr revIDLastSave="1" documentId="11_F86B7CD30CBC4A25E542D27B4CA1074E54194594" xr6:coauthVersionLast="45" xr6:coauthVersionMax="45" xr10:uidLastSave="{E6403DEF-49ED-4A87-868E-EECD5E04C5FA}"/>
  <bookViews>
    <workbookView minimized="1" xWindow="31470" yWindow="2790" windowWidth="14400" windowHeight="7365" firstSheet="1" activeTab="1" xr2:uid="{00000000-000D-0000-FFFF-FFFF00000000}"/>
  </bookViews>
  <sheets>
    <sheet name="Data" sheetId="6" state="hidden" r:id="rId1"/>
    <sheet name="Figure" sheetId="5" r:id="rId2"/>
    <sheet name="List" sheetId="10" state="hidden" r:id="rId3"/>
  </sheets>
  <definedNames>
    <definedName name="footnotes" localSheetId="1">Figure!$M$35,Figure!$M$44</definedName>
    <definedName name="Notes" localSheetId="1">Figure!$M$35</definedName>
    <definedName name="Source" localSheetId="1">Figure!$M$44</definedName>
    <definedName name="title" localSheetId="1">Figure!$M$9</definedName>
    <definedName name="Title_" localSheetId="1">Figure!$M$9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3" i="5" l="1"/>
  <c r="D3" i="10" l="1"/>
  <c r="D4" i="10" s="1"/>
  <c r="D5" i="10" s="1"/>
  <c r="D6" i="10" l="1"/>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A6" i="5"/>
  <c r="M9" i="5" s="1"/>
  <c r="M10" i="5" l="1"/>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2" i="6"/>
  <c r="D13" i="5" l="1"/>
  <c r="M22" i="5"/>
  <c r="H14" i="5" l="1"/>
  <c r="J31" i="5"/>
  <c r="J29" i="5"/>
  <c r="J27" i="5"/>
  <c r="J23" i="5"/>
  <c r="J21" i="5"/>
  <c r="J17" i="5"/>
  <c r="J15" i="5"/>
  <c r="E13" i="5"/>
  <c r="D15" i="5"/>
  <c r="D22" i="5"/>
  <c r="D16" i="5"/>
  <c r="D31" i="5"/>
  <c r="D29" i="5"/>
  <c r="D27" i="5"/>
  <c r="D23" i="5"/>
  <c r="D21" i="5"/>
  <c r="D17" i="5"/>
  <c r="D14" i="5"/>
  <c r="J30" i="5"/>
  <c r="J28" i="5"/>
  <c r="J24" i="5"/>
  <c r="J22" i="5"/>
  <c r="J20" i="5"/>
  <c r="J16" i="5"/>
  <c r="J14" i="5"/>
  <c r="D30" i="5"/>
  <c r="D28" i="5"/>
  <c r="D24" i="5"/>
  <c r="D20" i="5"/>
  <c r="H31" i="5"/>
  <c r="H27" i="5"/>
  <c r="H21" i="5"/>
  <c r="H17" i="5"/>
  <c r="H28" i="5"/>
  <c r="H16" i="5"/>
  <c r="H30" i="5"/>
  <c r="H24" i="5"/>
  <c r="H20" i="5"/>
  <c r="H13" i="5"/>
  <c r="D37" i="5"/>
  <c r="H22" i="5"/>
  <c r="H37" i="5"/>
  <c r="H29" i="5"/>
  <c r="H23" i="5"/>
  <c r="H15" i="5"/>
  <c r="H34" i="5"/>
  <c r="D34" i="5"/>
  <c r="J37" i="5"/>
  <c r="J34" i="5"/>
  <c r="E20" i="5" l="1"/>
  <c r="E17" i="5"/>
  <c r="E29" i="5"/>
  <c r="E15" i="5"/>
  <c r="E37" i="5"/>
  <c r="E24" i="5"/>
  <c r="E21" i="5"/>
  <c r="E31" i="5"/>
  <c r="E34" i="5"/>
  <c r="E28" i="5"/>
  <c r="E23" i="5"/>
  <c r="E16" i="5"/>
  <c r="E30" i="5"/>
  <c r="E14" i="5"/>
  <c r="E27" i="5"/>
  <c r="E22" i="5"/>
  <c r="G30" i="5"/>
  <c r="F30" i="5"/>
  <c r="I30" i="5" s="1"/>
  <c r="G14" i="5"/>
  <c r="F14" i="5"/>
  <c r="G23" i="5"/>
  <c r="F23" i="5"/>
  <c r="I23" i="5" s="1"/>
  <c r="G16" i="5"/>
  <c r="F16" i="5"/>
  <c r="I16" i="5" s="1"/>
  <c r="G20" i="5"/>
  <c r="F20" i="5"/>
  <c r="I20" i="5" s="1"/>
  <c r="F13" i="5"/>
  <c r="I13" i="5" s="1"/>
  <c r="G13" i="5"/>
  <c r="F27" i="5"/>
  <c r="G27" i="5"/>
  <c r="G22" i="5"/>
  <c r="F22" i="5"/>
  <c r="I22" i="5" s="1"/>
  <c r="G37" i="5"/>
  <c r="G24" i="5"/>
  <c r="F24" i="5"/>
  <c r="G17" i="5"/>
  <c r="F17" i="5"/>
  <c r="G29" i="5"/>
  <c r="F29" i="5"/>
  <c r="I29" i="5" s="1"/>
  <c r="F15" i="5"/>
  <c r="I15" i="5" s="1"/>
  <c r="G15" i="5"/>
  <c r="F34" i="5"/>
  <c r="I34" i="5" s="1"/>
  <c r="F37" i="5"/>
  <c r="G34" i="5"/>
  <c r="G28" i="5"/>
  <c r="F28" i="5"/>
  <c r="I28" i="5" s="1"/>
  <c r="F21" i="5"/>
  <c r="I21" i="5" s="1"/>
  <c r="G21" i="5"/>
  <c r="F31" i="5"/>
  <c r="I31" i="5" s="1"/>
  <c r="G31" i="5"/>
  <c r="I37" i="5" l="1"/>
  <c r="I14" i="5"/>
  <c r="I24" i="5"/>
  <c r="I17" i="5"/>
  <c r="I27" i="5"/>
</calcChain>
</file>

<file path=xl/sharedStrings.xml><?xml version="1.0" encoding="utf-8"?>
<sst xmlns="http://schemas.openxmlformats.org/spreadsheetml/2006/main" count="805" uniqueCount="122">
  <si>
    <t>OECD</t>
  </si>
  <si>
    <t>goal</t>
  </si>
  <si>
    <t>OECDp</t>
  </si>
  <si>
    <t>AUS</t>
  </si>
  <si>
    <t>AUT</t>
  </si>
  <si>
    <t>BEL</t>
  </si>
  <si>
    <t>CAN</t>
  </si>
  <si>
    <t>CHE</t>
  </si>
  <si>
    <t>CHL</t>
  </si>
  <si>
    <t>CZE</t>
  </si>
  <si>
    <t>DEU</t>
  </si>
  <si>
    <t>ESP</t>
  </si>
  <si>
    <t>EST</t>
  </si>
  <si>
    <t>FIN</t>
  </si>
  <si>
    <t>FRA</t>
  </si>
  <si>
    <t>GBR</t>
  </si>
  <si>
    <t>GRC</t>
  </si>
  <si>
    <t>HUN</t>
  </si>
  <si>
    <t>IRL</t>
  </si>
  <si>
    <t>ISL</t>
  </si>
  <si>
    <t>ISR</t>
  </si>
  <si>
    <t>ITA</t>
  </si>
  <si>
    <t>JPN</t>
  </si>
  <si>
    <t>KOR</t>
  </si>
  <si>
    <t>LTU</t>
  </si>
  <si>
    <t>LUX</t>
  </si>
  <si>
    <t>LVA</t>
  </si>
  <si>
    <t>MEX</t>
  </si>
  <si>
    <t>NLD</t>
  </si>
  <si>
    <t>NOR</t>
  </si>
  <si>
    <t>NZL</t>
  </si>
  <si>
    <t>POL</t>
  </si>
  <si>
    <t>PRT</t>
  </si>
  <si>
    <t>SVK</t>
  </si>
  <si>
    <t>SVN</t>
  </si>
  <si>
    <t>SWE</t>
  </si>
  <si>
    <t>TUR</t>
  </si>
  <si>
    <t>DNK</t>
  </si>
  <si>
    <t>People</t>
  </si>
  <si>
    <t>Food</t>
  </si>
  <si>
    <t>Health</t>
  </si>
  <si>
    <t>Education</t>
  </si>
  <si>
    <t>Planet</t>
  </si>
  <si>
    <t>Water</t>
  </si>
  <si>
    <t>Climate</t>
  </si>
  <si>
    <t>Oceans</t>
  </si>
  <si>
    <t>Biodiversity</t>
  </si>
  <si>
    <t>Prosperity</t>
  </si>
  <si>
    <t>Energy</t>
  </si>
  <si>
    <t>Economy</t>
  </si>
  <si>
    <t>Infrastructure</t>
  </si>
  <si>
    <t>Cities</t>
  </si>
  <si>
    <t>Peace</t>
  </si>
  <si>
    <t>Institutions</t>
  </si>
  <si>
    <t>Partnership</t>
  </si>
  <si>
    <t>Implementation</t>
  </si>
  <si>
    <t>.</t>
  </si>
  <si>
    <t>iso3</t>
  </si>
  <si>
    <t>DistanceGF</t>
  </si>
  <si>
    <t>CountGF</t>
  </si>
  <si>
    <t>CountGF2</t>
  </si>
  <si>
    <t>DAC</t>
  </si>
  <si>
    <t>OECDt</t>
  </si>
  <si>
    <t>Value</t>
  </si>
  <si>
    <t>Country</t>
  </si>
  <si>
    <t>France</t>
  </si>
  <si>
    <t>Australia</t>
  </si>
  <si>
    <t>Austria</t>
  </si>
  <si>
    <t>Belgium</t>
  </si>
  <si>
    <t>Canada</t>
  </si>
  <si>
    <t>Switzerland</t>
  </si>
  <si>
    <t>Chile</t>
  </si>
  <si>
    <t>Germany</t>
  </si>
  <si>
    <t>Denmark</t>
  </si>
  <si>
    <t>Spain</t>
  </si>
  <si>
    <t>Estonia</t>
  </si>
  <si>
    <t>Finland</t>
  </si>
  <si>
    <t>Greece</t>
  </si>
  <si>
    <t>Hungary</t>
  </si>
  <si>
    <t>Ireland</t>
  </si>
  <si>
    <t>Iceland</t>
  </si>
  <si>
    <t>Israel</t>
  </si>
  <si>
    <t>Italy</t>
  </si>
  <si>
    <t>Japan</t>
  </si>
  <si>
    <t>Korea</t>
  </si>
  <si>
    <t>Lithuania</t>
  </si>
  <si>
    <t>Luxembourg</t>
  </si>
  <si>
    <t>Latvia</t>
  </si>
  <si>
    <t>Mexico</t>
  </si>
  <si>
    <t>Norway</t>
  </si>
  <si>
    <t>New Zealand</t>
  </si>
  <si>
    <t>Poland</t>
  </si>
  <si>
    <t>Portugal</t>
  </si>
  <si>
    <t>Slovenia</t>
  </si>
  <si>
    <t>Sweden</t>
  </si>
  <si>
    <t>Turkey</t>
  </si>
  <si>
    <t>the United Kingdom</t>
  </si>
  <si>
    <t>the Czech Republic</t>
  </si>
  <si>
    <t>the Netherlands</t>
  </si>
  <si>
    <t>the Slovak Republic</t>
  </si>
  <si>
    <t>Lower bound</t>
  </si>
  <si>
    <t>Higher bound</t>
  </si>
  <si>
    <t>Country name</t>
  </si>
  <si>
    <t>P</t>
  </si>
  <si>
    <t>Goal</t>
  </si>
  <si>
    <t>Goal number</t>
  </si>
  <si>
    <r>
      <rPr>
        <i/>
        <sz val="10"/>
        <color theme="1"/>
        <rFont val="Arial"/>
        <family val="2"/>
      </rPr>
      <t>Source</t>
    </r>
    <r>
      <rPr>
        <sz val="10"/>
        <color theme="1"/>
        <rFont val="Arial"/>
        <family val="2"/>
      </rPr>
      <t>: see metadata provided in the online annex</t>
    </r>
  </si>
  <si>
    <t>Eradicate
poverty</t>
  </si>
  <si>
    <t>Reduce
inequality</t>
  </si>
  <si>
    <t>Sustainable
production</t>
  </si>
  <si>
    <t>Gender
equality</t>
  </si>
  <si>
    <t>1. Panel A shows the average distance the country needs to travel to reach each SDG. Distances are measured in standardised units (see Chapter 3 for details) with 0 indicating that the level for 2030 has already been attained: and 3 is the distance most OECD countries have already travelled. Bars show the average country performance against all targets under the relevant Goal for which data are available, and diamonds show the OECD average. Whiskers show uncertainties due to missing data, ranging from assuming that missing indicators are all 3 standardised distances from the 2030 target level to assuming that they are already at the target level. Panel B shows the share of targets covered by at least one indicator out of the 169 targets of the 2030 Agenda, according to the 17 goals and 5Ps.</t>
  </si>
  <si>
    <t>Panel A shows the average distance the country needs to travel to reach each SDG. Distances are measured in standardised units (see Chapter 3 for details) with 0 indicating that the level for 2030 has already been attained: and 3 is the distance most OECD countries have already travelled. Bars show the average country performance against all targets under the relevant Goal for which data are available, and diamonds show the OECD average. Whiskers show uncertainties due to missing data, ranging from assuming that missing indicators are all 3 standardised distances from the 2030 target level to assuming that they are already at the target level. Panel B shows the share of targets covered by at least one indicator out of the 169 targets of the 2030 Agenda, according to the 17 goals and 5Ps.</t>
  </si>
  <si>
    <r>
      <rPr>
        <i/>
        <sz val="10"/>
        <color theme="1"/>
        <rFont val="Arial"/>
        <family val="2"/>
      </rPr>
      <t>Source</t>
    </r>
    <r>
      <rPr>
        <sz val="10"/>
        <color theme="1"/>
        <rFont val="Arial"/>
        <family val="2"/>
      </rPr>
      <t>: See detailed metadata online at www.oecd.org/sdd/OECD-Measuring-Distance-to-SDGs-Targets-Metadata.pdf</t>
    </r>
  </si>
  <si>
    <t>Value for vizualisation</t>
  </si>
  <si>
    <t>Uncertainty (whiskers)</t>
  </si>
  <si>
    <t>Data Availability</t>
  </si>
  <si>
    <t>Measuring Distance to the SDG Targets 2019 - © OECD 2019</t>
  </si>
  <si>
    <t>Chapter 2</t>
  </si>
  <si>
    <t>Figure 2.2. Australia’s distance from targets and data coverage, by goal</t>
  </si>
  <si>
    <t>Version 1 - Last updated: 11-Apr-2019</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</si>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</sst>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theme="1"/>
      <name val="Arial"/>
      <family val="2"/>
    </font>
    <font>
      <sz val="10"/>
      <color theme="1"/>
      <name val="Arial"/>
      <family val="2"/>
    </font>
    <font>
      <b/>
      <sz val="10"/>
      <color theme="1"/>
      <name val="Arial"/>
      <family val="2"/>
    </font>
    <font>
      <sz val="11"/>
      <color theme="1"/>
      <name val="Calibri"/>
      <family val="2"/>
      <scheme val="minor"/>
    </font>
    <font>
      <sz val="11"/>
      <color rgb="FFFF0000"/>
      <name val="Calibri"/>
      <family val="2"/>
      <scheme val="minor"/>
    </font>
    <font>
      <sz val="11"/>
      <color rgb="FF000000"/>
      <name val="Arial Narrow"/>
      <family val="2"/>
    </font>
    <font>
      <sz val="8"/>
      <color rgb="FFFF0000"/>
      <name val="Arial"/>
      <family val="2"/>
    </font>
    <font>
      <sz val="11"/>
      <color theme="1"/>
      <name val="Arial Narrow"/>
      <family val="2"/>
    </font>
    <font>
      <b/>
      <sz val="11"/>
      <color theme="1"/>
      <name val="Calibri"/>
      <family val="2"/>
      <scheme val="minor"/>
    </font>
    <font>
      <i/>
      <sz val="10"/>
      <color theme="1"/>
      <name val="Arial"/>
      <family val="2"/>
    </font>
    <font>
      <sz val="8"/>
      <color rgb="FF000000"/>
      <name val="Arial"/>
      <family val="2"/>
    </font>
    <font>
      <sz val="10"/>
      <color theme="0"/>
      <name val="Arial"/>
      <family val="2"/>
    </font>
    <font>
      <sz val="10"/>
      <name val="Arial"/>
      <family val="2"/>
    </font>
    <font>
      <sz val="11"/>
      <name val="Calibri"/>
      <family val="2"/>
      <scheme val="minor"/>
    </font>
    <font>
      <sz val="11"/>
      <color theme="0"/>
      <name val="Calibri"/>
      <family val="2"/>
      <scheme val="minor"/>
    </font>
    <font>
      <sz val="11"/>
      <color theme="0"/>
      <name val="Arial Narrow"/>
      <family val="2"/>
    </font>
    <font>
      <sz val="10"/>
      <color rgb="FF010000"/>
      <name val="Arial"/>
      <family val="2"/>
    </font>
    <font>
      <u/>
      <sz val="10"/>
      <color theme="10"/>
      <name val="Arial"/>
      <family val="2"/>
    </font>
  </fonts>
  <fills count="3">
    <fill>
      <patternFill patternType="none"/>
    </fill>
    <fill>
      <patternFill patternType="gray125"/>
    </fill>
    <fill>
      <patternFill patternType="solid">
        <fgColor indexed="9"/>
        <bgColor indexed="64"/>
      </patternFill>
    </fill>
  </fills>
  <borders count="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 fillId="0" borderId="0"/>
    <xf numFmtId="0" fontId="17" fillId="0" borderId="0" applyNumberFormat="0" applyFill="0" applyBorder="0" applyAlignment="0" applyProtection="0"/>
  </cellStyleXfs>
  <cellXfs count="42">
    <xf numFmtId="0" fontId="0" fillId="0" borderId="0" xfId="0"/>
    <xf numFmtId="2" fontId="0" fillId="0" borderId="0" xfId="0" applyNumberFormat="1"/>
    <xf numFmtId="0" fontId="3" fillId="0" borderId="0" xfId="1"/>
    <xf numFmtId="2" fontId="3" fillId="0" borderId="0" xfId="1" applyNumberFormat="1"/>
    <xf numFmtId="0" fontId="3" fillId="0" borderId="0" xfId="1" applyBorder="1"/>
    <xf numFmtId="0" fontId="3" fillId="0" borderId="0" xfId="1" applyFill="1"/>
    <xf numFmtId="0" fontId="3" fillId="0" borderId="0" xfId="1" applyFill="1" applyBorder="1"/>
    <xf numFmtId="2" fontId="3" fillId="0" borderId="0" xfId="1" applyNumberFormat="1" applyBorder="1" applyAlignment="1">
      <alignment horizontal="center"/>
    </xf>
    <xf numFmtId="1" fontId="3" fillId="0" borderId="0" xfId="1" applyNumberFormat="1"/>
    <xf numFmtId="2" fontId="4" fillId="0" borderId="0" xfId="1" applyNumberFormat="1" applyFont="1" applyBorder="1" applyAlignment="1">
      <alignment horizontal="center"/>
    </xf>
    <xf numFmtId="1" fontId="4" fillId="0" borderId="0" xfId="1" applyNumberFormat="1" applyFont="1" applyBorder="1" applyAlignment="1">
      <alignment horizontal="center"/>
    </xf>
    <xf numFmtId="1" fontId="4" fillId="0" borderId="0" xfId="1" applyNumberFormat="1" applyFont="1" applyBorder="1" applyAlignment="1">
      <alignment horizontal="left"/>
    </xf>
    <xf numFmtId="2" fontId="3" fillId="0" borderId="0" xfId="1" applyNumberFormat="1" applyBorder="1"/>
    <xf numFmtId="0" fontId="0" fillId="0" borderId="0" xfId="0" applyBorder="1"/>
    <xf numFmtId="0" fontId="2" fillId="0" borderId="0" xfId="1" applyFont="1" applyBorder="1"/>
    <xf numFmtId="0" fontId="6" fillId="0" borderId="0" xfId="1" applyFont="1" applyBorder="1"/>
    <xf numFmtId="0" fontId="1" fillId="0" borderId="0" xfId="1" applyFont="1" applyBorder="1"/>
    <xf numFmtId="0" fontId="5" fillId="0" borderId="0" xfId="1" applyFont="1" applyFill="1"/>
    <xf numFmtId="0" fontId="7" fillId="0" borderId="0" xfId="1" applyFont="1" applyFill="1"/>
    <xf numFmtId="0" fontId="2" fillId="0" borderId="0" xfId="0" applyFont="1"/>
    <xf numFmtId="0" fontId="8" fillId="0" borderId="1" xfId="1" applyFont="1" applyBorder="1"/>
    <xf numFmtId="0" fontId="3" fillId="0" borderId="2" xfId="1" applyFill="1" applyBorder="1"/>
    <xf numFmtId="0" fontId="3" fillId="0" borderId="0" xfId="1" quotePrefix="1" applyFont="1" applyBorder="1"/>
    <xf numFmtId="0" fontId="3" fillId="0" borderId="0" xfId="1" applyFont="1" applyBorder="1"/>
    <xf numFmtId="0" fontId="8" fillId="0" borderId="0" xfId="1" applyFont="1" applyFill="1" applyAlignment="1"/>
    <xf numFmtId="0" fontId="3" fillId="0" borderId="0" xfId="1" applyBorder="1" applyAlignment="1"/>
    <xf numFmtId="0" fontId="12" fillId="0" borderId="0" xfId="0" applyFont="1"/>
    <xf numFmtId="0" fontId="13" fillId="0" borderId="0" xfId="1" applyFont="1" applyFill="1"/>
    <xf numFmtId="0" fontId="14" fillId="0" borderId="0" xfId="1" applyFont="1" applyBorder="1"/>
    <xf numFmtId="0" fontId="11" fillId="0" borderId="0" xfId="0" applyFont="1" applyBorder="1"/>
    <xf numFmtId="2" fontId="14" fillId="0" borderId="0" xfId="1" applyNumberFormat="1" applyFont="1" applyBorder="1" applyAlignment="1">
      <alignment horizontal="center"/>
    </xf>
    <xf numFmtId="0" fontId="14" fillId="0" borderId="0" xfId="1" applyFont="1"/>
    <xf numFmtId="0" fontId="15" fillId="0" borderId="0" xfId="1" applyFont="1" applyFill="1"/>
    <xf numFmtId="2" fontId="13" fillId="0" borderId="0" xfId="1" applyNumberFormat="1" applyFont="1" applyBorder="1" applyAlignment="1">
      <alignment horizontal="center"/>
    </xf>
    <xf numFmtId="2" fontId="14" fillId="0" borderId="0" xfId="1" applyNumberFormat="1" applyFont="1" applyBorder="1"/>
    <xf numFmtId="2" fontId="14" fillId="0" borderId="0" xfId="1" applyNumberFormat="1" applyFont="1"/>
    <xf numFmtId="0" fontId="16" fillId="2" borderId="0" xfId="1" applyFont="1" applyFill="1" applyAlignment="1"/>
    <xf numFmtId="2" fontId="16" fillId="2" borderId="0" xfId="1" applyNumberFormat="1" applyFont="1" applyFill="1" applyAlignment="1"/>
    <xf numFmtId="0" fontId="16" fillId="2" borderId="0" xfId="0" applyFont="1" applyFill="1" applyAlignment="1"/>
    <xf numFmtId="0" fontId="17" fillId="2" borderId="0" xfId="2" applyFill="1" applyAlignment="1"/>
    <xf numFmtId="0" fontId="10" fillId="0" borderId="0" xfId="0" applyFont="1" applyFill="1" applyAlignment="1">
      <alignment horizontal="center"/>
    </xf>
    <xf numFmtId="0" fontId="0" fillId="0" borderId="0" xfId="1" applyFont="1" applyFill="1" applyAlignment="1">
      <alignment horizontal="left" vertical="top"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1.9920803043647736E-2"/>
          <c:w val="0.98906927548920154"/>
          <c:h val="0.97011879543452839"/>
        </c:manualLayout>
      </c:layout>
      <c:barChart>
        <c:barDir val="col"/>
        <c:grouping val="stacked"/>
        <c:varyColors val="0"/>
        <c:ser>
          <c:idx val="0"/>
          <c:order val="0"/>
          <c:tx>
            <c:strRef>
              <c:f>Figure!$D$11</c:f>
              <c:strCache>
                <c:ptCount val="1"/>
                <c:pt idx="0">
                  <c:v>Value</c:v>
                </c:pt>
              </c:strCache>
            </c:strRef>
          </c:tx>
          <c:spPr>
            <a:noFill/>
            <a:ln w="6350" cmpd="sng">
              <a:noFill/>
            </a:ln>
            <a:effectLst/>
          </c:spPr>
          <c:invertIfNegative val="0"/>
          <c:errBars>
            <c:errBarType val="both"/>
            <c:errValType val="cust"/>
            <c:noEndCap val="0"/>
            <c:plus>
              <c:numRef>
                <c:f>Figure!$E$12:$E$38</c:f>
                <c:numCache>
                  <c:formatCode>General</c:formatCode>
                  <c:ptCount val="27"/>
                  <c:pt idx="1">
                    <c:v>0.48522716711850022</c:v>
                  </c:pt>
                  <c:pt idx="2">
                    <c:v>0.46618462499999991</c:v>
                  </c:pt>
                  <c:pt idx="3">
                    <c:v>0</c:v>
                  </c:pt>
                  <c:pt idx="4">
                    <c:v>0.33502379999999987</c:v>
                  </c:pt>
                  <c:pt idx="5">
                    <c:v>1.0097967171565003</c:v>
                  </c:pt>
                  <c:pt idx="8">
                    <c:v>0.55551937499999982</c:v>
                  </c:pt>
                  <c:pt idx="9">
                    <c:v>1.5527133235914299</c:v>
                  </c:pt>
                  <c:pt idx="10">
                    <c:v>0.70073840000000009</c:v>
                  </c:pt>
                  <c:pt idx="11">
                    <c:v>1.7316138699999999</c:v>
                  </c:pt>
                  <c:pt idx="12">
                    <c:v>0.99457099999999987</c:v>
                  </c:pt>
                  <c:pt idx="15">
                    <c:v>0.39452739999999986</c:v>
                  </c:pt>
                  <c:pt idx="16">
                    <c:v>0.66178646569060029</c:v>
                  </c:pt>
                  <c:pt idx="17">
                    <c:v>0</c:v>
                  </c:pt>
                  <c:pt idx="18">
                    <c:v>0.88328659999999992</c:v>
                  </c:pt>
                  <c:pt idx="19">
                    <c:v>1.9228283199999998</c:v>
                  </c:pt>
                  <c:pt idx="22">
                    <c:v>0.7165613073249002</c:v>
                  </c:pt>
                  <c:pt idx="25">
                    <c:v>1.04700285041748</c:v>
                  </c:pt>
                </c:numCache>
              </c:numRef>
            </c:plus>
            <c:minus>
              <c:numRef>
                <c:f>Figure!$F$12:$F$38</c:f>
                <c:numCache>
                  <c:formatCode>General</c:formatCode>
                  <c:ptCount val="27"/>
                  <c:pt idx="1">
                    <c:v>0.37191573288150015</c:v>
                  </c:pt>
                  <c:pt idx="2">
                    <c:v>0.65881537500000009</c:v>
                  </c:pt>
                  <c:pt idx="3">
                    <c:v>0</c:v>
                  </c:pt>
                  <c:pt idx="4">
                    <c:v>0.2649762</c:v>
                  </c:pt>
                  <c:pt idx="5">
                    <c:v>0.99020338284350018</c:v>
                  </c:pt>
                  <c:pt idx="8">
                    <c:v>0.56948062500000007</c:v>
                  </c:pt>
                  <c:pt idx="9">
                    <c:v>0.62910477640856999</c:v>
                  </c:pt>
                  <c:pt idx="10">
                    <c:v>0.49926159999999997</c:v>
                  </c:pt>
                  <c:pt idx="11">
                    <c:v>0.36838612999999998</c:v>
                  </c:pt>
                  <c:pt idx="12">
                    <c:v>0.50542900000000002</c:v>
                  </c:pt>
                  <c:pt idx="15">
                    <c:v>0.20547260000000001</c:v>
                  </c:pt>
                  <c:pt idx="16">
                    <c:v>0.33821373430940005</c:v>
                  </c:pt>
                  <c:pt idx="17">
                    <c:v>0</c:v>
                  </c:pt>
                  <c:pt idx="18">
                    <c:v>1.2167133999999999</c:v>
                  </c:pt>
                  <c:pt idx="19">
                    <c:v>0.17717168</c:v>
                  </c:pt>
                  <c:pt idx="22">
                    <c:v>0.53343879267510008</c:v>
                  </c:pt>
                  <c:pt idx="25">
                    <c:v>0.37404974958252002</c:v>
                  </c:pt>
                </c:numCache>
              </c:numRef>
            </c:minus>
            <c:spPr>
              <a:noFill/>
              <a:ln w="9525" cap="flat" cmpd="sng" algn="ctr">
                <a:solidFill>
                  <a:schemeClr val="tx1">
                    <a:lumMod val="65000"/>
                    <a:lumOff val="35000"/>
                  </a:schemeClr>
                </a:solidFill>
                <a:round/>
              </a:ln>
              <a:effectLst/>
            </c:spPr>
          </c:errBars>
          <c:cat>
            <c:multiLvlStrRef>
              <c:f>Figure!$A$12:$B$38</c:f>
              <c:multiLvlStrCache>
                <c:ptCount val="27"/>
                <c:lvl>
                  <c:pt idx="1">
                    <c:v>Eradicate
poverty</c:v>
                  </c:pt>
                  <c:pt idx="2">
                    <c:v>Food</c:v>
                  </c:pt>
                  <c:pt idx="3">
                    <c:v>Health</c:v>
                  </c:pt>
                  <c:pt idx="4">
                    <c:v>Education</c:v>
                  </c:pt>
                  <c:pt idx="5">
                    <c:v>Gender
equality</c:v>
                  </c:pt>
                  <c:pt idx="8">
                    <c:v>Water</c:v>
                  </c:pt>
                  <c:pt idx="9">
                    <c:v>Sustainable
production</c:v>
                  </c:pt>
                  <c:pt idx="10">
                    <c:v>Climate</c:v>
                  </c:pt>
                  <c:pt idx="11">
                    <c:v>Oceans</c:v>
                  </c:pt>
                  <c:pt idx="12">
                    <c:v>Biodiversity</c:v>
                  </c:pt>
                  <c:pt idx="15">
                    <c:v>Energy</c:v>
                  </c:pt>
                  <c:pt idx="16">
                    <c:v>Economy</c:v>
                  </c:pt>
                  <c:pt idx="17">
                    <c:v>Infrastructure</c:v>
                  </c:pt>
                  <c:pt idx="18">
                    <c:v>Reduce
inequality</c:v>
                  </c:pt>
                  <c:pt idx="19">
                    <c:v>Cities</c:v>
                  </c:pt>
                  <c:pt idx="22">
                    <c:v>Institutions</c:v>
                  </c:pt>
                  <c:pt idx="25">
                    <c:v>Implementation</c:v>
                  </c:pt>
                  <c:pt idx="26">
                    <c:v>.</c:v>
                  </c:pt>
                </c:lvl>
                <c:lvl>
                  <c:pt idx="0">
                    <c:v>People</c:v>
                  </c:pt>
                  <c:pt idx="7">
                    <c:v>Planet</c:v>
                  </c:pt>
                  <c:pt idx="14">
                    <c:v>Prosperity</c:v>
                  </c:pt>
                  <c:pt idx="21">
                    <c:v>Peace</c:v>
                  </c:pt>
                  <c:pt idx="24">
                    <c:v>Partnership</c:v>
                  </c:pt>
                </c:lvl>
              </c:multiLvlStrCache>
            </c:multiLvlStrRef>
          </c:cat>
          <c:val>
            <c:numRef>
              <c:f>Figure!$D$12:$D$38</c:f>
              <c:numCache>
                <c:formatCode>0.00</c:formatCode>
                <c:ptCount val="27"/>
                <c:pt idx="1">
                  <c:v>1.3017049999999999</c:v>
                </c:pt>
                <c:pt idx="2">
                  <c:v>1.7568410000000001</c:v>
                </c:pt>
                <c:pt idx="3">
                  <c:v>0.68087319999999996</c:v>
                </c:pt>
                <c:pt idx="4">
                  <c:v>1.324881</c:v>
                </c:pt>
                <c:pt idx="5">
                  <c:v>1.4853050000000001</c:v>
                </c:pt>
                <c:pt idx="8">
                  <c:v>1.518615</c:v>
                </c:pt>
                <c:pt idx="9">
                  <c:v>0.86501910000000004</c:v>
                </c:pt>
                <c:pt idx="10">
                  <c:v>1.248154</c:v>
                </c:pt>
                <c:pt idx="11">
                  <c:v>0.52626589999999995</c:v>
                </c:pt>
                <c:pt idx="12">
                  <c:v>1.010858</c:v>
                </c:pt>
                <c:pt idx="15">
                  <c:v>1.027363</c:v>
                </c:pt>
                <c:pt idx="16">
                  <c:v>1.0146409999999999</c:v>
                </c:pt>
                <c:pt idx="17">
                  <c:v>1.3874709999999999</c:v>
                </c:pt>
                <c:pt idx="18">
                  <c:v>1.738162</c:v>
                </c:pt>
                <c:pt idx="19">
                  <c:v>0.25310240000000001</c:v>
                </c:pt>
                <c:pt idx="22">
                  <c:v>1.2802530000000001</c:v>
                </c:pt>
                <c:pt idx="25">
                  <c:v>0.78966060000000005</c:v>
                </c:pt>
              </c:numCache>
            </c:numRef>
          </c:val>
          <c:extLst>
            <c:ext xmlns:c16="http://schemas.microsoft.com/office/drawing/2014/chart" uri="{C3380CC4-5D6E-409C-BE32-E72D297353CC}">
              <c16:uniqueId val="{00000000-7487-4765-AFBD-3BF80E781A74}"/>
            </c:ext>
          </c:extLst>
        </c:ser>
        <c:ser>
          <c:idx val="2"/>
          <c:order val="1"/>
          <c:tx>
            <c:strRef>
              <c:f>Figure!$G$11</c:f>
              <c:strCache>
                <c:ptCount val="1"/>
                <c:pt idx="0">
                  <c:v>Value for vizualisation</c:v>
                </c:pt>
              </c:strCache>
            </c:strRef>
          </c:tx>
          <c:spPr>
            <a:solidFill>
              <a:srgbClr val="DD3A38"/>
            </a:solidFill>
            <a:ln w="6350" cmpd="sng">
              <a:solidFill>
                <a:schemeClr val="tx1"/>
              </a:solidFill>
            </a:ln>
            <a:effectLst/>
          </c:spPr>
          <c:invertIfNegative val="0"/>
          <c:dPt>
            <c:idx val="8"/>
            <c:invertIfNegative val="0"/>
            <c:bubble3D val="0"/>
            <c:spPr>
              <a:solidFill>
                <a:srgbClr val="569744"/>
              </a:solidFill>
              <a:ln w="6350" cmpd="sng">
                <a:solidFill>
                  <a:schemeClr val="tx1"/>
                </a:solidFill>
              </a:ln>
              <a:effectLst/>
            </c:spPr>
            <c:extLst>
              <c:ext xmlns:c16="http://schemas.microsoft.com/office/drawing/2014/chart" uri="{C3380CC4-5D6E-409C-BE32-E72D297353CC}">
                <c16:uniqueId val="{0000001B-7487-4765-AFBD-3BF80E781A74}"/>
              </c:ext>
            </c:extLst>
          </c:dPt>
          <c:dPt>
            <c:idx val="9"/>
            <c:invertIfNegative val="0"/>
            <c:bubble3D val="0"/>
            <c:spPr>
              <a:solidFill>
                <a:srgbClr val="569744"/>
              </a:solidFill>
              <a:ln w="6350" cmpd="sng">
                <a:solidFill>
                  <a:schemeClr val="tx1"/>
                </a:solidFill>
              </a:ln>
              <a:effectLst/>
            </c:spPr>
            <c:extLst>
              <c:ext xmlns:c16="http://schemas.microsoft.com/office/drawing/2014/chart" uri="{C3380CC4-5D6E-409C-BE32-E72D297353CC}">
                <c16:uniqueId val="{0000001D-7487-4765-AFBD-3BF80E781A74}"/>
              </c:ext>
            </c:extLst>
          </c:dPt>
          <c:dPt>
            <c:idx val="10"/>
            <c:invertIfNegative val="0"/>
            <c:bubble3D val="0"/>
            <c:spPr>
              <a:solidFill>
                <a:srgbClr val="569744"/>
              </a:solidFill>
              <a:ln w="6350" cmpd="sng">
                <a:solidFill>
                  <a:schemeClr val="tx1"/>
                </a:solidFill>
              </a:ln>
              <a:effectLst/>
            </c:spPr>
            <c:extLst>
              <c:ext xmlns:c16="http://schemas.microsoft.com/office/drawing/2014/chart" uri="{C3380CC4-5D6E-409C-BE32-E72D297353CC}">
                <c16:uniqueId val="{0000001F-7487-4765-AFBD-3BF80E781A74}"/>
              </c:ext>
            </c:extLst>
          </c:dPt>
          <c:dPt>
            <c:idx val="11"/>
            <c:invertIfNegative val="0"/>
            <c:bubble3D val="0"/>
            <c:spPr>
              <a:solidFill>
                <a:srgbClr val="569744"/>
              </a:solidFill>
              <a:ln w="6350" cmpd="sng">
                <a:solidFill>
                  <a:schemeClr val="tx1"/>
                </a:solidFill>
              </a:ln>
              <a:effectLst/>
            </c:spPr>
            <c:extLst>
              <c:ext xmlns:c16="http://schemas.microsoft.com/office/drawing/2014/chart" uri="{C3380CC4-5D6E-409C-BE32-E72D297353CC}">
                <c16:uniqueId val="{00000021-7487-4765-AFBD-3BF80E781A74}"/>
              </c:ext>
            </c:extLst>
          </c:dPt>
          <c:dPt>
            <c:idx val="12"/>
            <c:invertIfNegative val="0"/>
            <c:bubble3D val="0"/>
            <c:spPr>
              <a:solidFill>
                <a:srgbClr val="569744"/>
              </a:solidFill>
              <a:ln w="6350" cmpd="sng">
                <a:solidFill>
                  <a:schemeClr val="tx1"/>
                </a:solidFill>
              </a:ln>
              <a:effectLst/>
            </c:spPr>
            <c:extLst>
              <c:ext xmlns:c16="http://schemas.microsoft.com/office/drawing/2014/chart" uri="{C3380CC4-5D6E-409C-BE32-E72D297353CC}">
                <c16:uniqueId val="{00000023-7487-4765-AFBD-3BF80E781A74}"/>
              </c:ext>
            </c:extLst>
          </c:dPt>
          <c:dPt>
            <c:idx val="15"/>
            <c:invertIfNegative val="0"/>
            <c:bubble3D val="0"/>
            <c:spPr>
              <a:solidFill>
                <a:srgbClr val="FC6925"/>
              </a:solidFill>
              <a:ln w="6350" cmpd="sng">
                <a:solidFill>
                  <a:schemeClr val="tx1"/>
                </a:solidFill>
              </a:ln>
              <a:effectLst/>
            </c:spPr>
            <c:extLst>
              <c:ext xmlns:c16="http://schemas.microsoft.com/office/drawing/2014/chart" uri="{C3380CC4-5D6E-409C-BE32-E72D297353CC}">
                <c16:uniqueId val="{00000025-7487-4765-AFBD-3BF80E781A74}"/>
              </c:ext>
            </c:extLst>
          </c:dPt>
          <c:dPt>
            <c:idx val="16"/>
            <c:invertIfNegative val="0"/>
            <c:bubble3D val="0"/>
            <c:spPr>
              <a:solidFill>
                <a:srgbClr val="FC6925"/>
              </a:solidFill>
              <a:ln w="6350" cmpd="sng">
                <a:solidFill>
                  <a:schemeClr val="tx1"/>
                </a:solidFill>
              </a:ln>
              <a:effectLst/>
            </c:spPr>
            <c:extLst>
              <c:ext xmlns:c16="http://schemas.microsoft.com/office/drawing/2014/chart" uri="{C3380CC4-5D6E-409C-BE32-E72D297353CC}">
                <c16:uniqueId val="{00000027-7487-4765-AFBD-3BF80E781A74}"/>
              </c:ext>
            </c:extLst>
          </c:dPt>
          <c:dPt>
            <c:idx val="17"/>
            <c:invertIfNegative val="0"/>
            <c:bubble3D val="0"/>
            <c:spPr>
              <a:solidFill>
                <a:srgbClr val="FC6925"/>
              </a:solidFill>
              <a:ln w="6350" cmpd="sng">
                <a:solidFill>
                  <a:schemeClr val="tx1"/>
                </a:solidFill>
              </a:ln>
              <a:effectLst/>
            </c:spPr>
            <c:extLst>
              <c:ext xmlns:c16="http://schemas.microsoft.com/office/drawing/2014/chart" uri="{C3380CC4-5D6E-409C-BE32-E72D297353CC}">
                <c16:uniqueId val="{00000029-7487-4765-AFBD-3BF80E781A74}"/>
              </c:ext>
            </c:extLst>
          </c:dPt>
          <c:dPt>
            <c:idx val="18"/>
            <c:invertIfNegative val="0"/>
            <c:bubble3D val="0"/>
            <c:spPr>
              <a:solidFill>
                <a:srgbClr val="FC6925"/>
              </a:solidFill>
              <a:ln w="6350" cmpd="sng">
                <a:solidFill>
                  <a:schemeClr val="tx1"/>
                </a:solidFill>
              </a:ln>
              <a:effectLst/>
            </c:spPr>
            <c:extLst>
              <c:ext xmlns:c16="http://schemas.microsoft.com/office/drawing/2014/chart" uri="{C3380CC4-5D6E-409C-BE32-E72D297353CC}">
                <c16:uniqueId val="{0000002B-7487-4765-AFBD-3BF80E781A74}"/>
              </c:ext>
            </c:extLst>
          </c:dPt>
          <c:dPt>
            <c:idx val="19"/>
            <c:invertIfNegative val="0"/>
            <c:bubble3D val="0"/>
            <c:spPr>
              <a:solidFill>
                <a:srgbClr val="FC6925"/>
              </a:solidFill>
              <a:ln w="6350" cmpd="sng">
                <a:solidFill>
                  <a:schemeClr val="tx1"/>
                </a:solidFill>
              </a:ln>
              <a:effectLst/>
            </c:spPr>
            <c:extLst>
              <c:ext xmlns:c16="http://schemas.microsoft.com/office/drawing/2014/chart" uri="{C3380CC4-5D6E-409C-BE32-E72D297353CC}">
                <c16:uniqueId val="{0000002D-7487-4765-AFBD-3BF80E781A74}"/>
              </c:ext>
            </c:extLst>
          </c:dPt>
          <c:dPt>
            <c:idx val="22"/>
            <c:invertIfNegative val="0"/>
            <c:bubble3D val="0"/>
            <c:spPr>
              <a:solidFill>
                <a:srgbClr val="266CA0"/>
              </a:solidFill>
              <a:ln w="6350" cmpd="sng">
                <a:solidFill>
                  <a:schemeClr val="tx1"/>
                </a:solidFill>
              </a:ln>
              <a:effectLst/>
            </c:spPr>
            <c:extLst>
              <c:ext xmlns:c16="http://schemas.microsoft.com/office/drawing/2014/chart" uri="{C3380CC4-5D6E-409C-BE32-E72D297353CC}">
                <c16:uniqueId val="{0000002F-7487-4765-AFBD-3BF80E781A74}"/>
              </c:ext>
            </c:extLst>
          </c:dPt>
          <c:dPt>
            <c:idx val="25"/>
            <c:invertIfNegative val="0"/>
            <c:bubble3D val="0"/>
            <c:spPr>
              <a:solidFill>
                <a:srgbClr val="19486A"/>
              </a:solidFill>
              <a:ln w="6350" cmpd="sng">
                <a:solidFill>
                  <a:schemeClr val="tx1"/>
                </a:solidFill>
              </a:ln>
              <a:effectLst/>
            </c:spPr>
            <c:extLst>
              <c:ext xmlns:c16="http://schemas.microsoft.com/office/drawing/2014/chart" uri="{C3380CC4-5D6E-409C-BE32-E72D297353CC}">
                <c16:uniqueId val="{00000031-7487-4765-AFBD-3BF80E781A74}"/>
              </c:ext>
            </c:extLst>
          </c:dPt>
          <c:cat>
            <c:multiLvlStrRef>
              <c:f>Figure!$A$12:$B$38</c:f>
              <c:multiLvlStrCache>
                <c:ptCount val="27"/>
                <c:lvl>
                  <c:pt idx="1">
                    <c:v>Eradicate
poverty</c:v>
                  </c:pt>
                  <c:pt idx="2">
                    <c:v>Food</c:v>
                  </c:pt>
                  <c:pt idx="3">
                    <c:v>Health</c:v>
                  </c:pt>
                  <c:pt idx="4">
                    <c:v>Education</c:v>
                  </c:pt>
                  <c:pt idx="5">
                    <c:v>Gender
equality</c:v>
                  </c:pt>
                  <c:pt idx="8">
                    <c:v>Water</c:v>
                  </c:pt>
                  <c:pt idx="9">
                    <c:v>Sustainable
production</c:v>
                  </c:pt>
                  <c:pt idx="10">
                    <c:v>Climate</c:v>
                  </c:pt>
                  <c:pt idx="11">
                    <c:v>Oceans</c:v>
                  </c:pt>
                  <c:pt idx="12">
                    <c:v>Biodiversity</c:v>
                  </c:pt>
                  <c:pt idx="15">
                    <c:v>Energy</c:v>
                  </c:pt>
                  <c:pt idx="16">
                    <c:v>Economy</c:v>
                  </c:pt>
                  <c:pt idx="17">
                    <c:v>Infrastructure</c:v>
                  </c:pt>
                  <c:pt idx="18">
                    <c:v>Reduce
inequality</c:v>
                  </c:pt>
                  <c:pt idx="19">
                    <c:v>Cities</c:v>
                  </c:pt>
                  <c:pt idx="22">
                    <c:v>Institutions</c:v>
                  </c:pt>
                  <c:pt idx="25">
                    <c:v>Implementation</c:v>
                  </c:pt>
                  <c:pt idx="26">
                    <c:v>.</c:v>
                  </c:pt>
                </c:lvl>
                <c:lvl>
                  <c:pt idx="0">
                    <c:v>People</c:v>
                  </c:pt>
                  <c:pt idx="7">
                    <c:v>Planet</c:v>
                  </c:pt>
                  <c:pt idx="14">
                    <c:v>Prosperity</c:v>
                  </c:pt>
                  <c:pt idx="21">
                    <c:v>Peace</c:v>
                  </c:pt>
                  <c:pt idx="24">
                    <c:v>Partnership</c:v>
                  </c:pt>
                </c:lvl>
              </c:multiLvlStrCache>
            </c:multiLvlStrRef>
          </c:cat>
          <c:val>
            <c:numRef>
              <c:f>Figure!$G$12:$G$38</c:f>
              <c:numCache>
                <c:formatCode>0.00</c:formatCode>
                <c:ptCount val="27"/>
                <c:pt idx="1">
                  <c:v>1.6982950000000001</c:v>
                </c:pt>
                <c:pt idx="2">
                  <c:v>1.2431589999999999</c:v>
                </c:pt>
                <c:pt idx="3">
                  <c:v>2.3191268000000003</c:v>
                </c:pt>
                <c:pt idx="4">
                  <c:v>1.675119</c:v>
                </c:pt>
                <c:pt idx="5">
                  <c:v>1.5146949999999999</c:v>
                </c:pt>
                <c:pt idx="8">
                  <c:v>1.481385</c:v>
                </c:pt>
                <c:pt idx="9">
                  <c:v>2.1349809</c:v>
                </c:pt>
                <c:pt idx="10">
                  <c:v>1.751846</c:v>
                </c:pt>
                <c:pt idx="11">
                  <c:v>2.4737341000000002</c:v>
                </c:pt>
                <c:pt idx="12">
                  <c:v>1.989142</c:v>
                </c:pt>
                <c:pt idx="15">
                  <c:v>1.972637</c:v>
                </c:pt>
                <c:pt idx="16">
                  <c:v>1.9853590000000001</c:v>
                </c:pt>
                <c:pt idx="17">
                  <c:v>1.6125290000000001</c:v>
                </c:pt>
                <c:pt idx="18">
                  <c:v>1.261838</c:v>
                </c:pt>
                <c:pt idx="19">
                  <c:v>2.7468976000000001</c:v>
                </c:pt>
                <c:pt idx="22">
                  <c:v>1.7197469999999999</c:v>
                </c:pt>
                <c:pt idx="25">
                  <c:v>2.2103394000000001</c:v>
                </c:pt>
              </c:numCache>
            </c:numRef>
          </c:val>
          <c:extLst>
            <c:ext xmlns:c16="http://schemas.microsoft.com/office/drawing/2014/chart" uri="{C3380CC4-5D6E-409C-BE32-E72D297353CC}">
              <c16:uniqueId val="{00000032-7487-4765-AFBD-3BF80E781A74}"/>
            </c:ext>
          </c:extLst>
        </c:ser>
        <c:dLbls>
          <c:showLegendKey val="0"/>
          <c:showVal val="0"/>
          <c:showCatName val="0"/>
          <c:showSerName val="0"/>
          <c:showPercent val="0"/>
          <c:showBubbleSize val="0"/>
        </c:dLbls>
        <c:gapWidth val="40"/>
        <c:overlap val="100"/>
        <c:axId val="710810096"/>
        <c:axId val="710811408"/>
      </c:barChart>
      <c:lineChart>
        <c:grouping val="standard"/>
        <c:varyColors val="0"/>
        <c:ser>
          <c:idx val="3"/>
          <c:order val="2"/>
          <c:tx>
            <c:strRef>
              <c:f>Figure!$H$11</c:f>
              <c:strCache>
                <c:ptCount val="1"/>
                <c:pt idx="0">
                  <c:v>OECD</c:v>
                </c:pt>
              </c:strCache>
            </c:strRef>
          </c:tx>
          <c:spPr>
            <a:ln w="28575" cap="rnd">
              <a:noFill/>
              <a:round/>
            </a:ln>
            <a:effectLst/>
          </c:spPr>
          <c:marker>
            <c:symbol val="diamond"/>
            <c:size val="7"/>
            <c:spPr>
              <a:solidFill>
                <a:schemeClr val="bg1"/>
              </a:solidFill>
              <a:ln w="12700">
                <a:solidFill>
                  <a:schemeClr val="tx1"/>
                </a:solidFill>
              </a:ln>
              <a:effectLst/>
            </c:spPr>
          </c:marker>
          <c:val>
            <c:numRef>
              <c:f>Figure!$H$12:$H$38</c:f>
              <c:numCache>
                <c:formatCode>0.00</c:formatCode>
                <c:ptCount val="27"/>
                <c:pt idx="1">
                  <c:v>1.3837459999999999</c:v>
                </c:pt>
                <c:pt idx="2">
                  <c:v>1.85256</c:v>
                </c:pt>
                <c:pt idx="3">
                  <c:v>1.265633</c:v>
                </c:pt>
                <c:pt idx="4">
                  <c:v>1.664825</c:v>
                </c:pt>
                <c:pt idx="5">
                  <c:v>2.3157570000000001</c:v>
                </c:pt>
                <c:pt idx="8">
                  <c:v>1.0313760000000001</c:v>
                </c:pt>
                <c:pt idx="9">
                  <c:v>0.92247489999999999</c:v>
                </c:pt>
                <c:pt idx="10">
                  <c:v>0.80270330000000001</c:v>
                </c:pt>
                <c:pt idx="11">
                  <c:v>0.88506410000000002</c:v>
                </c:pt>
                <c:pt idx="12">
                  <c:v>0.96709000000000001</c:v>
                </c:pt>
                <c:pt idx="15">
                  <c:v>0.85870029999999997</c:v>
                </c:pt>
                <c:pt idx="16">
                  <c:v>1.3812599999999999</c:v>
                </c:pt>
                <c:pt idx="17">
                  <c:v>1.0200739999999999</c:v>
                </c:pt>
                <c:pt idx="18">
                  <c:v>1.809477</c:v>
                </c:pt>
                <c:pt idx="19">
                  <c:v>0.70743650000000002</c:v>
                </c:pt>
                <c:pt idx="22">
                  <c:v>1.496705</c:v>
                </c:pt>
                <c:pt idx="25">
                  <c:v>0.99163069999999998</c:v>
                </c:pt>
              </c:numCache>
            </c:numRef>
          </c:val>
          <c:smooth val="0"/>
          <c:extLst>
            <c:ext xmlns:c16="http://schemas.microsoft.com/office/drawing/2014/chart" uri="{C3380CC4-5D6E-409C-BE32-E72D297353CC}">
              <c16:uniqueId val="{00000033-7487-4765-AFBD-3BF80E781A74}"/>
            </c:ext>
          </c:extLst>
        </c:ser>
        <c:dLbls>
          <c:showLegendKey val="0"/>
          <c:showVal val="0"/>
          <c:showCatName val="0"/>
          <c:showSerName val="0"/>
          <c:showPercent val="0"/>
          <c:showBubbleSize val="0"/>
        </c:dLbls>
        <c:marker val="1"/>
        <c:smooth val="0"/>
        <c:axId val="710810096"/>
        <c:axId val="710811408"/>
      </c:lineChart>
      <c:catAx>
        <c:axId val="710810096"/>
        <c:scaling>
          <c:orientation val="minMax"/>
        </c:scaling>
        <c:delete val="0"/>
        <c:axPos val="t"/>
        <c:majorGridlines>
          <c:spPr>
            <a:ln w="9525" cap="flat" cmpd="sng" algn="ctr">
              <a:solidFill>
                <a:srgbClr val="FFFFFF"/>
              </a:solidFill>
              <a:prstDash val="solid"/>
              <a:round/>
            </a:ln>
            <a:effectLst/>
          </c:spPr>
        </c:majorGridlines>
        <c:numFmt formatCode="General" sourceLinked="1"/>
        <c:majorTickMark val="none"/>
        <c:minorTickMark val="none"/>
        <c:tickLblPos val="high"/>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5400000" spcFirstLastPara="1" vertOverflow="ellipsis" wrap="square" anchor="ctr" anchorCtr="1"/>
          <a:lstStyle/>
          <a:p>
            <a:pPr>
              <a:defRPr sz="750" b="0" i="0" u="none" strike="noStrike" kern="1200" baseline="0">
                <a:solidFill>
                  <a:srgbClr val="595959"/>
                </a:solidFill>
                <a:latin typeface="Arial Narrow"/>
                <a:ea typeface="Arial Narrow"/>
                <a:cs typeface="Arial Narrow"/>
              </a:defRPr>
            </a:pPr>
            <a:endParaRPr lang="en-US"/>
          </a:p>
        </c:txPr>
        <c:crossAx val="710811408"/>
        <c:crosses val="autoZero"/>
        <c:auto val="0"/>
        <c:lblAlgn val="ctr"/>
        <c:lblOffset val="0"/>
        <c:tickLblSkip val="1"/>
        <c:noMultiLvlLbl val="0"/>
      </c:catAx>
      <c:valAx>
        <c:axId val="710811408"/>
        <c:scaling>
          <c:orientation val="maxMin"/>
          <c:max val="3"/>
          <c:min val="0"/>
        </c:scaling>
        <c:delete val="0"/>
        <c:axPos val="l"/>
        <c:majorGridlines>
          <c:spPr>
            <a:ln w="9525" cap="flat" cmpd="sng" algn="ctr">
              <a:solidFill>
                <a:srgbClr val="FFFFFF"/>
              </a:solidFill>
              <a:prstDash val="solid"/>
              <a:round/>
            </a:ln>
            <a:effectLst/>
          </c:spPr>
        </c:majorGridlines>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595959"/>
                </a:solidFill>
                <a:latin typeface="Arial Narrow"/>
                <a:ea typeface="Arial Narrow"/>
                <a:cs typeface="Arial Narrow"/>
              </a:defRPr>
            </a:pPr>
            <a:endParaRPr lang="en-US"/>
          </a:p>
        </c:txPr>
        <c:crossAx val="710810096"/>
        <c:crosses val="autoZero"/>
        <c:crossBetween val="between"/>
      </c:valAx>
      <c:spPr>
        <a:solidFill>
          <a:srgbClr val="F4FFFF"/>
        </a:solidFill>
        <a:ln w="9525">
          <a:solidFill>
            <a:srgbClr val="000000"/>
          </a:solidFill>
        </a:ln>
        <a:effectLst/>
      </c:spPr>
    </c:plotArea>
    <c:legend>
      <c:legendPos val="r"/>
      <c:legendEntry>
        <c:idx val="0"/>
        <c:delete val="1"/>
      </c:legendEntry>
      <c:legendEntry>
        <c:idx val="1"/>
        <c:delete val="1"/>
      </c:legendEntry>
      <c:layout>
        <c:manualLayout>
          <c:xMode val="edge"/>
          <c:yMode val="edge"/>
          <c:x val="0.9035582509704212"/>
          <c:y val="4.3546020715934289E-2"/>
          <c:w val="9.6441749029578805E-2"/>
          <c:h val="9.23171159311789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1.9920803043647736E-2"/>
          <c:w val="0.98906927548920154"/>
          <c:h val="0.97011879543452839"/>
        </c:manualLayout>
      </c:layout>
      <c:barChart>
        <c:barDir val="col"/>
        <c:grouping val="clustered"/>
        <c:varyColors val="0"/>
        <c:ser>
          <c:idx val="0"/>
          <c:order val="0"/>
          <c:tx>
            <c:strRef>
              <c:f>Figure!$J$11</c:f>
              <c:strCache>
                <c:ptCount val="1"/>
                <c:pt idx="0">
                  <c:v>Data Availability</c:v>
                </c:pt>
              </c:strCache>
            </c:strRef>
          </c:tx>
          <c:spPr>
            <a:solidFill>
              <a:srgbClr val="4F81BD"/>
            </a:solidFill>
            <a:ln w="6350" cmpd="sng">
              <a:solidFill>
                <a:srgbClr val="000000"/>
              </a:solidFill>
            </a:ln>
            <a:effectLst/>
          </c:spPr>
          <c:invertIfNegative val="0"/>
          <c:cat>
            <c:multiLvlStrRef>
              <c:f>Figure!$A$12:$B$38</c:f>
              <c:multiLvlStrCache>
                <c:ptCount val="27"/>
                <c:lvl>
                  <c:pt idx="1">
                    <c:v>Eradicate
poverty</c:v>
                  </c:pt>
                  <c:pt idx="2">
                    <c:v>Food</c:v>
                  </c:pt>
                  <c:pt idx="3">
                    <c:v>Health</c:v>
                  </c:pt>
                  <c:pt idx="4">
                    <c:v>Education</c:v>
                  </c:pt>
                  <c:pt idx="5">
                    <c:v>Gender
equality</c:v>
                  </c:pt>
                  <c:pt idx="8">
                    <c:v>Water</c:v>
                  </c:pt>
                  <c:pt idx="9">
                    <c:v>Sustainable
production</c:v>
                  </c:pt>
                  <c:pt idx="10">
                    <c:v>Climate</c:v>
                  </c:pt>
                  <c:pt idx="11">
                    <c:v>Oceans</c:v>
                  </c:pt>
                  <c:pt idx="12">
                    <c:v>Biodiversity</c:v>
                  </c:pt>
                  <c:pt idx="15">
                    <c:v>Energy</c:v>
                  </c:pt>
                  <c:pt idx="16">
                    <c:v>Economy</c:v>
                  </c:pt>
                  <c:pt idx="17">
                    <c:v>Infrastructure</c:v>
                  </c:pt>
                  <c:pt idx="18">
                    <c:v>Reduce
inequality</c:v>
                  </c:pt>
                  <c:pt idx="19">
                    <c:v>Cities</c:v>
                  </c:pt>
                  <c:pt idx="22">
                    <c:v>Institutions</c:v>
                  </c:pt>
                  <c:pt idx="25">
                    <c:v>Implementation</c:v>
                  </c:pt>
                  <c:pt idx="26">
                    <c:v>.</c:v>
                  </c:pt>
                </c:lvl>
                <c:lvl>
                  <c:pt idx="0">
                    <c:v>People</c:v>
                  </c:pt>
                  <c:pt idx="7">
                    <c:v>Planet</c:v>
                  </c:pt>
                  <c:pt idx="14">
                    <c:v>Prosperity</c:v>
                  </c:pt>
                  <c:pt idx="21">
                    <c:v>Peace</c:v>
                  </c:pt>
                  <c:pt idx="24">
                    <c:v>Partnership</c:v>
                  </c:pt>
                </c:lvl>
              </c:multiLvlStrCache>
            </c:multiLvlStrRef>
          </c:cat>
          <c:val>
            <c:numRef>
              <c:f>Figure!$J$12:$J$38</c:f>
              <c:numCache>
                <c:formatCode>0.00</c:formatCode>
                <c:ptCount val="27"/>
                <c:pt idx="1">
                  <c:v>71.428569999999993</c:v>
                </c:pt>
                <c:pt idx="2">
                  <c:v>62.5</c:v>
                </c:pt>
                <c:pt idx="3">
                  <c:v>100</c:v>
                </c:pt>
                <c:pt idx="4">
                  <c:v>80</c:v>
                </c:pt>
                <c:pt idx="5">
                  <c:v>33.333329999999997</c:v>
                </c:pt>
                <c:pt idx="8">
                  <c:v>62.5</c:v>
                </c:pt>
                <c:pt idx="9">
                  <c:v>27.272729999999999</c:v>
                </c:pt>
                <c:pt idx="10">
                  <c:v>60</c:v>
                </c:pt>
                <c:pt idx="11">
                  <c:v>30</c:v>
                </c:pt>
                <c:pt idx="12">
                  <c:v>50</c:v>
                </c:pt>
                <c:pt idx="15">
                  <c:v>80</c:v>
                </c:pt>
                <c:pt idx="16">
                  <c:v>66.666659999999993</c:v>
                </c:pt>
                <c:pt idx="17">
                  <c:v>100</c:v>
                </c:pt>
                <c:pt idx="18">
                  <c:v>30</c:v>
                </c:pt>
                <c:pt idx="19">
                  <c:v>30</c:v>
                </c:pt>
                <c:pt idx="22">
                  <c:v>58.333329999999997</c:v>
                </c:pt>
                <c:pt idx="25">
                  <c:v>52.63158</c:v>
                </c:pt>
              </c:numCache>
            </c:numRef>
          </c:val>
          <c:extLst>
            <c:ext xmlns:c16="http://schemas.microsoft.com/office/drawing/2014/chart" uri="{C3380CC4-5D6E-409C-BE32-E72D297353CC}">
              <c16:uniqueId val="{00000000-2520-4129-8D16-DFF05B6C6FE6}"/>
            </c:ext>
          </c:extLst>
        </c:ser>
        <c:dLbls>
          <c:showLegendKey val="0"/>
          <c:showVal val="0"/>
          <c:showCatName val="0"/>
          <c:showSerName val="0"/>
          <c:showPercent val="0"/>
          <c:showBubbleSize val="0"/>
        </c:dLbls>
        <c:gapWidth val="50"/>
        <c:overlap val="-27"/>
        <c:axId val="570207928"/>
        <c:axId val="570214488"/>
      </c:barChart>
      <c:catAx>
        <c:axId val="57020792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none"/>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595959"/>
                </a:solidFill>
                <a:latin typeface="Arial Narrow"/>
                <a:ea typeface="Arial Narrow"/>
                <a:cs typeface="Arial Narrow"/>
              </a:defRPr>
            </a:pPr>
            <a:endParaRPr lang="en-US"/>
          </a:p>
        </c:txPr>
        <c:crossAx val="570214488"/>
        <c:crosses val="autoZero"/>
        <c:auto val="1"/>
        <c:lblAlgn val="ctr"/>
        <c:lblOffset val="0"/>
        <c:tickLblSkip val="1"/>
        <c:noMultiLvlLbl val="0"/>
      </c:catAx>
      <c:valAx>
        <c:axId val="570214488"/>
        <c:scaling>
          <c:orientation val="minMax"/>
          <c:max val="100"/>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595959"/>
                </a:solidFill>
                <a:latin typeface="Arial Narrow"/>
                <a:ea typeface="Arial Narrow"/>
                <a:cs typeface="Arial Narrow"/>
              </a:defRPr>
            </a:pPr>
            <a:endParaRPr lang="en-US"/>
          </a:p>
        </c:txPr>
        <c:crossAx val="570207928"/>
        <c:crosses val="autoZero"/>
        <c:crossBetween val="between"/>
      </c:valAx>
      <c:spPr>
        <a:solidFill>
          <a:srgbClr val="F4FFFF"/>
        </a:solidFill>
        <a:ln w="9525">
          <a:solidFill>
            <a:srgbClr val="000000"/>
          </a:solidFill>
        </a:ln>
        <a:effec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10</xdr:row>
      <xdr:rowOff>0</xdr:rowOff>
    </xdr:from>
    <xdr:to>
      <xdr:col>20</xdr:col>
      <xdr:colOff>551513</xdr:colOff>
      <xdr:row>20</xdr:row>
      <xdr:rowOff>208500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22</xdr:row>
      <xdr:rowOff>0</xdr:rowOff>
    </xdr:from>
    <xdr:to>
      <xdr:col>20</xdr:col>
      <xdr:colOff>551513</xdr:colOff>
      <xdr:row>33</xdr:row>
      <xdr:rowOff>170400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ustomProperty" Target="../customProperty5.bin"/><Relationship Id="rId3" Type="http://schemas.openxmlformats.org/officeDocument/2006/relationships/printerSettings" Target="../printerSettings/printerSettings1.bin"/><Relationship Id="rId7" Type="http://schemas.openxmlformats.org/officeDocument/2006/relationships/customProperty" Target="../customProperty4.bin"/><Relationship Id="rId2" Type="http://schemas.openxmlformats.org/officeDocument/2006/relationships/hyperlink" Target="http://oe.cd/disclaimer" TargetMode="External"/><Relationship Id="rId1" Type="http://schemas.openxmlformats.org/officeDocument/2006/relationships/hyperlink" Target="https://doi.org/10.1787/a8caf3fa-en" TargetMode="External"/><Relationship Id="rId6" Type="http://schemas.openxmlformats.org/officeDocument/2006/relationships/customProperty" Target="../customProperty3.bin"/><Relationship Id="rId5" Type="http://schemas.openxmlformats.org/officeDocument/2006/relationships/customProperty" Target="../customProperty2.bin"/><Relationship Id="rId4" Type="http://schemas.openxmlformats.org/officeDocument/2006/relationships/customProperty" Target="../customProperty1.bin"/><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6"/>
  <sheetViews>
    <sheetView workbookViewId="0"/>
  </sheetViews>
  <sheetFormatPr defaultRowHeight="12.5" x14ac:dyDescent="0.25"/>
  <cols>
    <col min="4" max="6" width="9.1796875" style="1"/>
  </cols>
  <sheetData>
    <row r="1" spans="1:6" x14ac:dyDescent="0.25">
      <c r="B1" t="s">
        <v>1</v>
      </c>
      <c r="C1" t="s">
        <v>57</v>
      </c>
      <c r="D1" s="1" t="s">
        <v>58</v>
      </c>
      <c r="E1" s="1" t="s">
        <v>59</v>
      </c>
      <c r="F1" s="1" t="s">
        <v>60</v>
      </c>
    </row>
    <row r="2" spans="1:6" x14ac:dyDescent="0.25">
      <c r="A2" t="str">
        <f>CONCATENATE(C2,B2)</f>
        <v>AUS1</v>
      </c>
      <c r="B2">
        <v>1</v>
      </c>
      <c r="C2" t="s">
        <v>3</v>
      </c>
      <c r="D2" s="1">
        <v>1.3017049999999999</v>
      </c>
      <c r="E2" s="1">
        <v>71.428569999999993</v>
      </c>
      <c r="F2" s="1">
        <v>4</v>
      </c>
    </row>
    <row r="3" spans="1:6" x14ac:dyDescent="0.25">
      <c r="A3" t="str">
        <f t="shared" ref="A3:A66" si="0">CONCATENATE(C3,B3)</f>
        <v>AUS2</v>
      </c>
      <c r="B3">
        <v>2</v>
      </c>
      <c r="C3" t="s">
        <v>3</v>
      </c>
      <c r="D3" s="1">
        <v>1.7568410000000001</v>
      </c>
      <c r="E3" s="1">
        <v>62.5</v>
      </c>
      <c r="F3" s="1">
        <v>4</v>
      </c>
    </row>
    <row r="4" spans="1:6" x14ac:dyDescent="0.25">
      <c r="A4" t="str">
        <f t="shared" si="0"/>
        <v>AUS3</v>
      </c>
      <c r="B4">
        <v>3</v>
      </c>
      <c r="C4" t="s">
        <v>3</v>
      </c>
      <c r="D4" s="1">
        <v>0.68087319999999996</v>
      </c>
      <c r="E4" s="1">
        <v>100</v>
      </c>
      <c r="F4" s="1">
        <v>13</v>
      </c>
    </row>
    <row r="5" spans="1:6" x14ac:dyDescent="0.25">
      <c r="A5" t="str">
        <f t="shared" si="0"/>
        <v>AUS4</v>
      </c>
      <c r="B5">
        <v>4</v>
      </c>
      <c r="C5" t="s">
        <v>3</v>
      </c>
      <c r="D5" s="1">
        <v>1.324881</v>
      </c>
      <c r="E5" s="1">
        <v>80</v>
      </c>
      <c r="F5" s="1">
        <v>7</v>
      </c>
    </row>
    <row r="6" spans="1:6" x14ac:dyDescent="0.25">
      <c r="A6" t="str">
        <f t="shared" si="0"/>
        <v>AUS5</v>
      </c>
      <c r="B6">
        <v>5</v>
      </c>
      <c r="C6" t="s">
        <v>3</v>
      </c>
      <c r="D6" s="1">
        <v>1.4853050000000001</v>
      </c>
      <c r="E6" s="1">
        <v>33.333329999999997</v>
      </c>
      <c r="F6" s="1">
        <v>3</v>
      </c>
    </row>
    <row r="7" spans="1:6" x14ac:dyDescent="0.25">
      <c r="A7" t="str">
        <f t="shared" si="0"/>
        <v>AUS6</v>
      </c>
      <c r="B7">
        <v>6</v>
      </c>
      <c r="C7" t="s">
        <v>3</v>
      </c>
      <c r="D7" s="1">
        <v>1.518615</v>
      </c>
      <c r="E7" s="1">
        <v>62.5</v>
      </c>
      <c r="F7" s="1">
        <v>4</v>
      </c>
    </row>
    <row r="8" spans="1:6" x14ac:dyDescent="0.25">
      <c r="A8" t="str">
        <f t="shared" si="0"/>
        <v>AUS7</v>
      </c>
      <c r="B8">
        <v>7</v>
      </c>
      <c r="C8" t="s">
        <v>3</v>
      </c>
      <c r="D8" s="1">
        <v>1.027363</v>
      </c>
      <c r="E8" s="1">
        <v>80</v>
      </c>
      <c r="F8" s="1">
        <v>3</v>
      </c>
    </row>
    <row r="9" spans="1:6" x14ac:dyDescent="0.25">
      <c r="A9" t="str">
        <f t="shared" si="0"/>
        <v>AUS8</v>
      </c>
      <c r="B9">
        <v>8</v>
      </c>
      <c r="C9" t="s">
        <v>3</v>
      </c>
      <c r="D9" s="1">
        <v>1.0146409999999999</v>
      </c>
      <c r="E9" s="1">
        <v>66.666659999999993</v>
      </c>
      <c r="F9" s="1">
        <v>7</v>
      </c>
    </row>
    <row r="10" spans="1:6" x14ac:dyDescent="0.25">
      <c r="A10" t="str">
        <f t="shared" si="0"/>
        <v>AUS9</v>
      </c>
      <c r="B10">
        <v>9</v>
      </c>
      <c r="C10" t="s">
        <v>3</v>
      </c>
      <c r="D10" s="1">
        <v>1.3874709999999999</v>
      </c>
      <c r="E10" s="1">
        <v>100</v>
      </c>
      <c r="F10" s="1">
        <v>3</v>
      </c>
    </row>
    <row r="11" spans="1:6" x14ac:dyDescent="0.25">
      <c r="A11" t="str">
        <f t="shared" si="0"/>
        <v>AUS10</v>
      </c>
      <c r="B11">
        <v>10</v>
      </c>
      <c r="C11" t="s">
        <v>3</v>
      </c>
      <c r="D11" s="1">
        <v>1.738162</v>
      </c>
      <c r="E11" s="1">
        <v>30</v>
      </c>
      <c r="F11" s="1">
        <v>1</v>
      </c>
    </row>
    <row r="12" spans="1:6" x14ac:dyDescent="0.25">
      <c r="A12" t="str">
        <f t="shared" si="0"/>
        <v>AUS11</v>
      </c>
      <c r="B12">
        <v>11</v>
      </c>
      <c r="C12" t="s">
        <v>3</v>
      </c>
      <c r="D12" s="1">
        <v>0.25310240000000001</v>
      </c>
      <c r="E12" s="1">
        <v>30</v>
      </c>
      <c r="F12" s="1">
        <v>3</v>
      </c>
    </row>
    <row r="13" spans="1:6" x14ac:dyDescent="0.25">
      <c r="A13" t="str">
        <f t="shared" si="0"/>
        <v>AUS12</v>
      </c>
      <c r="B13">
        <v>12</v>
      </c>
      <c r="C13" t="s">
        <v>3</v>
      </c>
      <c r="D13" s="1">
        <v>0.86501910000000004</v>
      </c>
      <c r="E13" s="1">
        <v>27.272729999999999</v>
      </c>
      <c r="F13" s="1">
        <v>3</v>
      </c>
    </row>
    <row r="14" spans="1:6" x14ac:dyDescent="0.25">
      <c r="A14" t="str">
        <f t="shared" si="0"/>
        <v>AUS13</v>
      </c>
      <c r="B14">
        <v>13</v>
      </c>
      <c r="C14" t="s">
        <v>3</v>
      </c>
      <c r="D14" s="1">
        <v>1.248154</v>
      </c>
      <c r="E14" s="1">
        <v>60</v>
      </c>
      <c r="F14" s="1">
        <v>2</v>
      </c>
    </row>
    <row r="15" spans="1:6" x14ac:dyDescent="0.25">
      <c r="A15" t="str">
        <f t="shared" si="0"/>
        <v>AUS14</v>
      </c>
      <c r="B15">
        <v>14</v>
      </c>
      <c r="C15" t="s">
        <v>3</v>
      </c>
      <c r="D15" s="1">
        <v>0.52626589999999995</v>
      </c>
      <c r="E15" s="1">
        <v>30</v>
      </c>
      <c r="F15" s="1">
        <v>3</v>
      </c>
    </row>
    <row r="16" spans="1:6" x14ac:dyDescent="0.25">
      <c r="A16" t="str">
        <f t="shared" si="0"/>
        <v>AUS15</v>
      </c>
      <c r="B16">
        <v>15</v>
      </c>
      <c r="C16" t="s">
        <v>3</v>
      </c>
      <c r="D16" s="1">
        <v>1.010858</v>
      </c>
      <c r="E16" s="1">
        <v>50</v>
      </c>
      <c r="F16" s="1">
        <v>4</v>
      </c>
    </row>
    <row r="17" spans="1:6" x14ac:dyDescent="0.25">
      <c r="A17" t="str">
        <f t="shared" si="0"/>
        <v>AUS16</v>
      </c>
      <c r="B17">
        <v>16</v>
      </c>
      <c r="C17" t="s">
        <v>3</v>
      </c>
      <c r="D17" s="1">
        <v>1.2802530000000001</v>
      </c>
      <c r="E17" s="1">
        <v>58.333329999999997</v>
      </c>
      <c r="F17" s="1">
        <v>7</v>
      </c>
    </row>
    <row r="18" spans="1:6" x14ac:dyDescent="0.25">
      <c r="A18" t="str">
        <f t="shared" si="0"/>
        <v>AUS17</v>
      </c>
      <c r="B18">
        <v>17</v>
      </c>
      <c r="C18" t="s">
        <v>3</v>
      </c>
      <c r="D18" s="1">
        <v>0.78966060000000005</v>
      </c>
      <c r="E18" s="1">
        <v>52.63158</v>
      </c>
      <c r="F18" s="1">
        <v>8</v>
      </c>
    </row>
    <row r="19" spans="1:6" x14ac:dyDescent="0.25">
      <c r="A19" t="str">
        <f t="shared" si="0"/>
        <v>AUT1</v>
      </c>
      <c r="B19">
        <v>1</v>
      </c>
      <c r="C19" t="s">
        <v>4</v>
      </c>
      <c r="D19" s="1">
        <v>0.88308920000000002</v>
      </c>
      <c r="E19" s="1">
        <v>71.428569999999993</v>
      </c>
      <c r="F19" s="1">
        <v>4</v>
      </c>
    </row>
    <row r="20" spans="1:6" x14ac:dyDescent="0.25">
      <c r="A20" t="str">
        <f t="shared" si="0"/>
        <v>AUT2</v>
      </c>
      <c r="B20">
        <v>2</v>
      </c>
      <c r="C20" t="s">
        <v>4</v>
      </c>
      <c r="D20" s="1">
        <v>0.82225219999999999</v>
      </c>
      <c r="E20" s="1">
        <v>62.5</v>
      </c>
      <c r="F20" s="1">
        <v>4</v>
      </c>
    </row>
    <row r="21" spans="1:6" x14ac:dyDescent="0.25">
      <c r="A21" t="str">
        <f t="shared" si="0"/>
        <v>AUT3</v>
      </c>
      <c r="B21">
        <v>3</v>
      </c>
      <c r="C21" t="s">
        <v>4</v>
      </c>
      <c r="D21" s="1">
        <v>1.2878430000000001</v>
      </c>
      <c r="E21" s="1">
        <v>100</v>
      </c>
      <c r="F21" s="1">
        <v>13</v>
      </c>
    </row>
    <row r="22" spans="1:6" x14ac:dyDescent="0.25">
      <c r="A22" t="str">
        <f t="shared" si="0"/>
        <v>AUT4</v>
      </c>
      <c r="B22">
        <v>4</v>
      </c>
      <c r="C22" t="s">
        <v>4</v>
      </c>
      <c r="D22" s="1">
        <v>1.324872</v>
      </c>
      <c r="E22" s="1">
        <v>70</v>
      </c>
      <c r="F22" s="1">
        <v>6</v>
      </c>
    </row>
    <row r="23" spans="1:6" x14ac:dyDescent="0.25">
      <c r="A23" t="str">
        <f t="shared" si="0"/>
        <v>AUT5</v>
      </c>
      <c r="B23">
        <v>5</v>
      </c>
      <c r="C23" t="s">
        <v>4</v>
      </c>
      <c r="D23" s="1">
        <v>1.7878039999999999</v>
      </c>
      <c r="E23" s="1">
        <v>55.55556</v>
      </c>
      <c r="F23" s="1">
        <v>5</v>
      </c>
    </row>
    <row r="24" spans="1:6" x14ac:dyDescent="0.25">
      <c r="A24" t="str">
        <f t="shared" si="0"/>
        <v>AUT6</v>
      </c>
      <c r="B24">
        <v>6</v>
      </c>
      <c r="C24" t="s">
        <v>4</v>
      </c>
      <c r="D24" s="1">
        <v>0.40587489999999998</v>
      </c>
      <c r="E24" s="1">
        <v>75</v>
      </c>
      <c r="F24" s="1">
        <v>5</v>
      </c>
    </row>
    <row r="25" spans="1:6" x14ac:dyDescent="0.25">
      <c r="A25" t="str">
        <f t="shared" si="0"/>
        <v>AUT7</v>
      </c>
      <c r="B25">
        <v>7</v>
      </c>
      <c r="C25" t="s">
        <v>4</v>
      </c>
      <c r="D25" s="1">
        <v>0.27721299999999999</v>
      </c>
      <c r="E25" s="1">
        <v>80</v>
      </c>
      <c r="F25" s="1">
        <v>3</v>
      </c>
    </row>
    <row r="26" spans="1:6" x14ac:dyDescent="0.25">
      <c r="A26" t="str">
        <f t="shared" si="0"/>
        <v>AUT8</v>
      </c>
      <c r="B26">
        <v>8</v>
      </c>
      <c r="C26" t="s">
        <v>4</v>
      </c>
      <c r="D26" s="1">
        <v>1.151424</v>
      </c>
      <c r="E26" s="1">
        <v>66.666659999999993</v>
      </c>
      <c r="F26" s="1">
        <v>7</v>
      </c>
    </row>
    <row r="27" spans="1:6" x14ac:dyDescent="0.25">
      <c r="A27" t="str">
        <f t="shared" si="0"/>
        <v>AUT9</v>
      </c>
      <c r="B27">
        <v>9</v>
      </c>
      <c r="C27" t="s">
        <v>4</v>
      </c>
      <c r="D27" s="1">
        <v>0.43222480000000002</v>
      </c>
      <c r="E27" s="1">
        <v>100</v>
      </c>
      <c r="F27" s="1">
        <v>3</v>
      </c>
    </row>
    <row r="28" spans="1:6" x14ac:dyDescent="0.25">
      <c r="A28" t="str">
        <f t="shared" si="0"/>
        <v>AUT10</v>
      </c>
      <c r="B28">
        <v>10</v>
      </c>
      <c r="C28" t="s">
        <v>4</v>
      </c>
      <c r="D28" s="1">
        <v>1.304462</v>
      </c>
      <c r="E28" s="1">
        <v>40</v>
      </c>
      <c r="F28" s="1">
        <v>2</v>
      </c>
    </row>
    <row r="29" spans="1:6" x14ac:dyDescent="0.25">
      <c r="A29" t="str">
        <f t="shared" si="0"/>
        <v>AUT11</v>
      </c>
      <c r="B29">
        <v>11</v>
      </c>
      <c r="C29" t="s">
        <v>4</v>
      </c>
      <c r="D29" s="1">
        <v>0.50724689999999995</v>
      </c>
      <c r="E29" s="1">
        <v>40</v>
      </c>
      <c r="F29" s="1">
        <v>4</v>
      </c>
    </row>
    <row r="30" spans="1:6" x14ac:dyDescent="0.25">
      <c r="A30" t="str">
        <f t="shared" si="0"/>
        <v>AUT12</v>
      </c>
      <c r="B30">
        <v>12</v>
      </c>
      <c r="C30" t="s">
        <v>4</v>
      </c>
      <c r="D30" s="1">
        <v>0.3687648</v>
      </c>
      <c r="E30" s="1">
        <v>27.272729999999999</v>
      </c>
      <c r="F30" s="1">
        <v>3</v>
      </c>
    </row>
    <row r="31" spans="1:6" x14ac:dyDescent="0.25">
      <c r="A31" t="str">
        <f t="shared" si="0"/>
        <v>AUT13</v>
      </c>
      <c r="B31">
        <v>13</v>
      </c>
      <c r="C31" t="s">
        <v>4</v>
      </c>
      <c r="D31" s="1">
        <v>0.52610889999999999</v>
      </c>
      <c r="E31" s="1">
        <v>60</v>
      </c>
      <c r="F31" s="1">
        <v>2</v>
      </c>
    </row>
    <row r="32" spans="1:6" x14ac:dyDescent="0.25">
      <c r="A32" t="str">
        <f t="shared" si="0"/>
        <v>AUT15</v>
      </c>
      <c r="B32">
        <v>15</v>
      </c>
      <c r="C32" t="s">
        <v>4</v>
      </c>
      <c r="D32" s="1">
        <v>1.0479780000000001</v>
      </c>
      <c r="E32" s="1">
        <v>50</v>
      </c>
      <c r="F32" s="1">
        <v>4</v>
      </c>
    </row>
    <row r="33" spans="1:6" x14ac:dyDescent="0.25">
      <c r="A33" t="str">
        <f t="shared" si="0"/>
        <v>AUT16</v>
      </c>
      <c r="B33">
        <v>16</v>
      </c>
      <c r="C33" t="s">
        <v>4</v>
      </c>
      <c r="D33" s="1">
        <v>0.85590060000000001</v>
      </c>
      <c r="E33" s="1">
        <v>50</v>
      </c>
      <c r="F33" s="1">
        <v>6</v>
      </c>
    </row>
    <row r="34" spans="1:6" x14ac:dyDescent="0.25">
      <c r="A34" t="str">
        <f t="shared" si="0"/>
        <v>AUT17</v>
      </c>
      <c r="B34">
        <v>17</v>
      </c>
      <c r="C34" t="s">
        <v>4</v>
      </c>
      <c r="D34" s="1">
        <v>0.71083350000000001</v>
      </c>
      <c r="E34" s="1">
        <v>52.63158</v>
      </c>
      <c r="F34" s="1">
        <v>8</v>
      </c>
    </row>
    <row r="35" spans="1:6" x14ac:dyDescent="0.25">
      <c r="A35" t="str">
        <f t="shared" si="0"/>
        <v>BEL1</v>
      </c>
      <c r="B35">
        <v>1</v>
      </c>
      <c r="C35" t="s">
        <v>5</v>
      </c>
      <c r="D35" s="1">
        <v>1.2810589999999999</v>
      </c>
      <c r="E35" s="1">
        <v>57.142859999999999</v>
      </c>
      <c r="F35" s="1">
        <v>3</v>
      </c>
    </row>
    <row r="36" spans="1:6" x14ac:dyDescent="0.25">
      <c r="A36" t="str">
        <f t="shared" si="0"/>
        <v>BEL2</v>
      </c>
      <c r="B36">
        <v>2</v>
      </c>
      <c r="C36" t="s">
        <v>5</v>
      </c>
      <c r="D36" s="1">
        <v>1.712026</v>
      </c>
      <c r="E36" s="1">
        <v>62.5</v>
      </c>
      <c r="F36" s="1">
        <v>4</v>
      </c>
    </row>
    <row r="37" spans="1:6" x14ac:dyDescent="0.25">
      <c r="A37" t="str">
        <f t="shared" si="0"/>
        <v>BEL3</v>
      </c>
      <c r="B37">
        <v>3</v>
      </c>
      <c r="C37" t="s">
        <v>5</v>
      </c>
      <c r="D37" s="1">
        <v>1.2500929999999999</v>
      </c>
      <c r="E37" s="1">
        <v>100</v>
      </c>
      <c r="F37" s="1">
        <v>13</v>
      </c>
    </row>
    <row r="38" spans="1:6" x14ac:dyDescent="0.25">
      <c r="A38" t="str">
        <f t="shared" si="0"/>
        <v>BEL4</v>
      </c>
      <c r="B38">
        <v>4</v>
      </c>
      <c r="C38" t="s">
        <v>5</v>
      </c>
      <c r="D38" s="1">
        <v>1.1930369999999999</v>
      </c>
      <c r="E38" s="1">
        <v>90</v>
      </c>
      <c r="F38" s="1">
        <v>8</v>
      </c>
    </row>
    <row r="39" spans="1:6" x14ac:dyDescent="0.25">
      <c r="A39" t="str">
        <f t="shared" si="0"/>
        <v>BEL5</v>
      </c>
      <c r="B39">
        <v>5</v>
      </c>
      <c r="C39" t="s">
        <v>5</v>
      </c>
      <c r="D39" s="1">
        <v>1.7969980000000001</v>
      </c>
      <c r="E39" s="1">
        <v>55.55556</v>
      </c>
      <c r="F39" s="1">
        <v>5</v>
      </c>
    </row>
    <row r="40" spans="1:6" x14ac:dyDescent="0.25">
      <c r="A40" t="str">
        <f t="shared" si="0"/>
        <v>BEL6</v>
      </c>
      <c r="B40">
        <v>6</v>
      </c>
      <c r="C40" t="s">
        <v>5</v>
      </c>
      <c r="D40" s="1">
        <v>0.3617126</v>
      </c>
      <c r="E40" s="1">
        <v>87.5</v>
      </c>
      <c r="F40" s="1">
        <v>6</v>
      </c>
    </row>
    <row r="41" spans="1:6" x14ac:dyDescent="0.25">
      <c r="A41" t="str">
        <f t="shared" si="0"/>
        <v>BEL7</v>
      </c>
      <c r="B41">
        <v>7</v>
      </c>
      <c r="C41" t="s">
        <v>5</v>
      </c>
      <c r="D41" s="1">
        <v>0.92111690000000002</v>
      </c>
      <c r="E41" s="1">
        <v>80</v>
      </c>
      <c r="F41" s="1">
        <v>3</v>
      </c>
    </row>
    <row r="42" spans="1:6" x14ac:dyDescent="0.25">
      <c r="A42" t="str">
        <f t="shared" si="0"/>
        <v>BEL8</v>
      </c>
      <c r="B42">
        <v>8</v>
      </c>
      <c r="C42" t="s">
        <v>5</v>
      </c>
      <c r="D42" s="1">
        <v>1.209945</v>
      </c>
      <c r="E42" s="1">
        <v>66.666659999999993</v>
      </c>
      <c r="F42" s="1">
        <v>7</v>
      </c>
    </row>
    <row r="43" spans="1:6" x14ac:dyDescent="0.25">
      <c r="A43" t="str">
        <f t="shared" si="0"/>
        <v>BEL9</v>
      </c>
      <c r="B43">
        <v>9</v>
      </c>
      <c r="C43" t="s">
        <v>5</v>
      </c>
      <c r="D43" s="1">
        <v>0.60889230000000005</v>
      </c>
      <c r="E43" s="1">
        <v>100</v>
      </c>
      <c r="F43" s="1">
        <v>3</v>
      </c>
    </row>
    <row r="44" spans="1:6" x14ac:dyDescent="0.25">
      <c r="A44" t="str">
        <f t="shared" si="0"/>
        <v>BEL10</v>
      </c>
      <c r="B44">
        <v>10</v>
      </c>
      <c r="C44" t="s">
        <v>5</v>
      </c>
      <c r="D44" s="1">
        <v>1.0601590000000001</v>
      </c>
      <c r="E44" s="1">
        <v>40</v>
      </c>
      <c r="F44" s="1">
        <v>2</v>
      </c>
    </row>
    <row r="45" spans="1:6" x14ac:dyDescent="0.25">
      <c r="A45" t="str">
        <f t="shared" si="0"/>
        <v>BEL11</v>
      </c>
      <c r="B45">
        <v>11</v>
      </c>
      <c r="C45" t="s">
        <v>5</v>
      </c>
      <c r="D45" s="1">
        <v>0.7647235</v>
      </c>
      <c r="E45" s="1">
        <v>30</v>
      </c>
      <c r="F45" s="1">
        <v>3</v>
      </c>
    </row>
    <row r="46" spans="1:6" x14ac:dyDescent="0.25">
      <c r="A46" t="str">
        <f t="shared" si="0"/>
        <v>BEL12</v>
      </c>
      <c r="B46">
        <v>12</v>
      </c>
      <c r="C46" t="s">
        <v>5</v>
      </c>
      <c r="D46" s="1">
        <v>0.151392</v>
      </c>
      <c r="E46" s="1">
        <v>27.272729999999999</v>
      </c>
      <c r="F46" s="1">
        <v>3</v>
      </c>
    </row>
    <row r="47" spans="1:6" x14ac:dyDescent="0.25">
      <c r="A47" t="str">
        <f t="shared" si="0"/>
        <v>BEL13</v>
      </c>
      <c r="B47">
        <v>13</v>
      </c>
      <c r="C47" t="s">
        <v>5</v>
      </c>
      <c r="D47" s="1">
        <v>1.4724120000000001</v>
      </c>
      <c r="E47" s="1">
        <v>40</v>
      </c>
      <c r="F47" s="1">
        <v>1</v>
      </c>
    </row>
    <row r="48" spans="1:6" x14ac:dyDescent="0.25">
      <c r="A48" t="str">
        <f t="shared" si="0"/>
        <v>BEL14</v>
      </c>
      <c r="B48">
        <v>14</v>
      </c>
      <c r="C48" t="s">
        <v>5</v>
      </c>
      <c r="D48" s="1">
        <v>0.98909800000000003</v>
      </c>
      <c r="E48" s="1">
        <v>30</v>
      </c>
      <c r="F48" s="1">
        <v>3</v>
      </c>
    </row>
    <row r="49" spans="1:6" x14ac:dyDescent="0.25">
      <c r="A49" t="str">
        <f t="shared" si="0"/>
        <v>BEL15</v>
      </c>
      <c r="B49">
        <v>15</v>
      </c>
      <c r="C49" t="s">
        <v>5</v>
      </c>
      <c r="D49" s="1">
        <v>0.92420310000000006</v>
      </c>
      <c r="E49" s="1">
        <v>58.333329999999997</v>
      </c>
      <c r="F49" s="1">
        <v>5</v>
      </c>
    </row>
    <row r="50" spans="1:6" x14ac:dyDescent="0.25">
      <c r="A50" t="str">
        <f t="shared" si="0"/>
        <v>BEL16</v>
      </c>
      <c r="B50">
        <v>16</v>
      </c>
      <c r="C50" t="s">
        <v>5</v>
      </c>
      <c r="D50" s="1">
        <v>1.4793449999999999</v>
      </c>
      <c r="E50" s="1">
        <v>58.333329999999997</v>
      </c>
      <c r="F50" s="1">
        <v>7</v>
      </c>
    </row>
    <row r="51" spans="1:6" x14ac:dyDescent="0.25">
      <c r="A51" t="str">
        <f t="shared" si="0"/>
        <v>BEL17</v>
      </c>
      <c r="B51">
        <v>17</v>
      </c>
      <c r="C51" t="s">
        <v>5</v>
      </c>
      <c r="D51" s="1">
        <v>0.44355929999999999</v>
      </c>
      <c r="E51" s="1">
        <v>52.63158</v>
      </c>
      <c r="F51" s="1">
        <v>8</v>
      </c>
    </row>
    <row r="52" spans="1:6" x14ac:dyDescent="0.25">
      <c r="A52" t="str">
        <f t="shared" si="0"/>
        <v>CAN1</v>
      </c>
      <c r="B52">
        <v>1</v>
      </c>
      <c r="C52" t="s">
        <v>6</v>
      </c>
      <c r="D52" s="1">
        <v>0.88233629999999996</v>
      </c>
      <c r="E52" s="1">
        <v>42.857140000000001</v>
      </c>
      <c r="F52" s="1">
        <v>3</v>
      </c>
    </row>
    <row r="53" spans="1:6" x14ac:dyDescent="0.25">
      <c r="A53" t="str">
        <f t="shared" si="0"/>
        <v>CAN2</v>
      </c>
      <c r="B53">
        <v>2</v>
      </c>
      <c r="C53" t="s">
        <v>6</v>
      </c>
      <c r="D53" s="1">
        <v>1.672255</v>
      </c>
      <c r="E53" s="1">
        <v>62.5</v>
      </c>
      <c r="F53" s="1">
        <v>4</v>
      </c>
    </row>
    <row r="54" spans="1:6" x14ac:dyDescent="0.25">
      <c r="A54" t="str">
        <f t="shared" si="0"/>
        <v>CAN3</v>
      </c>
      <c r="B54">
        <v>3</v>
      </c>
      <c r="C54" t="s">
        <v>6</v>
      </c>
      <c r="D54" s="1">
        <v>1.13087</v>
      </c>
      <c r="E54" s="1">
        <v>100</v>
      </c>
      <c r="F54" s="1">
        <v>13</v>
      </c>
    </row>
    <row r="55" spans="1:6" x14ac:dyDescent="0.25">
      <c r="A55" t="str">
        <f t="shared" si="0"/>
        <v>CAN4</v>
      </c>
      <c r="B55">
        <v>4</v>
      </c>
      <c r="C55" t="s">
        <v>6</v>
      </c>
      <c r="D55" s="1">
        <v>1.1600410000000001</v>
      </c>
      <c r="E55" s="1">
        <v>70</v>
      </c>
      <c r="F55" s="1">
        <v>6</v>
      </c>
    </row>
    <row r="56" spans="1:6" x14ac:dyDescent="0.25">
      <c r="A56" t="str">
        <f t="shared" si="0"/>
        <v>CAN5</v>
      </c>
      <c r="B56">
        <v>5</v>
      </c>
      <c r="C56" t="s">
        <v>6</v>
      </c>
      <c r="D56" s="1">
        <v>2.059815</v>
      </c>
      <c r="E56" s="1">
        <v>33.333329999999997</v>
      </c>
      <c r="F56" s="1">
        <v>3</v>
      </c>
    </row>
    <row r="57" spans="1:6" x14ac:dyDescent="0.25">
      <c r="A57" t="str">
        <f t="shared" si="0"/>
        <v>CAN6</v>
      </c>
      <c r="B57">
        <v>6</v>
      </c>
      <c r="C57" t="s">
        <v>6</v>
      </c>
      <c r="D57" s="1">
        <v>1.0719749999999999</v>
      </c>
      <c r="E57" s="1">
        <v>75</v>
      </c>
      <c r="F57" s="1">
        <v>5</v>
      </c>
    </row>
    <row r="58" spans="1:6" x14ac:dyDescent="0.25">
      <c r="A58" t="str">
        <f t="shared" si="0"/>
        <v>CAN7</v>
      </c>
      <c r="B58">
        <v>7</v>
      </c>
      <c r="C58" t="s">
        <v>6</v>
      </c>
      <c r="D58" s="1">
        <v>0.78360649999999998</v>
      </c>
      <c r="E58" s="1">
        <v>80</v>
      </c>
      <c r="F58" s="1">
        <v>3</v>
      </c>
    </row>
    <row r="59" spans="1:6" x14ac:dyDescent="0.25">
      <c r="A59" t="str">
        <f t="shared" si="0"/>
        <v>CAN8</v>
      </c>
      <c r="B59">
        <v>8</v>
      </c>
      <c r="C59" t="s">
        <v>6</v>
      </c>
      <c r="D59" s="1">
        <v>1.173746</v>
      </c>
      <c r="E59" s="1">
        <v>58.333329999999997</v>
      </c>
      <c r="F59" s="1">
        <v>6</v>
      </c>
    </row>
    <row r="60" spans="1:6" x14ac:dyDescent="0.25">
      <c r="A60" t="str">
        <f t="shared" si="0"/>
        <v>CAN9</v>
      </c>
      <c r="B60">
        <v>9</v>
      </c>
      <c r="C60" t="s">
        <v>6</v>
      </c>
      <c r="D60" s="1">
        <v>1.526265</v>
      </c>
      <c r="E60" s="1">
        <v>87.5</v>
      </c>
      <c r="F60" s="1">
        <v>3</v>
      </c>
    </row>
    <row r="61" spans="1:6" x14ac:dyDescent="0.25">
      <c r="A61" t="str">
        <f t="shared" si="0"/>
        <v>CAN10</v>
      </c>
      <c r="B61">
        <v>10</v>
      </c>
      <c r="C61" t="s">
        <v>6</v>
      </c>
      <c r="D61" s="1">
        <v>1.4826790000000001</v>
      </c>
      <c r="E61" s="1">
        <v>40</v>
      </c>
      <c r="F61" s="1">
        <v>2</v>
      </c>
    </row>
    <row r="62" spans="1:6" x14ac:dyDescent="0.25">
      <c r="A62" t="str">
        <f t="shared" si="0"/>
        <v>CAN11</v>
      </c>
      <c r="B62">
        <v>11</v>
      </c>
      <c r="C62" t="s">
        <v>6</v>
      </c>
      <c r="D62" s="1">
        <v>0.64710529999999999</v>
      </c>
      <c r="E62" s="1">
        <v>30</v>
      </c>
      <c r="F62" s="1">
        <v>3</v>
      </c>
    </row>
    <row r="63" spans="1:6" x14ac:dyDescent="0.25">
      <c r="A63" t="str">
        <f t="shared" si="0"/>
        <v>CAN12</v>
      </c>
      <c r="B63">
        <v>12</v>
      </c>
      <c r="C63" t="s">
        <v>6</v>
      </c>
      <c r="D63" s="1">
        <v>1.172868</v>
      </c>
      <c r="E63" s="1">
        <v>27.272729999999999</v>
      </c>
      <c r="F63" s="1">
        <v>3</v>
      </c>
    </row>
    <row r="64" spans="1:6" x14ac:dyDescent="0.25">
      <c r="A64" t="str">
        <f t="shared" si="0"/>
        <v>CAN13</v>
      </c>
      <c r="B64">
        <v>13</v>
      </c>
      <c r="C64" t="s">
        <v>6</v>
      </c>
      <c r="D64" s="1">
        <v>1.2404390000000001</v>
      </c>
      <c r="E64" s="1">
        <v>60</v>
      </c>
      <c r="F64" s="1">
        <v>2</v>
      </c>
    </row>
    <row r="65" spans="1:6" x14ac:dyDescent="0.25">
      <c r="A65" t="str">
        <f t="shared" si="0"/>
        <v>CAN14</v>
      </c>
      <c r="B65">
        <v>14</v>
      </c>
      <c r="C65" t="s">
        <v>6</v>
      </c>
      <c r="D65" s="1">
        <v>2.1590639999999999</v>
      </c>
      <c r="E65" s="1">
        <v>30</v>
      </c>
      <c r="F65" s="1">
        <v>3</v>
      </c>
    </row>
    <row r="66" spans="1:6" x14ac:dyDescent="0.25">
      <c r="A66" t="str">
        <f t="shared" si="0"/>
        <v>CAN15</v>
      </c>
      <c r="B66">
        <v>15</v>
      </c>
      <c r="C66" t="s">
        <v>6</v>
      </c>
      <c r="D66" s="1">
        <v>1.330471</v>
      </c>
      <c r="E66" s="1">
        <v>50</v>
      </c>
      <c r="F66" s="1">
        <v>4</v>
      </c>
    </row>
    <row r="67" spans="1:6" x14ac:dyDescent="0.25">
      <c r="A67" t="str">
        <f t="shared" ref="A67:A130" si="1">CONCATENATE(C67,B67)</f>
        <v>CAN16</v>
      </c>
      <c r="B67">
        <v>16</v>
      </c>
      <c r="C67" t="s">
        <v>6</v>
      </c>
      <c r="D67" s="1">
        <v>1.049148</v>
      </c>
      <c r="E67" s="1">
        <v>58.333329999999997</v>
      </c>
      <c r="F67" s="1">
        <v>7</v>
      </c>
    </row>
    <row r="68" spans="1:6" x14ac:dyDescent="0.25">
      <c r="A68" t="str">
        <f t="shared" si="1"/>
        <v>CAN17</v>
      </c>
      <c r="B68">
        <v>17</v>
      </c>
      <c r="C68" t="s">
        <v>6</v>
      </c>
      <c r="D68" s="1">
        <v>0.78025610000000001</v>
      </c>
      <c r="E68" s="1">
        <v>47.36842</v>
      </c>
      <c r="F68" s="1">
        <v>7</v>
      </c>
    </row>
    <row r="69" spans="1:6" x14ac:dyDescent="0.25">
      <c r="A69" t="str">
        <f t="shared" si="1"/>
        <v>CHE1</v>
      </c>
      <c r="B69">
        <v>1</v>
      </c>
      <c r="C69" t="s">
        <v>7</v>
      </c>
      <c r="D69" s="1">
        <v>0.3180096</v>
      </c>
      <c r="E69" s="1">
        <v>57.142859999999999</v>
      </c>
      <c r="F69" s="1">
        <v>3</v>
      </c>
    </row>
    <row r="70" spans="1:6" x14ac:dyDescent="0.25">
      <c r="A70" t="str">
        <f t="shared" si="1"/>
        <v>CHE2</v>
      </c>
      <c r="B70">
        <v>2</v>
      </c>
      <c r="C70" t="s">
        <v>7</v>
      </c>
      <c r="D70" s="1">
        <v>0.70261560000000001</v>
      </c>
      <c r="E70" s="1">
        <v>62.5</v>
      </c>
      <c r="F70" s="1">
        <v>4</v>
      </c>
    </row>
    <row r="71" spans="1:6" x14ac:dyDescent="0.25">
      <c r="A71" t="str">
        <f t="shared" si="1"/>
        <v>CHE3</v>
      </c>
      <c r="B71">
        <v>3</v>
      </c>
      <c r="C71" t="s">
        <v>7</v>
      </c>
      <c r="D71" s="1">
        <v>0.81311630000000001</v>
      </c>
      <c r="E71" s="1">
        <v>100</v>
      </c>
      <c r="F71" s="1">
        <v>13</v>
      </c>
    </row>
    <row r="72" spans="1:6" x14ac:dyDescent="0.25">
      <c r="A72" t="str">
        <f t="shared" si="1"/>
        <v>CHE4</v>
      </c>
      <c r="B72">
        <v>4</v>
      </c>
      <c r="C72" t="s">
        <v>7</v>
      </c>
      <c r="D72" s="1">
        <v>0.80147029999999997</v>
      </c>
      <c r="E72" s="1">
        <v>70</v>
      </c>
      <c r="F72" s="1">
        <v>6</v>
      </c>
    </row>
    <row r="73" spans="1:6" x14ac:dyDescent="0.25">
      <c r="A73" t="str">
        <f t="shared" si="1"/>
        <v>CHE5</v>
      </c>
      <c r="B73">
        <v>5</v>
      </c>
      <c r="C73" t="s">
        <v>7</v>
      </c>
      <c r="D73" s="1">
        <v>0.86227819999999999</v>
      </c>
      <c r="E73" s="1">
        <v>33.333329999999997</v>
      </c>
      <c r="F73" s="1">
        <v>3</v>
      </c>
    </row>
    <row r="74" spans="1:6" x14ac:dyDescent="0.25">
      <c r="A74" t="str">
        <f t="shared" si="1"/>
        <v>CHE6</v>
      </c>
      <c r="B74">
        <v>6</v>
      </c>
      <c r="C74" t="s">
        <v>7</v>
      </c>
      <c r="D74" s="1">
        <v>0.51102639999999999</v>
      </c>
      <c r="E74" s="1">
        <v>75</v>
      </c>
      <c r="F74" s="1">
        <v>5</v>
      </c>
    </row>
    <row r="75" spans="1:6" x14ac:dyDescent="0.25">
      <c r="A75" t="str">
        <f t="shared" si="1"/>
        <v>CHE7</v>
      </c>
      <c r="B75">
        <v>7</v>
      </c>
      <c r="C75" t="s">
        <v>7</v>
      </c>
      <c r="D75" s="1">
        <v>0.1492742</v>
      </c>
      <c r="E75" s="1">
        <v>80</v>
      </c>
      <c r="F75" s="1">
        <v>3</v>
      </c>
    </row>
    <row r="76" spans="1:6" x14ac:dyDescent="0.25">
      <c r="A76" t="str">
        <f t="shared" si="1"/>
        <v>CHE8</v>
      </c>
      <c r="B76">
        <v>8</v>
      </c>
      <c r="C76" t="s">
        <v>7</v>
      </c>
      <c r="D76" s="1">
        <v>0.99823609999999996</v>
      </c>
      <c r="E76" s="1">
        <v>66.666659999999993</v>
      </c>
      <c r="F76" s="1">
        <v>7</v>
      </c>
    </row>
    <row r="77" spans="1:6" x14ac:dyDescent="0.25">
      <c r="A77" t="str">
        <f t="shared" si="1"/>
        <v>CHE9</v>
      </c>
      <c r="B77">
        <v>9</v>
      </c>
      <c r="C77" t="s">
        <v>7</v>
      </c>
      <c r="D77" s="1">
        <v>0.15735080000000001</v>
      </c>
      <c r="E77" s="1">
        <v>100</v>
      </c>
      <c r="F77" s="1">
        <v>3</v>
      </c>
    </row>
    <row r="78" spans="1:6" x14ac:dyDescent="0.25">
      <c r="A78" t="str">
        <f t="shared" si="1"/>
        <v>CHE10</v>
      </c>
      <c r="B78">
        <v>10</v>
      </c>
      <c r="C78" t="s">
        <v>7</v>
      </c>
      <c r="D78" s="1">
        <v>0.66889460000000001</v>
      </c>
      <c r="E78" s="1">
        <v>40</v>
      </c>
      <c r="F78" s="1">
        <v>2</v>
      </c>
    </row>
    <row r="79" spans="1:6" x14ac:dyDescent="0.25">
      <c r="A79" t="str">
        <f t="shared" si="1"/>
        <v>CHE11</v>
      </c>
      <c r="B79">
        <v>11</v>
      </c>
      <c r="C79" t="s">
        <v>7</v>
      </c>
      <c r="D79" s="1">
        <v>0.1691674</v>
      </c>
      <c r="E79" s="1">
        <v>40</v>
      </c>
      <c r="F79" s="1">
        <v>4</v>
      </c>
    </row>
    <row r="80" spans="1:6" x14ac:dyDescent="0.25">
      <c r="A80" t="str">
        <f t="shared" si="1"/>
        <v>CHE12</v>
      </c>
      <c r="B80">
        <v>12</v>
      </c>
      <c r="C80" t="s">
        <v>7</v>
      </c>
      <c r="D80" s="1">
        <v>0.3479778</v>
      </c>
      <c r="E80" s="1">
        <v>27.272729999999999</v>
      </c>
      <c r="F80" s="1">
        <v>3</v>
      </c>
    </row>
    <row r="81" spans="1:6" x14ac:dyDescent="0.25">
      <c r="A81" t="str">
        <f t="shared" si="1"/>
        <v>CHE13</v>
      </c>
      <c r="B81">
        <v>13</v>
      </c>
      <c r="C81" t="s">
        <v>7</v>
      </c>
      <c r="D81" s="1">
        <v>0</v>
      </c>
      <c r="E81" s="1">
        <v>60</v>
      </c>
      <c r="F81" s="1">
        <v>2</v>
      </c>
    </row>
    <row r="82" spans="1:6" x14ac:dyDescent="0.25">
      <c r="A82" t="str">
        <f t="shared" si="1"/>
        <v>CHE15</v>
      </c>
      <c r="B82">
        <v>15</v>
      </c>
      <c r="C82" t="s">
        <v>7</v>
      </c>
      <c r="D82" s="1">
        <v>0.95524790000000004</v>
      </c>
      <c r="E82" s="1">
        <v>58.333329999999997</v>
      </c>
      <c r="F82" s="1">
        <v>5</v>
      </c>
    </row>
    <row r="83" spans="1:6" x14ac:dyDescent="0.25">
      <c r="A83" t="str">
        <f t="shared" si="1"/>
        <v>CHE16</v>
      </c>
      <c r="B83">
        <v>16</v>
      </c>
      <c r="C83" t="s">
        <v>7</v>
      </c>
      <c r="D83" s="1">
        <v>0.7814622</v>
      </c>
      <c r="E83" s="1">
        <v>41.666670000000003</v>
      </c>
      <c r="F83" s="1">
        <v>5</v>
      </c>
    </row>
    <row r="84" spans="1:6" x14ac:dyDescent="0.25">
      <c r="A84" t="str">
        <f t="shared" si="1"/>
        <v>CHE17</v>
      </c>
      <c r="B84">
        <v>17</v>
      </c>
      <c r="C84" t="s">
        <v>7</v>
      </c>
      <c r="D84" s="1">
        <v>0.36178440000000001</v>
      </c>
      <c r="E84" s="1">
        <v>52.63158</v>
      </c>
      <c r="F84" s="1">
        <v>8</v>
      </c>
    </row>
    <row r="85" spans="1:6" x14ac:dyDescent="0.25">
      <c r="A85" t="str">
        <f t="shared" si="1"/>
        <v>CHL1</v>
      </c>
      <c r="B85">
        <v>1</v>
      </c>
      <c r="C85" t="s">
        <v>8</v>
      </c>
      <c r="D85" s="1">
        <v>2.071018</v>
      </c>
      <c r="E85" s="1">
        <v>71.428569999999993</v>
      </c>
      <c r="F85" s="1">
        <v>4</v>
      </c>
    </row>
    <row r="86" spans="1:6" x14ac:dyDescent="0.25">
      <c r="A86" t="str">
        <f t="shared" si="1"/>
        <v>CHL2</v>
      </c>
      <c r="B86">
        <v>2</v>
      </c>
      <c r="C86" t="s">
        <v>8</v>
      </c>
      <c r="D86" s="1">
        <v>3.1528049999999999</v>
      </c>
      <c r="E86" s="1">
        <v>50</v>
      </c>
      <c r="F86" s="1">
        <v>3</v>
      </c>
    </row>
    <row r="87" spans="1:6" x14ac:dyDescent="0.25">
      <c r="A87" t="str">
        <f t="shared" si="1"/>
        <v>CHL3</v>
      </c>
      <c r="B87">
        <v>3</v>
      </c>
      <c r="C87" t="s">
        <v>8</v>
      </c>
      <c r="D87" s="1">
        <v>1.82406</v>
      </c>
      <c r="E87" s="1">
        <v>92.307689999999994</v>
      </c>
      <c r="F87" s="1">
        <v>12</v>
      </c>
    </row>
    <row r="88" spans="1:6" x14ac:dyDescent="0.25">
      <c r="A88" t="str">
        <f t="shared" si="1"/>
        <v>CHL4</v>
      </c>
      <c r="B88">
        <v>4</v>
      </c>
      <c r="C88" t="s">
        <v>8</v>
      </c>
      <c r="D88" s="1">
        <v>3.5218090000000002</v>
      </c>
      <c r="E88" s="1">
        <v>60</v>
      </c>
      <c r="F88" s="1">
        <v>6</v>
      </c>
    </row>
    <row r="89" spans="1:6" x14ac:dyDescent="0.25">
      <c r="A89" t="str">
        <f t="shared" si="1"/>
        <v>CHL5</v>
      </c>
      <c r="B89">
        <v>5</v>
      </c>
      <c r="C89" t="s">
        <v>8</v>
      </c>
      <c r="D89" s="1">
        <v>2.5343429999999998</v>
      </c>
      <c r="E89" s="1">
        <v>33.333329999999997</v>
      </c>
      <c r="F89" s="1">
        <v>3</v>
      </c>
    </row>
    <row r="90" spans="1:6" x14ac:dyDescent="0.25">
      <c r="A90" t="str">
        <f t="shared" si="1"/>
        <v>CHL6</v>
      </c>
      <c r="B90">
        <v>6</v>
      </c>
      <c r="C90" t="s">
        <v>8</v>
      </c>
      <c r="D90" s="1">
        <v>1.199749</v>
      </c>
      <c r="E90" s="1">
        <v>62.5</v>
      </c>
      <c r="F90" s="1">
        <v>5</v>
      </c>
    </row>
    <row r="91" spans="1:6" x14ac:dyDescent="0.25">
      <c r="A91" t="str">
        <f t="shared" si="1"/>
        <v>CHL7</v>
      </c>
      <c r="B91">
        <v>7</v>
      </c>
      <c r="C91" t="s">
        <v>8</v>
      </c>
      <c r="D91" s="1">
        <v>0.52622619999999998</v>
      </c>
      <c r="E91" s="1">
        <v>60</v>
      </c>
      <c r="F91" s="1">
        <v>3</v>
      </c>
    </row>
    <row r="92" spans="1:6" x14ac:dyDescent="0.25">
      <c r="A92" t="str">
        <f t="shared" si="1"/>
        <v>CHL8</v>
      </c>
      <c r="B92">
        <v>8</v>
      </c>
      <c r="C92" t="s">
        <v>8</v>
      </c>
      <c r="D92" s="1">
        <v>2.356595</v>
      </c>
      <c r="E92" s="1">
        <v>58.333329999999997</v>
      </c>
      <c r="F92" s="1">
        <v>7</v>
      </c>
    </row>
    <row r="93" spans="1:6" x14ac:dyDescent="0.25">
      <c r="A93" t="str">
        <f t="shared" si="1"/>
        <v>CHL9</v>
      </c>
      <c r="B93">
        <v>9</v>
      </c>
      <c r="C93" t="s">
        <v>8</v>
      </c>
      <c r="D93" s="1">
        <v>1.8183849999999999</v>
      </c>
      <c r="E93" s="1">
        <v>62.5</v>
      </c>
      <c r="F93" s="1">
        <v>3</v>
      </c>
    </row>
    <row r="94" spans="1:6" x14ac:dyDescent="0.25">
      <c r="A94" t="str">
        <f t="shared" si="1"/>
        <v>CHL10</v>
      </c>
      <c r="B94">
        <v>10</v>
      </c>
      <c r="C94" t="s">
        <v>8</v>
      </c>
      <c r="D94" s="1">
        <v>2.783674</v>
      </c>
      <c r="E94" s="1">
        <v>20</v>
      </c>
      <c r="F94" s="1">
        <v>1</v>
      </c>
    </row>
    <row r="95" spans="1:6" x14ac:dyDescent="0.25">
      <c r="A95" t="str">
        <f t="shared" si="1"/>
        <v>CHL11</v>
      </c>
      <c r="B95">
        <v>11</v>
      </c>
      <c r="C95" t="s">
        <v>8</v>
      </c>
      <c r="D95" s="1">
        <v>0.89753910000000003</v>
      </c>
      <c r="E95" s="1">
        <v>30</v>
      </c>
      <c r="F95" s="1">
        <v>3</v>
      </c>
    </row>
    <row r="96" spans="1:6" x14ac:dyDescent="0.25">
      <c r="A96" t="str">
        <f t="shared" si="1"/>
        <v>CHL12</v>
      </c>
      <c r="B96">
        <v>12</v>
      </c>
      <c r="C96" t="s">
        <v>8</v>
      </c>
      <c r="D96" s="1">
        <v>3.9240539999999999</v>
      </c>
      <c r="E96" s="1">
        <v>18.181819999999998</v>
      </c>
      <c r="F96" s="1">
        <v>2</v>
      </c>
    </row>
    <row r="97" spans="1:6" x14ac:dyDescent="0.25">
      <c r="A97" t="str">
        <f t="shared" si="1"/>
        <v>CHL13</v>
      </c>
      <c r="B97">
        <v>13</v>
      </c>
      <c r="C97" t="s">
        <v>8</v>
      </c>
      <c r="D97" s="1">
        <v>0.88015529999999997</v>
      </c>
      <c r="E97" s="1">
        <v>40</v>
      </c>
      <c r="F97" s="1">
        <v>2</v>
      </c>
    </row>
    <row r="98" spans="1:6" x14ac:dyDescent="0.25">
      <c r="A98" t="str">
        <f t="shared" si="1"/>
        <v>CHL14</v>
      </c>
      <c r="B98">
        <v>14</v>
      </c>
      <c r="C98" t="s">
        <v>8</v>
      </c>
      <c r="D98" s="1">
        <v>0.20413220000000001</v>
      </c>
      <c r="E98" s="1">
        <v>20</v>
      </c>
      <c r="F98" s="1">
        <v>2</v>
      </c>
    </row>
    <row r="99" spans="1:6" x14ac:dyDescent="0.25">
      <c r="A99" t="str">
        <f t="shared" si="1"/>
        <v>CHL15</v>
      </c>
      <c r="B99">
        <v>15</v>
      </c>
      <c r="C99" t="s">
        <v>8</v>
      </c>
      <c r="D99" s="1">
        <v>1.546686</v>
      </c>
      <c r="E99" s="1">
        <v>41.666670000000003</v>
      </c>
      <c r="F99" s="1">
        <v>5</v>
      </c>
    </row>
    <row r="100" spans="1:6" x14ac:dyDescent="0.25">
      <c r="A100" t="str">
        <f t="shared" si="1"/>
        <v>CHL16</v>
      </c>
      <c r="B100">
        <v>16</v>
      </c>
      <c r="C100" t="s">
        <v>8</v>
      </c>
      <c r="D100" s="1">
        <v>1.6553739999999999</v>
      </c>
      <c r="E100" s="1">
        <v>58.333329999999997</v>
      </c>
      <c r="F100" s="1">
        <v>7</v>
      </c>
    </row>
    <row r="101" spans="1:6" x14ac:dyDescent="0.25">
      <c r="A101" t="str">
        <f t="shared" si="1"/>
        <v>CHL17</v>
      </c>
      <c r="B101">
        <v>17</v>
      </c>
      <c r="C101" t="s">
        <v>8</v>
      </c>
      <c r="D101" s="1">
        <v>1.177945</v>
      </c>
      <c r="E101" s="1">
        <v>31.578949999999999</v>
      </c>
      <c r="F101" s="1">
        <v>5</v>
      </c>
    </row>
    <row r="102" spans="1:6" x14ac:dyDescent="0.25">
      <c r="A102" t="str">
        <f t="shared" si="1"/>
        <v>CZE1</v>
      </c>
      <c r="B102">
        <v>1</v>
      </c>
      <c r="C102" t="s">
        <v>9</v>
      </c>
      <c r="D102" s="1">
        <v>0.5689149</v>
      </c>
      <c r="E102" s="1">
        <v>71.428569999999993</v>
      </c>
      <c r="F102" s="1">
        <v>4</v>
      </c>
    </row>
    <row r="103" spans="1:6" x14ac:dyDescent="0.25">
      <c r="A103" t="str">
        <f t="shared" si="1"/>
        <v>CZE2</v>
      </c>
      <c r="B103">
        <v>2</v>
      </c>
      <c r="C103" t="s">
        <v>9</v>
      </c>
      <c r="D103" s="1">
        <v>1.438102</v>
      </c>
      <c r="E103" s="1">
        <v>62.5</v>
      </c>
      <c r="F103" s="1">
        <v>4</v>
      </c>
    </row>
    <row r="104" spans="1:6" x14ac:dyDescent="0.25">
      <c r="A104" t="str">
        <f t="shared" si="1"/>
        <v>CZE3</v>
      </c>
      <c r="B104">
        <v>3</v>
      </c>
      <c r="C104" t="s">
        <v>9</v>
      </c>
      <c r="D104" s="1">
        <v>1.0845720000000001</v>
      </c>
      <c r="E104" s="1">
        <v>100</v>
      </c>
      <c r="F104" s="1">
        <v>13</v>
      </c>
    </row>
    <row r="105" spans="1:6" x14ac:dyDescent="0.25">
      <c r="A105" t="str">
        <f t="shared" si="1"/>
        <v>CZE4</v>
      </c>
      <c r="B105">
        <v>4</v>
      </c>
      <c r="C105" t="s">
        <v>9</v>
      </c>
      <c r="D105" s="1">
        <v>1.9614609999999999</v>
      </c>
      <c r="E105" s="1">
        <v>80</v>
      </c>
      <c r="F105" s="1">
        <v>7</v>
      </c>
    </row>
    <row r="106" spans="1:6" x14ac:dyDescent="0.25">
      <c r="A106" t="str">
        <f t="shared" si="1"/>
        <v>CZE5</v>
      </c>
      <c r="B106">
        <v>5</v>
      </c>
      <c r="C106" t="s">
        <v>9</v>
      </c>
      <c r="D106" s="1">
        <v>2.3326359999999999</v>
      </c>
      <c r="E106" s="1">
        <v>44.44444</v>
      </c>
      <c r="F106" s="1">
        <v>4</v>
      </c>
    </row>
    <row r="107" spans="1:6" x14ac:dyDescent="0.25">
      <c r="A107" t="str">
        <f t="shared" si="1"/>
        <v>CZE6</v>
      </c>
      <c r="B107">
        <v>6</v>
      </c>
      <c r="C107" t="s">
        <v>9</v>
      </c>
      <c r="D107" s="1">
        <v>0.4909984</v>
      </c>
      <c r="E107" s="1">
        <v>87.5</v>
      </c>
      <c r="F107" s="1">
        <v>6</v>
      </c>
    </row>
    <row r="108" spans="1:6" x14ac:dyDescent="0.25">
      <c r="A108" t="str">
        <f t="shared" si="1"/>
        <v>CZE7</v>
      </c>
      <c r="B108">
        <v>7</v>
      </c>
      <c r="C108" t="s">
        <v>9</v>
      </c>
      <c r="D108" s="1">
        <v>0.91567359999999998</v>
      </c>
      <c r="E108" s="1">
        <v>80</v>
      </c>
      <c r="F108" s="1">
        <v>3</v>
      </c>
    </row>
    <row r="109" spans="1:6" x14ac:dyDescent="0.25">
      <c r="A109" t="str">
        <f t="shared" si="1"/>
        <v>CZE8</v>
      </c>
      <c r="B109">
        <v>8</v>
      </c>
      <c r="C109" t="s">
        <v>9</v>
      </c>
      <c r="D109" s="1">
        <v>1.1032040000000001</v>
      </c>
      <c r="E109" s="1">
        <v>66.666659999999993</v>
      </c>
      <c r="F109" s="1">
        <v>7</v>
      </c>
    </row>
    <row r="110" spans="1:6" x14ac:dyDescent="0.25">
      <c r="A110" t="str">
        <f t="shared" si="1"/>
        <v>CZE9</v>
      </c>
      <c r="B110">
        <v>9</v>
      </c>
      <c r="C110" t="s">
        <v>9</v>
      </c>
      <c r="D110" s="1">
        <v>1.330616</v>
      </c>
      <c r="E110" s="1">
        <v>100</v>
      </c>
      <c r="F110" s="1">
        <v>3</v>
      </c>
    </row>
    <row r="111" spans="1:6" x14ac:dyDescent="0.25">
      <c r="A111" t="str">
        <f t="shared" si="1"/>
        <v>CZE10</v>
      </c>
      <c r="B111">
        <v>10</v>
      </c>
      <c r="C111" t="s">
        <v>9</v>
      </c>
      <c r="D111" s="1">
        <v>0.36008600000000002</v>
      </c>
      <c r="E111" s="1">
        <v>40</v>
      </c>
      <c r="F111" s="1">
        <v>2</v>
      </c>
    </row>
    <row r="112" spans="1:6" x14ac:dyDescent="0.25">
      <c r="A112" t="str">
        <f t="shared" si="1"/>
        <v>CZE11</v>
      </c>
      <c r="B112">
        <v>11</v>
      </c>
      <c r="C112" t="s">
        <v>9</v>
      </c>
      <c r="D112" s="1">
        <v>0.82486700000000002</v>
      </c>
      <c r="E112" s="1">
        <v>40</v>
      </c>
      <c r="F112" s="1">
        <v>4</v>
      </c>
    </row>
    <row r="113" spans="1:6" x14ac:dyDescent="0.25">
      <c r="A113" t="str">
        <f t="shared" si="1"/>
        <v>CZE12</v>
      </c>
      <c r="B113">
        <v>12</v>
      </c>
      <c r="C113" t="s">
        <v>9</v>
      </c>
      <c r="D113" s="1">
        <v>1.0286999999999999</v>
      </c>
      <c r="E113" s="1">
        <v>27.272729999999999</v>
      </c>
      <c r="F113" s="1">
        <v>3</v>
      </c>
    </row>
    <row r="114" spans="1:6" x14ac:dyDescent="0.25">
      <c r="A114" t="str">
        <f t="shared" si="1"/>
        <v>CZE13</v>
      </c>
      <c r="B114">
        <v>13</v>
      </c>
      <c r="C114" t="s">
        <v>9</v>
      </c>
      <c r="D114" s="1">
        <v>1.165705</v>
      </c>
      <c r="E114" s="1">
        <v>60</v>
      </c>
      <c r="F114" s="1">
        <v>2</v>
      </c>
    </row>
    <row r="115" spans="1:6" x14ac:dyDescent="0.25">
      <c r="A115" t="str">
        <f t="shared" si="1"/>
        <v>CZE15</v>
      </c>
      <c r="B115">
        <v>15</v>
      </c>
      <c r="C115" t="s">
        <v>9</v>
      </c>
      <c r="D115" s="1">
        <v>0.53592600000000001</v>
      </c>
      <c r="E115" s="1">
        <v>58.333329999999997</v>
      </c>
      <c r="F115" s="1">
        <v>5</v>
      </c>
    </row>
    <row r="116" spans="1:6" x14ac:dyDescent="0.25">
      <c r="A116" t="str">
        <f t="shared" si="1"/>
        <v>CZE16</v>
      </c>
      <c r="B116">
        <v>16</v>
      </c>
      <c r="C116" t="s">
        <v>9</v>
      </c>
      <c r="D116" s="1">
        <v>1.324586</v>
      </c>
      <c r="E116" s="1">
        <v>58.333329999999997</v>
      </c>
      <c r="F116" s="1">
        <v>7</v>
      </c>
    </row>
    <row r="117" spans="1:6" x14ac:dyDescent="0.25">
      <c r="A117" t="str">
        <f t="shared" si="1"/>
        <v>CZE17</v>
      </c>
      <c r="B117">
        <v>17</v>
      </c>
      <c r="C117" t="s">
        <v>9</v>
      </c>
      <c r="D117" s="1">
        <v>0.88845909999999995</v>
      </c>
      <c r="E117" s="1">
        <v>52.63158</v>
      </c>
      <c r="F117" s="1">
        <v>8</v>
      </c>
    </row>
    <row r="118" spans="1:6" x14ac:dyDescent="0.25">
      <c r="A118" t="str">
        <f t="shared" si="1"/>
        <v>DAC2</v>
      </c>
      <c r="B118">
        <v>2</v>
      </c>
      <c r="C118" t="s">
        <v>61</v>
      </c>
      <c r="D118" s="1">
        <v>0</v>
      </c>
      <c r="E118" s="1">
        <v>12.5</v>
      </c>
      <c r="F118" s="1">
        <v>0</v>
      </c>
    </row>
    <row r="119" spans="1:6" x14ac:dyDescent="0.25">
      <c r="A119" t="str">
        <f t="shared" si="1"/>
        <v>DAC3</v>
      </c>
      <c r="B119">
        <v>3</v>
      </c>
      <c r="C119" t="s">
        <v>61</v>
      </c>
      <c r="D119" s="1">
        <v>0</v>
      </c>
      <c r="E119" s="1">
        <v>7.6923069999999996</v>
      </c>
      <c r="F119" s="1">
        <v>0</v>
      </c>
    </row>
    <row r="120" spans="1:6" x14ac:dyDescent="0.25">
      <c r="A120" t="str">
        <f t="shared" si="1"/>
        <v>DAC4</v>
      </c>
      <c r="B120">
        <v>4</v>
      </c>
      <c r="C120" t="s">
        <v>61</v>
      </c>
      <c r="D120" s="1">
        <v>0</v>
      </c>
      <c r="E120" s="1">
        <v>10</v>
      </c>
      <c r="F120" s="1">
        <v>0</v>
      </c>
    </row>
    <row r="121" spans="1:6" x14ac:dyDescent="0.25">
      <c r="A121" t="str">
        <f t="shared" si="1"/>
        <v>DAC6</v>
      </c>
      <c r="B121">
        <v>6</v>
      </c>
      <c r="C121" t="s">
        <v>61</v>
      </c>
      <c r="D121" s="1">
        <v>0</v>
      </c>
      <c r="E121" s="1">
        <v>12.5</v>
      </c>
      <c r="F121" s="1">
        <v>0</v>
      </c>
    </row>
    <row r="122" spans="1:6" x14ac:dyDescent="0.25">
      <c r="A122" t="str">
        <f t="shared" si="1"/>
        <v>DAC7</v>
      </c>
      <c r="B122">
        <v>7</v>
      </c>
      <c r="C122" t="s">
        <v>61</v>
      </c>
      <c r="D122" s="1">
        <v>0</v>
      </c>
      <c r="E122" s="1">
        <v>20</v>
      </c>
      <c r="F122" s="1">
        <v>0</v>
      </c>
    </row>
    <row r="123" spans="1:6" x14ac:dyDescent="0.25">
      <c r="A123" t="str">
        <f t="shared" si="1"/>
        <v>DAC8</v>
      </c>
      <c r="B123">
        <v>8</v>
      </c>
      <c r="C123" t="s">
        <v>61</v>
      </c>
      <c r="D123" s="1">
        <v>0</v>
      </c>
      <c r="E123" s="1">
        <v>8.3333329999999997</v>
      </c>
      <c r="F123" s="1">
        <v>0</v>
      </c>
    </row>
    <row r="124" spans="1:6" x14ac:dyDescent="0.25">
      <c r="A124" t="str">
        <f t="shared" si="1"/>
        <v>DAC9</v>
      </c>
      <c r="B124">
        <v>9</v>
      </c>
      <c r="C124" t="s">
        <v>61</v>
      </c>
      <c r="D124" s="1">
        <v>0</v>
      </c>
      <c r="E124" s="1">
        <v>12.5</v>
      </c>
      <c r="F124" s="1">
        <v>0</v>
      </c>
    </row>
    <row r="125" spans="1:6" x14ac:dyDescent="0.25">
      <c r="A125" t="str">
        <f t="shared" si="1"/>
        <v>DAC10</v>
      </c>
      <c r="B125">
        <v>10</v>
      </c>
      <c r="C125" t="s">
        <v>61</v>
      </c>
      <c r="D125" s="1">
        <v>0</v>
      </c>
      <c r="E125" s="1">
        <v>10</v>
      </c>
      <c r="F125" s="1">
        <v>0</v>
      </c>
    </row>
    <row r="126" spans="1:6" x14ac:dyDescent="0.25">
      <c r="A126" t="str">
        <f t="shared" si="1"/>
        <v>DAC13</v>
      </c>
      <c r="B126">
        <v>13</v>
      </c>
      <c r="C126" t="s">
        <v>61</v>
      </c>
      <c r="D126" s="1">
        <v>0</v>
      </c>
      <c r="E126" s="1">
        <v>20</v>
      </c>
      <c r="F126" s="1">
        <v>0</v>
      </c>
    </row>
    <row r="127" spans="1:6" x14ac:dyDescent="0.25">
      <c r="A127" t="str">
        <f t="shared" si="1"/>
        <v>DAC15</v>
      </c>
      <c r="B127">
        <v>15</v>
      </c>
      <c r="C127" t="s">
        <v>61</v>
      </c>
      <c r="D127" s="1">
        <v>0</v>
      </c>
      <c r="E127" s="1">
        <v>16.66667</v>
      </c>
      <c r="F127" s="1">
        <v>0</v>
      </c>
    </row>
    <row r="128" spans="1:6" x14ac:dyDescent="0.25">
      <c r="A128" t="str">
        <f t="shared" si="1"/>
        <v>DAC17</v>
      </c>
      <c r="B128">
        <v>17</v>
      </c>
      <c r="C128" t="s">
        <v>61</v>
      </c>
      <c r="D128" s="1">
        <v>1.4028309999999999</v>
      </c>
      <c r="E128" s="1">
        <v>15.78947</v>
      </c>
      <c r="F128" s="1">
        <v>1</v>
      </c>
    </row>
    <row r="129" spans="1:6" x14ac:dyDescent="0.25">
      <c r="A129" t="str">
        <f t="shared" si="1"/>
        <v>DEU1</v>
      </c>
      <c r="B129">
        <v>1</v>
      </c>
      <c r="C129" t="s">
        <v>10</v>
      </c>
      <c r="D129" s="1">
        <v>0.5584481</v>
      </c>
      <c r="E129" s="1">
        <v>71.428569999999993</v>
      </c>
      <c r="F129" s="1">
        <v>4</v>
      </c>
    </row>
    <row r="130" spans="1:6" x14ac:dyDescent="0.25">
      <c r="A130" t="str">
        <f t="shared" si="1"/>
        <v>DEU2</v>
      </c>
      <c r="B130">
        <v>2</v>
      </c>
      <c r="C130" t="s">
        <v>10</v>
      </c>
      <c r="D130" s="1">
        <v>1.6914629999999999</v>
      </c>
      <c r="E130" s="1">
        <v>62.5</v>
      </c>
      <c r="F130" s="1">
        <v>4</v>
      </c>
    </row>
    <row r="131" spans="1:6" x14ac:dyDescent="0.25">
      <c r="A131" t="str">
        <f t="shared" ref="A131:A194" si="2">CONCATENATE(C131,B131)</f>
        <v>DEU3</v>
      </c>
      <c r="B131">
        <v>3</v>
      </c>
      <c r="C131" t="s">
        <v>10</v>
      </c>
      <c r="D131" s="1">
        <v>0.98088949999999997</v>
      </c>
      <c r="E131" s="1">
        <v>100</v>
      </c>
      <c r="F131" s="1">
        <v>13</v>
      </c>
    </row>
    <row r="132" spans="1:6" x14ac:dyDescent="0.25">
      <c r="A132" t="str">
        <f t="shared" si="2"/>
        <v>DEU4</v>
      </c>
      <c r="B132">
        <v>4</v>
      </c>
      <c r="C132" t="s">
        <v>10</v>
      </c>
      <c r="D132" s="1">
        <v>1.3267990000000001</v>
      </c>
      <c r="E132" s="1">
        <v>70</v>
      </c>
      <c r="F132" s="1">
        <v>6</v>
      </c>
    </row>
    <row r="133" spans="1:6" x14ac:dyDescent="0.25">
      <c r="A133" t="str">
        <f t="shared" si="2"/>
        <v>DEU5</v>
      </c>
      <c r="B133">
        <v>5</v>
      </c>
      <c r="C133" t="s">
        <v>10</v>
      </c>
      <c r="D133" s="1">
        <v>1.5787659999999999</v>
      </c>
      <c r="E133" s="1">
        <v>55.55556</v>
      </c>
      <c r="F133" s="1">
        <v>5</v>
      </c>
    </row>
    <row r="134" spans="1:6" x14ac:dyDescent="0.25">
      <c r="A134" t="str">
        <f t="shared" si="2"/>
        <v>DEU6</v>
      </c>
      <c r="B134">
        <v>6</v>
      </c>
      <c r="C134" t="s">
        <v>10</v>
      </c>
      <c r="D134" s="1">
        <v>0.3037723</v>
      </c>
      <c r="E134" s="1">
        <v>87.5</v>
      </c>
      <c r="F134" s="1">
        <v>6</v>
      </c>
    </row>
    <row r="135" spans="1:6" x14ac:dyDescent="0.25">
      <c r="A135" t="str">
        <f t="shared" si="2"/>
        <v>DEU7</v>
      </c>
      <c r="B135">
        <v>7</v>
      </c>
      <c r="C135" t="s">
        <v>10</v>
      </c>
      <c r="D135" s="1">
        <v>0.59447720000000004</v>
      </c>
      <c r="E135" s="1">
        <v>80</v>
      </c>
      <c r="F135" s="1">
        <v>3</v>
      </c>
    </row>
    <row r="136" spans="1:6" x14ac:dyDescent="0.25">
      <c r="A136" t="str">
        <f t="shared" si="2"/>
        <v>DEU8</v>
      </c>
      <c r="B136">
        <v>8</v>
      </c>
      <c r="C136" t="s">
        <v>10</v>
      </c>
      <c r="D136" s="1">
        <v>0.9761493</v>
      </c>
      <c r="E136" s="1">
        <v>66.666659999999993</v>
      </c>
      <c r="F136" s="1">
        <v>7</v>
      </c>
    </row>
    <row r="137" spans="1:6" x14ac:dyDescent="0.25">
      <c r="A137" t="str">
        <f t="shared" si="2"/>
        <v>DEU9</v>
      </c>
      <c r="B137">
        <v>9</v>
      </c>
      <c r="C137" t="s">
        <v>10</v>
      </c>
      <c r="D137" s="1">
        <v>0.63982649999999996</v>
      </c>
      <c r="E137" s="1">
        <v>100</v>
      </c>
      <c r="F137" s="1">
        <v>3</v>
      </c>
    </row>
    <row r="138" spans="1:6" x14ac:dyDescent="0.25">
      <c r="A138" t="str">
        <f t="shared" si="2"/>
        <v>DEU10</v>
      </c>
      <c r="B138">
        <v>10</v>
      </c>
      <c r="C138" t="s">
        <v>10</v>
      </c>
      <c r="D138" s="1">
        <v>0.76556780000000002</v>
      </c>
      <c r="E138" s="1">
        <v>40</v>
      </c>
      <c r="F138" s="1">
        <v>2</v>
      </c>
    </row>
    <row r="139" spans="1:6" x14ac:dyDescent="0.25">
      <c r="A139" t="str">
        <f t="shared" si="2"/>
        <v>DEU11</v>
      </c>
      <c r="B139">
        <v>11</v>
      </c>
      <c r="C139" t="s">
        <v>10</v>
      </c>
      <c r="D139" s="1">
        <v>0.56402280000000005</v>
      </c>
      <c r="E139" s="1">
        <v>40</v>
      </c>
      <c r="F139" s="1">
        <v>4</v>
      </c>
    </row>
    <row r="140" spans="1:6" x14ac:dyDescent="0.25">
      <c r="A140" t="str">
        <f t="shared" si="2"/>
        <v>DEU12</v>
      </c>
      <c r="B140">
        <v>12</v>
      </c>
      <c r="C140" t="s">
        <v>10</v>
      </c>
      <c r="D140" s="1">
        <v>8.2098099999999993E-2</v>
      </c>
      <c r="E140" s="1">
        <v>27.272729999999999</v>
      </c>
      <c r="F140" s="1">
        <v>3</v>
      </c>
    </row>
    <row r="141" spans="1:6" x14ac:dyDescent="0.25">
      <c r="A141" t="str">
        <f t="shared" si="2"/>
        <v>DEU13</v>
      </c>
      <c r="B141">
        <v>13</v>
      </c>
      <c r="C141" t="s">
        <v>10</v>
      </c>
      <c r="D141" s="1">
        <v>0.78668610000000005</v>
      </c>
      <c r="E141" s="1">
        <v>60</v>
      </c>
      <c r="F141" s="1">
        <v>2</v>
      </c>
    </row>
    <row r="142" spans="1:6" x14ac:dyDescent="0.25">
      <c r="A142" t="str">
        <f t="shared" si="2"/>
        <v>DEU14</v>
      </c>
      <c r="B142">
        <v>14</v>
      </c>
      <c r="C142" t="s">
        <v>10</v>
      </c>
      <c r="D142" s="1">
        <v>0.73737540000000001</v>
      </c>
      <c r="E142" s="1">
        <v>30</v>
      </c>
      <c r="F142" s="1">
        <v>3</v>
      </c>
    </row>
    <row r="143" spans="1:6" x14ac:dyDescent="0.25">
      <c r="A143" t="str">
        <f t="shared" si="2"/>
        <v>DEU15</v>
      </c>
      <c r="B143">
        <v>15</v>
      </c>
      <c r="C143" t="s">
        <v>10</v>
      </c>
      <c r="D143" s="1">
        <v>8.4243200000000004E-2</v>
      </c>
      <c r="E143" s="1">
        <v>58.333329999999997</v>
      </c>
      <c r="F143" s="1">
        <v>5</v>
      </c>
    </row>
    <row r="144" spans="1:6" x14ac:dyDescent="0.25">
      <c r="A144" t="str">
        <f t="shared" si="2"/>
        <v>DEU16</v>
      </c>
      <c r="B144">
        <v>16</v>
      </c>
      <c r="C144" t="s">
        <v>10</v>
      </c>
      <c r="D144" s="1">
        <v>1.0554129999999999</v>
      </c>
      <c r="E144" s="1">
        <v>58.333329999999997</v>
      </c>
      <c r="F144" s="1">
        <v>7</v>
      </c>
    </row>
    <row r="145" spans="1:6" x14ac:dyDescent="0.25">
      <c r="A145" t="str">
        <f t="shared" si="2"/>
        <v>DEU17</v>
      </c>
      <c r="B145">
        <v>17</v>
      </c>
      <c r="C145" t="s">
        <v>10</v>
      </c>
      <c r="D145" s="1">
        <v>0.4982608</v>
      </c>
      <c r="E145" s="1">
        <v>52.63158</v>
      </c>
      <c r="F145" s="1">
        <v>8</v>
      </c>
    </row>
    <row r="146" spans="1:6" x14ac:dyDescent="0.25">
      <c r="A146" t="str">
        <f t="shared" si="2"/>
        <v>DNK1</v>
      </c>
      <c r="B146">
        <v>1</v>
      </c>
      <c r="C146" t="s">
        <v>37</v>
      </c>
      <c r="D146" s="1">
        <v>0.58451319999999996</v>
      </c>
      <c r="E146" s="1">
        <v>71.428569999999993</v>
      </c>
      <c r="F146" s="1">
        <v>4</v>
      </c>
    </row>
    <row r="147" spans="1:6" x14ac:dyDescent="0.25">
      <c r="A147" t="str">
        <f t="shared" si="2"/>
        <v>DNK2</v>
      </c>
      <c r="B147">
        <v>2</v>
      </c>
      <c r="C147" t="s">
        <v>37</v>
      </c>
      <c r="D147" s="1">
        <v>1.462887</v>
      </c>
      <c r="E147" s="1">
        <v>62.5</v>
      </c>
      <c r="F147" s="1">
        <v>4</v>
      </c>
    </row>
    <row r="148" spans="1:6" x14ac:dyDescent="0.25">
      <c r="A148" t="str">
        <f t="shared" si="2"/>
        <v>DNK3</v>
      </c>
      <c r="B148">
        <v>3</v>
      </c>
      <c r="C148" t="s">
        <v>37</v>
      </c>
      <c r="D148" s="1">
        <v>1.005126</v>
      </c>
      <c r="E148" s="1">
        <v>100</v>
      </c>
      <c r="F148" s="1">
        <v>13</v>
      </c>
    </row>
    <row r="149" spans="1:6" x14ac:dyDescent="0.25">
      <c r="A149" t="str">
        <f t="shared" si="2"/>
        <v>DNK4</v>
      </c>
      <c r="B149">
        <v>4</v>
      </c>
      <c r="C149" t="s">
        <v>37</v>
      </c>
      <c r="D149" s="1">
        <v>0.93208809999999997</v>
      </c>
      <c r="E149" s="1">
        <v>90</v>
      </c>
      <c r="F149" s="1">
        <v>8</v>
      </c>
    </row>
    <row r="150" spans="1:6" x14ac:dyDescent="0.25">
      <c r="A150" t="str">
        <f t="shared" si="2"/>
        <v>DNK5</v>
      </c>
      <c r="B150">
        <v>5</v>
      </c>
      <c r="C150" t="s">
        <v>37</v>
      </c>
      <c r="D150" s="1">
        <v>1.5167299999999999</v>
      </c>
      <c r="E150" s="1">
        <v>44.44444</v>
      </c>
      <c r="F150" s="1">
        <v>4</v>
      </c>
    </row>
    <row r="151" spans="1:6" x14ac:dyDescent="0.25">
      <c r="A151" t="str">
        <f t="shared" si="2"/>
        <v>DNK6</v>
      </c>
      <c r="B151">
        <v>6</v>
      </c>
      <c r="C151" t="s">
        <v>37</v>
      </c>
      <c r="D151" s="1">
        <v>0.42201339999999998</v>
      </c>
      <c r="E151" s="1">
        <v>75</v>
      </c>
      <c r="F151" s="1">
        <v>5</v>
      </c>
    </row>
    <row r="152" spans="1:6" x14ac:dyDescent="0.25">
      <c r="A152" t="str">
        <f t="shared" si="2"/>
        <v>DNK7</v>
      </c>
      <c r="B152">
        <v>7</v>
      </c>
      <c r="C152" t="s">
        <v>37</v>
      </c>
      <c r="D152" s="1">
        <v>0.16477059999999999</v>
      </c>
      <c r="E152" s="1">
        <v>80</v>
      </c>
      <c r="F152" s="1">
        <v>3</v>
      </c>
    </row>
    <row r="153" spans="1:6" x14ac:dyDescent="0.25">
      <c r="A153" t="str">
        <f t="shared" si="2"/>
        <v>DNK8</v>
      </c>
      <c r="B153">
        <v>8</v>
      </c>
      <c r="C153" t="s">
        <v>37</v>
      </c>
      <c r="D153" s="1">
        <v>1.0895410000000001</v>
      </c>
      <c r="E153" s="1">
        <v>58.333329999999997</v>
      </c>
      <c r="F153" s="1">
        <v>6</v>
      </c>
    </row>
    <row r="154" spans="1:6" x14ac:dyDescent="0.25">
      <c r="A154" t="str">
        <f t="shared" si="2"/>
        <v>DNK9</v>
      </c>
      <c r="B154">
        <v>9</v>
      </c>
      <c r="C154" t="s">
        <v>37</v>
      </c>
      <c r="D154" s="1">
        <v>6.47393E-2</v>
      </c>
      <c r="E154" s="1">
        <v>100</v>
      </c>
      <c r="F154" s="1">
        <v>3</v>
      </c>
    </row>
    <row r="155" spans="1:6" x14ac:dyDescent="0.25">
      <c r="A155" t="str">
        <f t="shared" si="2"/>
        <v>DNK10</v>
      </c>
      <c r="B155">
        <v>10</v>
      </c>
      <c r="C155" t="s">
        <v>37</v>
      </c>
      <c r="D155" s="1">
        <v>0.18817229999999999</v>
      </c>
      <c r="E155" s="1">
        <v>40</v>
      </c>
      <c r="F155" s="1">
        <v>2</v>
      </c>
    </row>
    <row r="156" spans="1:6" x14ac:dyDescent="0.25">
      <c r="A156" t="str">
        <f t="shared" si="2"/>
        <v>DNK11</v>
      </c>
      <c r="B156">
        <v>11</v>
      </c>
      <c r="C156" t="s">
        <v>37</v>
      </c>
      <c r="D156" s="1">
        <v>0.49503789999999998</v>
      </c>
      <c r="E156" s="1">
        <v>40</v>
      </c>
      <c r="F156" s="1">
        <v>4</v>
      </c>
    </row>
    <row r="157" spans="1:6" x14ac:dyDescent="0.25">
      <c r="A157" t="str">
        <f t="shared" si="2"/>
        <v>DNK12</v>
      </c>
      <c r="B157">
        <v>12</v>
      </c>
      <c r="C157" t="s">
        <v>37</v>
      </c>
      <c r="D157" s="1">
        <v>0.63346309999999995</v>
      </c>
      <c r="E157" s="1">
        <v>27.272729999999999</v>
      </c>
      <c r="F157" s="1">
        <v>3</v>
      </c>
    </row>
    <row r="158" spans="1:6" x14ac:dyDescent="0.25">
      <c r="A158" t="str">
        <f t="shared" si="2"/>
        <v>DNK13</v>
      </c>
      <c r="B158">
        <v>13</v>
      </c>
      <c r="C158" t="s">
        <v>37</v>
      </c>
      <c r="D158" s="1">
        <v>0.12799440000000001</v>
      </c>
      <c r="E158" s="1">
        <v>60</v>
      </c>
      <c r="F158" s="1">
        <v>2</v>
      </c>
    </row>
    <row r="159" spans="1:6" x14ac:dyDescent="0.25">
      <c r="A159" t="str">
        <f t="shared" si="2"/>
        <v>DNK14</v>
      </c>
      <c r="B159">
        <v>14</v>
      </c>
      <c r="C159" t="s">
        <v>37</v>
      </c>
      <c r="D159" s="1">
        <v>0.5268543</v>
      </c>
      <c r="E159" s="1">
        <v>30</v>
      </c>
      <c r="F159" s="1">
        <v>3</v>
      </c>
    </row>
    <row r="160" spans="1:6" x14ac:dyDescent="0.25">
      <c r="A160" t="str">
        <f t="shared" si="2"/>
        <v>DNK15</v>
      </c>
      <c r="B160">
        <v>15</v>
      </c>
      <c r="C160" t="s">
        <v>37</v>
      </c>
      <c r="D160" s="1">
        <v>0.68810190000000004</v>
      </c>
      <c r="E160" s="1">
        <v>50</v>
      </c>
      <c r="F160" s="1">
        <v>4</v>
      </c>
    </row>
    <row r="161" spans="1:6" x14ac:dyDescent="0.25">
      <c r="A161" t="str">
        <f t="shared" si="2"/>
        <v>DNK16</v>
      </c>
      <c r="B161">
        <v>16</v>
      </c>
      <c r="C161" t="s">
        <v>37</v>
      </c>
      <c r="D161" s="1">
        <v>0.83228449999999998</v>
      </c>
      <c r="E161" s="1">
        <v>58.333329999999997</v>
      </c>
      <c r="F161" s="1">
        <v>7</v>
      </c>
    </row>
    <row r="162" spans="1:6" x14ac:dyDescent="0.25">
      <c r="A162" t="str">
        <f t="shared" si="2"/>
        <v>DNK17</v>
      </c>
      <c r="B162">
        <v>17</v>
      </c>
      <c r="C162" t="s">
        <v>37</v>
      </c>
      <c r="D162" s="1">
        <v>0.4379789</v>
      </c>
      <c r="E162" s="1">
        <v>52.63158</v>
      </c>
      <c r="F162" s="1">
        <v>8</v>
      </c>
    </row>
    <row r="163" spans="1:6" x14ac:dyDescent="0.25">
      <c r="A163" t="str">
        <f t="shared" si="2"/>
        <v>ESP1</v>
      </c>
      <c r="B163">
        <v>1</v>
      </c>
      <c r="C163" t="s">
        <v>11</v>
      </c>
      <c r="D163" s="1">
        <v>1.6260760000000001</v>
      </c>
      <c r="E163" s="1">
        <v>71.428569999999993</v>
      </c>
      <c r="F163" s="1">
        <v>4</v>
      </c>
    </row>
    <row r="164" spans="1:6" x14ac:dyDescent="0.25">
      <c r="A164" t="str">
        <f t="shared" si="2"/>
        <v>ESP2</v>
      </c>
      <c r="B164">
        <v>2</v>
      </c>
      <c r="C164" t="s">
        <v>11</v>
      </c>
      <c r="D164" s="1">
        <v>0.88478650000000003</v>
      </c>
      <c r="E164" s="1">
        <v>62.5</v>
      </c>
      <c r="F164" s="1">
        <v>4</v>
      </c>
    </row>
    <row r="165" spans="1:6" x14ac:dyDescent="0.25">
      <c r="A165" t="str">
        <f t="shared" si="2"/>
        <v>ESP3</v>
      </c>
      <c r="B165">
        <v>3</v>
      </c>
      <c r="C165" t="s">
        <v>11</v>
      </c>
      <c r="D165" s="1">
        <v>0.86783060000000001</v>
      </c>
      <c r="E165" s="1">
        <v>100</v>
      </c>
      <c r="F165" s="1">
        <v>13</v>
      </c>
    </row>
    <row r="166" spans="1:6" x14ac:dyDescent="0.25">
      <c r="A166" t="str">
        <f t="shared" si="2"/>
        <v>ESP4</v>
      </c>
      <c r="B166">
        <v>4</v>
      </c>
      <c r="C166" t="s">
        <v>11</v>
      </c>
      <c r="D166" s="1">
        <v>1.665389</v>
      </c>
      <c r="E166" s="1">
        <v>90</v>
      </c>
      <c r="F166" s="1">
        <v>8</v>
      </c>
    </row>
    <row r="167" spans="1:6" x14ac:dyDescent="0.25">
      <c r="A167" t="str">
        <f t="shared" si="2"/>
        <v>ESP5</v>
      </c>
      <c r="B167">
        <v>5</v>
      </c>
      <c r="C167" t="s">
        <v>11</v>
      </c>
      <c r="D167" s="1">
        <v>1.5075149999999999</v>
      </c>
      <c r="E167" s="1">
        <v>55.55556</v>
      </c>
      <c r="F167" s="1">
        <v>5</v>
      </c>
    </row>
    <row r="168" spans="1:6" x14ac:dyDescent="0.25">
      <c r="A168" t="str">
        <f t="shared" si="2"/>
        <v>ESP6</v>
      </c>
      <c r="B168">
        <v>6</v>
      </c>
      <c r="C168" t="s">
        <v>11</v>
      </c>
      <c r="D168" s="1">
        <v>0.3570393</v>
      </c>
      <c r="E168" s="1">
        <v>75</v>
      </c>
      <c r="F168" s="1">
        <v>5</v>
      </c>
    </row>
    <row r="169" spans="1:6" x14ac:dyDescent="0.25">
      <c r="A169" t="str">
        <f t="shared" si="2"/>
        <v>ESP7</v>
      </c>
      <c r="B169">
        <v>7</v>
      </c>
      <c r="C169" t="s">
        <v>11</v>
      </c>
      <c r="D169" s="1">
        <v>0.47141430000000001</v>
      </c>
      <c r="E169" s="1">
        <v>80</v>
      </c>
      <c r="F169" s="1">
        <v>3</v>
      </c>
    </row>
    <row r="170" spans="1:6" x14ac:dyDescent="0.25">
      <c r="A170" t="str">
        <f t="shared" si="2"/>
        <v>ESP8</v>
      </c>
      <c r="B170">
        <v>8</v>
      </c>
      <c r="C170" t="s">
        <v>11</v>
      </c>
      <c r="D170" s="1">
        <v>1.624668</v>
      </c>
      <c r="E170" s="1">
        <v>66.666659999999993</v>
      </c>
      <c r="F170" s="1">
        <v>7</v>
      </c>
    </row>
    <row r="171" spans="1:6" x14ac:dyDescent="0.25">
      <c r="A171" t="str">
        <f t="shared" si="2"/>
        <v>ESP9</v>
      </c>
      <c r="B171">
        <v>9</v>
      </c>
      <c r="C171" t="s">
        <v>11</v>
      </c>
      <c r="D171" s="1">
        <v>0.9605165</v>
      </c>
      <c r="E171" s="1">
        <v>100</v>
      </c>
      <c r="F171" s="1">
        <v>3</v>
      </c>
    </row>
    <row r="172" spans="1:6" x14ac:dyDescent="0.25">
      <c r="A172" t="str">
        <f t="shared" si="2"/>
        <v>ESP10</v>
      </c>
      <c r="B172">
        <v>10</v>
      </c>
      <c r="C172" t="s">
        <v>11</v>
      </c>
      <c r="D172" s="1">
        <v>1.313423</v>
      </c>
      <c r="E172" s="1">
        <v>40</v>
      </c>
      <c r="F172" s="1">
        <v>2</v>
      </c>
    </row>
    <row r="173" spans="1:6" x14ac:dyDescent="0.25">
      <c r="A173" t="str">
        <f t="shared" si="2"/>
        <v>ESP11</v>
      </c>
      <c r="B173">
        <v>11</v>
      </c>
      <c r="C173" t="s">
        <v>11</v>
      </c>
      <c r="D173" s="1">
        <v>0.54071040000000004</v>
      </c>
      <c r="E173" s="1">
        <v>40</v>
      </c>
      <c r="F173" s="1">
        <v>4</v>
      </c>
    </row>
    <row r="174" spans="1:6" x14ac:dyDescent="0.25">
      <c r="A174" t="str">
        <f t="shared" si="2"/>
        <v>ESP12</v>
      </c>
      <c r="B174">
        <v>12</v>
      </c>
      <c r="C174" t="s">
        <v>11</v>
      </c>
      <c r="D174" s="1">
        <v>0.79993590000000003</v>
      </c>
      <c r="E174" s="1">
        <v>27.272729999999999</v>
      </c>
      <c r="F174" s="1">
        <v>3</v>
      </c>
    </row>
    <row r="175" spans="1:6" x14ac:dyDescent="0.25">
      <c r="A175" t="str">
        <f t="shared" si="2"/>
        <v>ESP13</v>
      </c>
      <c r="B175">
        <v>13</v>
      </c>
      <c r="C175" t="s">
        <v>11</v>
      </c>
      <c r="D175" s="1">
        <v>0.44994600000000001</v>
      </c>
      <c r="E175" s="1">
        <v>60</v>
      </c>
      <c r="F175" s="1">
        <v>2</v>
      </c>
    </row>
    <row r="176" spans="1:6" x14ac:dyDescent="0.25">
      <c r="A176" t="str">
        <f t="shared" si="2"/>
        <v>ESP14</v>
      </c>
      <c r="B176">
        <v>14</v>
      </c>
      <c r="C176" t="s">
        <v>11</v>
      </c>
      <c r="D176" s="1">
        <v>3.8643299999999998E-2</v>
      </c>
      <c r="E176" s="1">
        <v>20</v>
      </c>
      <c r="F176" s="1">
        <v>2</v>
      </c>
    </row>
    <row r="177" spans="1:6" x14ac:dyDescent="0.25">
      <c r="A177" t="str">
        <f t="shared" si="2"/>
        <v>ESP15</v>
      </c>
      <c r="B177">
        <v>15</v>
      </c>
      <c r="C177" t="s">
        <v>11</v>
      </c>
      <c r="D177" s="1">
        <v>0.54053379999999995</v>
      </c>
      <c r="E177" s="1">
        <v>58.333329999999997</v>
      </c>
      <c r="F177" s="1">
        <v>5</v>
      </c>
    </row>
    <row r="178" spans="1:6" x14ac:dyDescent="0.25">
      <c r="A178" t="str">
        <f t="shared" si="2"/>
        <v>ESP16</v>
      </c>
      <c r="B178">
        <v>16</v>
      </c>
      <c r="C178" t="s">
        <v>11</v>
      </c>
      <c r="D178" s="1">
        <v>1.110611</v>
      </c>
      <c r="E178" s="1">
        <v>58.333329999999997</v>
      </c>
      <c r="F178" s="1">
        <v>7</v>
      </c>
    </row>
    <row r="179" spans="1:6" x14ac:dyDescent="0.25">
      <c r="A179" t="str">
        <f t="shared" si="2"/>
        <v>ESP17</v>
      </c>
      <c r="B179">
        <v>17</v>
      </c>
      <c r="C179" t="s">
        <v>11</v>
      </c>
      <c r="D179" s="1">
        <v>0.83899199999999996</v>
      </c>
      <c r="E179" s="1">
        <v>52.63158</v>
      </c>
      <c r="F179" s="1">
        <v>8</v>
      </c>
    </row>
    <row r="180" spans="1:6" x14ac:dyDescent="0.25">
      <c r="A180" t="str">
        <f t="shared" si="2"/>
        <v>EST1</v>
      </c>
      <c r="B180">
        <v>1</v>
      </c>
      <c r="C180" t="s">
        <v>12</v>
      </c>
      <c r="D180" s="1">
        <v>2.1073580000000001</v>
      </c>
      <c r="E180" s="1">
        <v>57.142859999999999</v>
      </c>
      <c r="F180" s="1">
        <v>3</v>
      </c>
    </row>
    <row r="181" spans="1:6" x14ac:dyDescent="0.25">
      <c r="A181" t="str">
        <f t="shared" si="2"/>
        <v>EST2</v>
      </c>
      <c r="B181">
        <v>2</v>
      </c>
      <c r="C181" t="s">
        <v>12</v>
      </c>
      <c r="D181" s="1">
        <v>1.441913</v>
      </c>
      <c r="E181" s="1">
        <v>62.5</v>
      </c>
      <c r="F181" s="1">
        <v>4</v>
      </c>
    </row>
    <row r="182" spans="1:6" x14ac:dyDescent="0.25">
      <c r="A182" t="str">
        <f t="shared" si="2"/>
        <v>EST3</v>
      </c>
      <c r="B182">
        <v>3</v>
      </c>
      <c r="C182" t="s">
        <v>12</v>
      </c>
      <c r="D182" s="1">
        <v>1.543703</v>
      </c>
      <c r="E182" s="1">
        <v>92.307689999999994</v>
      </c>
      <c r="F182" s="1">
        <v>12</v>
      </c>
    </row>
    <row r="183" spans="1:6" x14ac:dyDescent="0.25">
      <c r="A183" t="str">
        <f t="shared" si="2"/>
        <v>EST4</v>
      </c>
      <c r="B183">
        <v>4</v>
      </c>
      <c r="C183" t="s">
        <v>12</v>
      </c>
      <c r="D183" s="1">
        <v>1.104414</v>
      </c>
      <c r="E183" s="1">
        <v>90</v>
      </c>
      <c r="F183" s="1">
        <v>8</v>
      </c>
    </row>
    <row r="184" spans="1:6" x14ac:dyDescent="0.25">
      <c r="A184" t="str">
        <f t="shared" si="2"/>
        <v>EST5</v>
      </c>
      <c r="B184">
        <v>5</v>
      </c>
      <c r="C184" t="s">
        <v>12</v>
      </c>
      <c r="D184" s="1">
        <v>1.6367700000000001</v>
      </c>
      <c r="E184" s="1">
        <v>55.55556</v>
      </c>
      <c r="F184" s="1">
        <v>5</v>
      </c>
    </row>
    <row r="185" spans="1:6" x14ac:dyDescent="0.25">
      <c r="A185" t="str">
        <f t="shared" si="2"/>
        <v>EST6</v>
      </c>
      <c r="B185">
        <v>6</v>
      </c>
      <c r="C185" t="s">
        <v>12</v>
      </c>
      <c r="D185" s="1">
        <v>0.83664620000000001</v>
      </c>
      <c r="E185" s="1">
        <v>87.5</v>
      </c>
      <c r="F185" s="1">
        <v>6</v>
      </c>
    </row>
    <row r="186" spans="1:6" x14ac:dyDescent="0.25">
      <c r="A186" t="str">
        <f t="shared" si="2"/>
        <v>EST7</v>
      </c>
      <c r="B186">
        <v>7</v>
      </c>
      <c r="C186" t="s">
        <v>12</v>
      </c>
      <c r="D186" s="1">
        <v>1.085466</v>
      </c>
      <c r="E186" s="1">
        <v>60</v>
      </c>
      <c r="F186" s="1">
        <v>3</v>
      </c>
    </row>
    <row r="187" spans="1:6" x14ac:dyDescent="0.25">
      <c r="A187" t="str">
        <f t="shared" si="2"/>
        <v>EST8</v>
      </c>
      <c r="B187">
        <v>8</v>
      </c>
      <c r="C187" t="s">
        <v>12</v>
      </c>
      <c r="D187" s="1">
        <v>1.0462629999999999</v>
      </c>
      <c r="E187" s="1">
        <v>58.333329999999997</v>
      </c>
      <c r="F187" s="1">
        <v>7</v>
      </c>
    </row>
    <row r="188" spans="1:6" x14ac:dyDescent="0.25">
      <c r="A188" t="str">
        <f t="shared" si="2"/>
        <v>EST9</v>
      </c>
      <c r="B188">
        <v>9</v>
      </c>
      <c r="C188" t="s">
        <v>12</v>
      </c>
      <c r="D188" s="1">
        <v>1.9893559999999999</v>
      </c>
      <c r="E188" s="1">
        <v>100</v>
      </c>
      <c r="F188" s="1">
        <v>3</v>
      </c>
    </row>
    <row r="189" spans="1:6" x14ac:dyDescent="0.25">
      <c r="A189" t="str">
        <f t="shared" si="2"/>
        <v>EST10</v>
      </c>
      <c r="B189">
        <v>10</v>
      </c>
      <c r="C189" t="s">
        <v>12</v>
      </c>
      <c r="D189" s="1">
        <v>1.5537529999999999</v>
      </c>
      <c r="E189" s="1">
        <v>40</v>
      </c>
      <c r="F189" s="1">
        <v>2</v>
      </c>
    </row>
    <row r="190" spans="1:6" x14ac:dyDescent="0.25">
      <c r="A190" t="str">
        <f t="shared" si="2"/>
        <v>EST11</v>
      </c>
      <c r="B190">
        <v>11</v>
      </c>
      <c r="C190" t="s">
        <v>12</v>
      </c>
      <c r="D190" s="1">
        <v>1.88689</v>
      </c>
      <c r="E190" s="1">
        <v>30</v>
      </c>
      <c r="F190" s="1">
        <v>3</v>
      </c>
    </row>
    <row r="191" spans="1:6" x14ac:dyDescent="0.25">
      <c r="A191" t="str">
        <f t="shared" si="2"/>
        <v>EST12</v>
      </c>
      <c r="B191">
        <v>12</v>
      </c>
      <c r="C191" t="s">
        <v>12</v>
      </c>
      <c r="D191" s="1">
        <v>1.1909719999999999</v>
      </c>
      <c r="E191" s="1">
        <v>27.272729999999999</v>
      </c>
      <c r="F191" s="1">
        <v>3</v>
      </c>
    </row>
    <row r="192" spans="1:6" x14ac:dyDescent="0.25">
      <c r="A192" t="str">
        <f t="shared" si="2"/>
        <v>EST13</v>
      </c>
      <c r="B192">
        <v>13</v>
      </c>
      <c r="C192" t="s">
        <v>12</v>
      </c>
      <c r="D192" s="1">
        <v>2.782877</v>
      </c>
      <c r="E192" s="1">
        <v>20</v>
      </c>
      <c r="F192" s="1">
        <v>1</v>
      </c>
    </row>
    <row r="193" spans="1:6" x14ac:dyDescent="0.25">
      <c r="A193" t="str">
        <f t="shared" si="2"/>
        <v>EST14</v>
      </c>
      <c r="B193">
        <v>14</v>
      </c>
      <c r="C193" t="s">
        <v>12</v>
      </c>
      <c r="D193" s="1">
        <v>0.64626380000000005</v>
      </c>
      <c r="E193" s="1">
        <v>30</v>
      </c>
      <c r="F193" s="1">
        <v>3</v>
      </c>
    </row>
    <row r="194" spans="1:6" x14ac:dyDescent="0.25">
      <c r="A194" t="str">
        <f t="shared" si="2"/>
        <v>EST15</v>
      </c>
      <c r="B194">
        <v>15</v>
      </c>
      <c r="C194" t="s">
        <v>12</v>
      </c>
      <c r="D194" s="1">
        <v>0.99010010000000004</v>
      </c>
      <c r="E194" s="1">
        <v>50</v>
      </c>
      <c r="F194" s="1">
        <v>5</v>
      </c>
    </row>
    <row r="195" spans="1:6" x14ac:dyDescent="0.25">
      <c r="A195" t="str">
        <f t="shared" ref="A195:A258" si="3">CONCATENATE(C195,B195)</f>
        <v>EST16</v>
      </c>
      <c r="B195">
        <v>16</v>
      </c>
      <c r="C195" t="s">
        <v>12</v>
      </c>
      <c r="D195" s="1">
        <v>1.5839300000000001</v>
      </c>
      <c r="E195" s="1">
        <v>58.333329999999997</v>
      </c>
      <c r="F195" s="1">
        <v>7</v>
      </c>
    </row>
    <row r="196" spans="1:6" x14ac:dyDescent="0.25">
      <c r="A196" t="str">
        <f t="shared" si="3"/>
        <v>EST17</v>
      </c>
      <c r="B196">
        <v>17</v>
      </c>
      <c r="C196" t="s">
        <v>12</v>
      </c>
      <c r="D196" s="1">
        <v>1.170906</v>
      </c>
      <c r="E196" s="1">
        <v>42.105260000000001</v>
      </c>
      <c r="F196" s="1">
        <v>6</v>
      </c>
    </row>
    <row r="197" spans="1:6" x14ac:dyDescent="0.25">
      <c r="A197" t="str">
        <f t="shared" si="3"/>
        <v>FIN1</v>
      </c>
      <c r="B197">
        <v>1</v>
      </c>
      <c r="C197" t="s">
        <v>13</v>
      </c>
      <c r="D197" s="1">
        <v>2.2870600000000001E-2</v>
      </c>
      <c r="E197" s="1">
        <v>71.428569999999993</v>
      </c>
      <c r="F197" s="1">
        <v>4</v>
      </c>
    </row>
    <row r="198" spans="1:6" x14ac:dyDescent="0.25">
      <c r="A198" t="str">
        <f t="shared" si="3"/>
        <v>FIN2</v>
      </c>
      <c r="B198">
        <v>2</v>
      </c>
      <c r="C198" t="s">
        <v>13</v>
      </c>
      <c r="D198" s="1">
        <v>1.21801</v>
      </c>
      <c r="E198" s="1">
        <v>62.5</v>
      </c>
      <c r="F198" s="1">
        <v>4</v>
      </c>
    </row>
    <row r="199" spans="1:6" x14ac:dyDescent="0.25">
      <c r="A199" t="str">
        <f t="shared" si="3"/>
        <v>FIN3</v>
      </c>
      <c r="B199">
        <v>3</v>
      </c>
      <c r="C199" t="s">
        <v>13</v>
      </c>
      <c r="D199" s="1">
        <v>0.88257750000000001</v>
      </c>
      <c r="E199" s="1">
        <v>100</v>
      </c>
      <c r="F199" s="1">
        <v>13</v>
      </c>
    </row>
    <row r="200" spans="1:6" x14ac:dyDescent="0.25">
      <c r="A200" t="str">
        <f t="shared" si="3"/>
        <v>FIN4</v>
      </c>
      <c r="B200">
        <v>4</v>
      </c>
      <c r="C200" t="s">
        <v>13</v>
      </c>
      <c r="D200" s="1">
        <v>1.07026</v>
      </c>
      <c r="E200" s="1">
        <v>90</v>
      </c>
      <c r="F200" s="1">
        <v>8</v>
      </c>
    </row>
    <row r="201" spans="1:6" x14ac:dyDescent="0.25">
      <c r="A201" t="str">
        <f t="shared" si="3"/>
        <v>FIN5</v>
      </c>
      <c r="B201">
        <v>5</v>
      </c>
      <c r="C201" t="s">
        <v>13</v>
      </c>
      <c r="D201" s="1">
        <v>1.5935349999999999</v>
      </c>
      <c r="E201" s="1">
        <v>55.55556</v>
      </c>
      <c r="F201" s="1">
        <v>5</v>
      </c>
    </row>
    <row r="202" spans="1:6" x14ac:dyDescent="0.25">
      <c r="A202" t="str">
        <f t="shared" si="3"/>
        <v>FIN6</v>
      </c>
      <c r="B202">
        <v>6</v>
      </c>
      <c r="C202" t="s">
        <v>13</v>
      </c>
      <c r="D202" s="1">
        <v>0.58287630000000001</v>
      </c>
      <c r="E202" s="1">
        <v>75</v>
      </c>
      <c r="F202" s="1">
        <v>5</v>
      </c>
    </row>
    <row r="203" spans="1:6" x14ac:dyDescent="0.25">
      <c r="A203" t="str">
        <f t="shared" si="3"/>
        <v>FIN7</v>
      </c>
      <c r="B203">
        <v>7</v>
      </c>
      <c r="C203" t="s">
        <v>13</v>
      </c>
      <c r="D203" s="1">
        <v>0.72802359999999999</v>
      </c>
      <c r="E203" s="1">
        <v>80</v>
      </c>
      <c r="F203" s="1">
        <v>3</v>
      </c>
    </row>
    <row r="204" spans="1:6" x14ac:dyDescent="0.25">
      <c r="A204" t="str">
        <f t="shared" si="3"/>
        <v>FIN8</v>
      </c>
      <c r="B204">
        <v>8</v>
      </c>
      <c r="C204" t="s">
        <v>13</v>
      </c>
      <c r="D204" s="1">
        <v>1.5681989999999999</v>
      </c>
      <c r="E204" s="1">
        <v>66.666659999999993</v>
      </c>
      <c r="F204" s="1">
        <v>7</v>
      </c>
    </row>
    <row r="205" spans="1:6" x14ac:dyDescent="0.25">
      <c r="A205" t="str">
        <f t="shared" si="3"/>
        <v>FIN9</v>
      </c>
      <c r="B205">
        <v>9</v>
      </c>
      <c r="C205" t="s">
        <v>13</v>
      </c>
      <c r="D205" s="1">
        <v>0.43193350000000003</v>
      </c>
      <c r="E205" s="1">
        <v>100</v>
      </c>
      <c r="F205" s="1">
        <v>3</v>
      </c>
    </row>
    <row r="206" spans="1:6" x14ac:dyDescent="0.25">
      <c r="A206" t="str">
        <f t="shared" si="3"/>
        <v>FIN10</v>
      </c>
      <c r="B206">
        <v>10</v>
      </c>
      <c r="C206" t="s">
        <v>13</v>
      </c>
      <c r="D206" s="1">
        <v>1.025342</v>
      </c>
      <c r="E206" s="1">
        <v>40</v>
      </c>
      <c r="F206" s="1">
        <v>2</v>
      </c>
    </row>
    <row r="207" spans="1:6" x14ac:dyDescent="0.25">
      <c r="A207" t="str">
        <f t="shared" si="3"/>
        <v>FIN11</v>
      </c>
      <c r="B207">
        <v>11</v>
      </c>
      <c r="C207" t="s">
        <v>13</v>
      </c>
      <c r="D207" s="1">
        <v>0.76942330000000003</v>
      </c>
      <c r="E207" s="1">
        <v>40</v>
      </c>
      <c r="F207" s="1">
        <v>4</v>
      </c>
    </row>
    <row r="208" spans="1:6" x14ac:dyDescent="0.25">
      <c r="A208" t="str">
        <f t="shared" si="3"/>
        <v>FIN12</v>
      </c>
      <c r="B208">
        <v>12</v>
      </c>
      <c r="C208" t="s">
        <v>13</v>
      </c>
      <c r="D208" s="1">
        <v>0.97419389999999995</v>
      </c>
      <c r="E208" s="1">
        <v>27.272729999999999</v>
      </c>
      <c r="F208" s="1">
        <v>3</v>
      </c>
    </row>
    <row r="209" spans="1:6" x14ac:dyDescent="0.25">
      <c r="A209" t="str">
        <f t="shared" si="3"/>
        <v>FIN13</v>
      </c>
      <c r="B209">
        <v>13</v>
      </c>
      <c r="C209" t="s">
        <v>13</v>
      </c>
      <c r="D209" s="1">
        <v>0.83185790000000004</v>
      </c>
      <c r="E209" s="1">
        <v>60</v>
      </c>
      <c r="F209" s="1">
        <v>2</v>
      </c>
    </row>
    <row r="210" spans="1:6" x14ac:dyDescent="0.25">
      <c r="A210" t="str">
        <f t="shared" si="3"/>
        <v>FIN14</v>
      </c>
      <c r="B210">
        <v>14</v>
      </c>
      <c r="C210" t="s">
        <v>13</v>
      </c>
      <c r="D210" s="1">
        <v>0</v>
      </c>
      <c r="E210" s="1">
        <v>10</v>
      </c>
      <c r="F210" s="1">
        <v>1</v>
      </c>
    </row>
    <row r="211" spans="1:6" x14ac:dyDescent="0.25">
      <c r="A211" t="str">
        <f t="shared" si="3"/>
        <v>FIN15</v>
      </c>
      <c r="B211">
        <v>15</v>
      </c>
      <c r="C211" t="s">
        <v>13</v>
      </c>
      <c r="D211" s="1">
        <v>0.63955580000000001</v>
      </c>
      <c r="E211" s="1">
        <v>58.333329999999997</v>
      </c>
      <c r="F211" s="1">
        <v>5</v>
      </c>
    </row>
    <row r="212" spans="1:6" x14ac:dyDescent="0.25">
      <c r="A212" t="str">
        <f t="shared" si="3"/>
        <v>FIN16</v>
      </c>
      <c r="B212">
        <v>16</v>
      </c>
      <c r="C212" t="s">
        <v>13</v>
      </c>
      <c r="D212" s="1">
        <v>0.7549515</v>
      </c>
      <c r="E212" s="1">
        <v>58.333329999999997</v>
      </c>
      <c r="F212" s="1">
        <v>7</v>
      </c>
    </row>
    <row r="213" spans="1:6" x14ac:dyDescent="0.25">
      <c r="A213" t="str">
        <f t="shared" si="3"/>
        <v>FIN17</v>
      </c>
      <c r="B213">
        <v>17</v>
      </c>
      <c r="C213" t="s">
        <v>13</v>
      </c>
      <c r="D213" s="1">
        <v>0.81694549999999999</v>
      </c>
      <c r="E213" s="1">
        <v>52.63158</v>
      </c>
      <c r="F213" s="1">
        <v>8</v>
      </c>
    </row>
    <row r="214" spans="1:6" x14ac:dyDescent="0.25">
      <c r="A214" t="str">
        <f t="shared" si="3"/>
        <v>FRA1</v>
      </c>
      <c r="B214">
        <v>1</v>
      </c>
      <c r="C214" t="s">
        <v>14</v>
      </c>
      <c r="D214" s="1">
        <v>0.44466070000000002</v>
      </c>
      <c r="E214" s="1">
        <v>71.428569999999993</v>
      </c>
      <c r="F214" s="1">
        <v>4</v>
      </c>
    </row>
    <row r="215" spans="1:6" x14ac:dyDescent="0.25">
      <c r="A215" t="str">
        <f t="shared" si="3"/>
        <v>FRA2</v>
      </c>
      <c r="B215">
        <v>2</v>
      </c>
      <c r="C215" t="s">
        <v>14</v>
      </c>
      <c r="D215" s="1">
        <v>1.4474400000000001</v>
      </c>
      <c r="E215" s="1">
        <v>62.5</v>
      </c>
      <c r="F215" s="1">
        <v>4</v>
      </c>
    </row>
    <row r="216" spans="1:6" x14ac:dyDescent="0.25">
      <c r="A216" t="str">
        <f t="shared" si="3"/>
        <v>FRA3</v>
      </c>
      <c r="B216">
        <v>3</v>
      </c>
      <c r="C216" t="s">
        <v>14</v>
      </c>
      <c r="D216" s="1">
        <v>1.2508570000000001</v>
      </c>
      <c r="E216" s="1">
        <v>100</v>
      </c>
      <c r="F216" s="1">
        <v>13</v>
      </c>
    </row>
    <row r="217" spans="1:6" x14ac:dyDescent="0.25">
      <c r="A217" t="str">
        <f t="shared" si="3"/>
        <v>FRA4</v>
      </c>
      <c r="B217">
        <v>4</v>
      </c>
      <c r="C217" t="s">
        <v>14</v>
      </c>
      <c r="D217" s="1">
        <v>1.7332989999999999</v>
      </c>
      <c r="E217" s="1">
        <v>90</v>
      </c>
      <c r="F217" s="1">
        <v>8</v>
      </c>
    </row>
    <row r="218" spans="1:6" x14ac:dyDescent="0.25">
      <c r="A218" t="str">
        <f t="shared" si="3"/>
        <v>FRA5</v>
      </c>
      <c r="B218">
        <v>5</v>
      </c>
      <c r="C218" t="s">
        <v>14</v>
      </c>
      <c r="D218" s="1">
        <v>1.764302</v>
      </c>
      <c r="E218" s="1">
        <v>55.55556</v>
      </c>
      <c r="F218" s="1">
        <v>5</v>
      </c>
    </row>
    <row r="219" spans="1:6" x14ac:dyDescent="0.25">
      <c r="A219" t="str">
        <f t="shared" si="3"/>
        <v>FRA6</v>
      </c>
      <c r="B219">
        <v>6</v>
      </c>
      <c r="C219" t="s">
        <v>14</v>
      </c>
      <c r="D219" s="1">
        <v>0.58909</v>
      </c>
      <c r="E219" s="1">
        <v>75</v>
      </c>
      <c r="F219" s="1">
        <v>5</v>
      </c>
    </row>
    <row r="220" spans="1:6" x14ac:dyDescent="0.25">
      <c r="A220" t="str">
        <f t="shared" si="3"/>
        <v>FRA7</v>
      </c>
      <c r="B220">
        <v>7</v>
      </c>
      <c r="C220" t="s">
        <v>14</v>
      </c>
      <c r="D220" s="1">
        <v>0.81114600000000003</v>
      </c>
      <c r="E220" s="1">
        <v>80</v>
      </c>
      <c r="F220" s="1">
        <v>3</v>
      </c>
    </row>
    <row r="221" spans="1:6" x14ac:dyDescent="0.25">
      <c r="A221" t="str">
        <f t="shared" si="3"/>
        <v>FRA8</v>
      </c>
      <c r="B221">
        <v>8</v>
      </c>
      <c r="C221" t="s">
        <v>14</v>
      </c>
      <c r="D221" s="1">
        <v>1.460758</v>
      </c>
      <c r="E221" s="1">
        <v>66.666659999999993</v>
      </c>
      <c r="F221" s="1">
        <v>7</v>
      </c>
    </row>
    <row r="222" spans="1:6" x14ac:dyDescent="0.25">
      <c r="A222" t="str">
        <f t="shared" si="3"/>
        <v>FRA9</v>
      </c>
      <c r="B222">
        <v>9</v>
      </c>
      <c r="C222" t="s">
        <v>14</v>
      </c>
      <c r="D222" s="1">
        <v>0.58424699999999996</v>
      </c>
      <c r="E222" s="1">
        <v>100</v>
      </c>
      <c r="F222" s="1">
        <v>3</v>
      </c>
    </row>
    <row r="223" spans="1:6" x14ac:dyDescent="0.25">
      <c r="A223" t="str">
        <f t="shared" si="3"/>
        <v>FRA10</v>
      </c>
      <c r="B223">
        <v>10</v>
      </c>
      <c r="C223" t="s">
        <v>14</v>
      </c>
      <c r="D223" s="1">
        <v>1.426501</v>
      </c>
      <c r="E223" s="1">
        <v>40</v>
      </c>
      <c r="F223" s="1">
        <v>2</v>
      </c>
    </row>
    <row r="224" spans="1:6" x14ac:dyDescent="0.25">
      <c r="A224" t="str">
        <f t="shared" si="3"/>
        <v>FRA11</v>
      </c>
      <c r="B224">
        <v>11</v>
      </c>
      <c r="C224" t="s">
        <v>14</v>
      </c>
      <c r="D224" s="1">
        <v>0.58394509999999999</v>
      </c>
      <c r="E224" s="1">
        <v>40</v>
      </c>
      <c r="F224" s="1">
        <v>4</v>
      </c>
    </row>
    <row r="225" spans="1:6" x14ac:dyDescent="0.25">
      <c r="A225" t="str">
        <f t="shared" si="3"/>
        <v>FRA12</v>
      </c>
      <c r="B225">
        <v>12</v>
      </c>
      <c r="C225" t="s">
        <v>14</v>
      </c>
      <c r="D225" s="1">
        <v>0.74635479999999998</v>
      </c>
      <c r="E225" s="1">
        <v>27.272729999999999</v>
      </c>
      <c r="F225" s="1">
        <v>3</v>
      </c>
    </row>
    <row r="226" spans="1:6" x14ac:dyDescent="0.25">
      <c r="A226" t="str">
        <f t="shared" si="3"/>
        <v>FRA13</v>
      </c>
      <c r="B226">
        <v>13</v>
      </c>
      <c r="C226" t="s">
        <v>14</v>
      </c>
      <c r="D226" s="1">
        <v>0</v>
      </c>
      <c r="E226" s="1">
        <v>60</v>
      </c>
      <c r="F226" s="1">
        <v>2</v>
      </c>
    </row>
    <row r="227" spans="1:6" x14ac:dyDescent="0.25">
      <c r="A227" t="str">
        <f t="shared" si="3"/>
        <v>FRA14</v>
      </c>
      <c r="B227">
        <v>14</v>
      </c>
      <c r="C227" t="s">
        <v>14</v>
      </c>
      <c r="D227" s="1">
        <v>4.9414999999999997E-3</v>
      </c>
      <c r="E227" s="1">
        <v>20</v>
      </c>
      <c r="F227" s="1">
        <v>2</v>
      </c>
    </row>
    <row r="228" spans="1:6" x14ac:dyDescent="0.25">
      <c r="A228" t="str">
        <f t="shared" si="3"/>
        <v>FRA15</v>
      </c>
      <c r="B228">
        <v>15</v>
      </c>
      <c r="C228" t="s">
        <v>14</v>
      </c>
      <c r="D228" s="1">
        <v>0.67830789999999996</v>
      </c>
      <c r="E228" s="1">
        <v>58.333329999999997</v>
      </c>
      <c r="F228" s="1">
        <v>5</v>
      </c>
    </row>
    <row r="229" spans="1:6" x14ac:dyDescent="0.25">
      <c r="A229" t="str">
        <f t="shared" si="3"/>
        <v>FRA16</v>
      </c>
      <c r="B229">
        <v>16</v>
      </c>
      <c r="C229" t="s">
        <v>14</v>
      </c>
      <c r="D229" s="1">
        <v>1.4654389999999999</v>
      </c>
      <c r="E229" s="1">
        <v>58.333329999999997</v>
      </c>
      <c r="F229" s="1">
        <v>7</v>
      </c>
    </row>
    <row r="230" spans="1:6" x14ac:dyDescent="0.25">
      <c r="A230" t="str">
        <f t="shared" si="3"/>
        <v>FRA17</v>
      </c>
      <c r="B230">
        <v>17</v>
      </c>
      <c r="C230" t="s">
        <v>14</v>
      </c>
      <c r="D230" s="1">
        <v>0.89338669999999998</v>
      </c>
      <c r="E230" s="1">
        <v>52.63158</v>
      </c>
      <c r="F230" s="1">
        <v>8</v>
      </c>
    </row>
    <row r="231" spans="1:6" x14ac:dyDescent="0.25">
      <c r="A231" t="str">
        <f t="shared" si="3"/>
        <v>GBR1</v>
      </c>
      <c r="B231">
        <v>1</v>
      </c>
      <c r="C231" t="s">
        <v>15</v>
      </c>
      <c r="D231" s="1">
        <v>1.030105</v>
      </c>
      <c r="E231" s="1">
        <v>71.428569999999993</v>
      </c>
      <c r="F231" s="1">
        <v>4</v>
      </c>
    </row>
    <row r="232" spans="1:6" x14ac:dyDescent="0.25">
      <c r="A232" t="str">
        <f t="shared" si="3"/>
        <v>GBR2</v>
      </c>
      <c r="B232">
        <v>2</v>
      </c>
      <c r="C232" t="s">
        <v>15</v>
      </c>
      <c r="D232" s="1">
        <v>1.9772860000000001</v>
      </c>
      <c r="E232" s="1">
        <v>62.5</v>
      </c>
      <c r="F232" s="1">
        <v>4</v>
      </c>
    </row>
    <row r="233" spans="1:6" x14ac:dyDescent="0.25">
      <c r="A233" t="str">
        <f t="shared" si="3"/>
        <v>GBR3</v>
      </c>
      <c r="B233">
        <v>3</v>
      </c>
      <c r="C233" t="s">
        <v>15</v>
      </c>
      <c r="D233" s="1">
        <v>0.93180399999999997</v>
      </c>
      <c r="E233" s="1">
        <v>100</v>
      </c>
      <c r="F233" s="1">
        <v>13</v>
      </c>
    </row>
    <row r="234" spans="1:6" x14ac:dyDescent="0.25">
      <c r="A234" t="str">
        <f t="shared" si="3"/>
        <v>GBR4</v>
      </c>
      <c r="B234">
        <v>4</v>
      </c>
      <c r="C234" t="s">
        <v>15</v>
      </c>
      <c r="D234" s="1">
        <v>1.3097799999999999</v>
      </c>
      <c r="E234" s="1">
        <v>80</v>
      </c>
      <c r="F234" s="1">
        <v>7</v>
      </c>
    </row>
    <row r="235" spans="1:6" x14ac:dyDescent="0.25">
      <c r="A235" t="str">
        <f t="shared" si="3"/>
        <v>GBR5</v>
      </c>
      <c r="B235">
        <v>5</v>
      </c>
      <c r="C235" t="s">
        <v>15</v>
      </c>
      <c r="D235" s="1">
        <v>1.6934659999999999</v>
      </c>
      <c r="E235" s="1">
        <v>55.55556</v>
      </c>
      <c r="F235" s="1">
        <v>5</v>
      </c>
    </row>
    <row r="236" spans="1:6" x14ac:dyDescent="0.25">
      <c r="A236" t="str">
        <f t="shared" si="3"/>
        <v>GBR6</v>
      </c>
      <c r="B236">
        <v>6</v>
      </c>
      <c r="C236" t="s">
        <v>15</v>
      </c>
      <c r="D236" s="1">
        <v>0.80941779999999997</v>
      </c>
      <c r="E236" s="1">
        <v>87.5</v>
      </c>
      <c r="F236" s="1">
        <v>6</v>
      </c>
    </row>
    <row r="237" spans="1:6" x14ac:dyDescent="0.25">
      <c r="A237" t="str">
        <f t="shared" si="3"/>
        <v>GBR7</v>
      </c>
      <c r="B237">
        <v>7</v>
      </c>
      <c r="C237" t="s">
        <v>15</v>
      </c>
      <c r="D237" s="1">
        <v>0.50226490000000001</v>
      </c>
      <c r="E237" s="1">
        <v>80</v>
      </c>
      <c r="F237" s="1">
        <v>3</v>
      </c>
    </row>
    <row r="238" spans="1:6" x14ac:dyDescent="0.25">
      <c r="A238" t="str">
        <f t="shared" si="3"/>
        <v>GBR8</v>
      </c>
      <c r="B238">
        <v>8</v>
      </c>
      <c r="C238" t="s">
        <v>15</v>
      </c>
      <c r="D238" s="1">
        <v>1.1027020000000001</v>
      </c>
      <c r="E238" s="1">
        <v>58.333329999999997</v>
      </c>
      <c r="F238" s="1">
        <v>6</v>
      </c>
    </row>
    <row r="239" spans="1:6" x14ac:dyDescent="0.25">
      <c r="A239" t="str">
        <f t="shared" si="3"/>
        <v>GBR9</v>
      </c>
      <c r="B239">
        <v>9</v>
      </c>
      <c r="C239" t="s">
        <v>15</v>
      </c>
      <c r="D239" s="1">
        <v>0.66583000000000003</v>
      </c>
      <c r="E239" s="1">
        <v>100</v>
      </c>
      <c r="F239" s="1">
        <v>3</v>
      </c>
    </row>
    <row r="240" spans="1:6" x14ac:dyDescent="0.25">
      <c r="A240" t="str">
        <f t="shared" si="3"/>
        <v>GBR10</v>
      </c>
      <c r="B240">
        <v>10</v>
      </c>
      <c r="C240" t="s">
        <v>15</v>
      </c>
      <c r="D240" s="1">
        <v>1.4716590000000001</v>
      </c>
      <c r="E240" s="1">
        <v>40</v>
      </c>
      <c r="F240" s="1">
        <v>2</v>
      </c>
    </row>
    <row r="241" spans="1:6" x14ac:dyDescent="0.25">
      <c r="A241" t="str">
        <f t="shared" si="3"/>
        <v>GBR11</v>
      </c>
      <c r="B241">
        <v>11</v>
      </c>
      <c r="C241" t="s">
        <v>15</v>
      </c>
      <c r="D241" s="1">
        <v>0.3517575</v>
      </c>
      <c r="E241" s="1">
        <v>40</v>
      </c>
      <c r="F241" s="1">
        <v>4</v>
      </c>
    </row>
    <row r="242" spans="1:6" x14ac:dyDescent="0.25">
      <c r="A242" t="str">
        <f t="shared" si="3"/>
        <v>GBR12</v>
      </c>
      <c r="B242">
        <v>12</v>
      </c>
      <c r="C242" t="s">
        <v>15</v>
      </c>
      <c r="D242" s="1">
        <v>0.30183209999999999</v>
      </c>
      <c r="E242" s="1">
        <v>27.272729999999999</v>
      </c>
      <c r="F242" s="1">
        <v>3</v>
      </c>
    </row>
    <row r="243" spans="1:6" x14ac:dyDescent="0.25">
      <c r="A243" t="str">
        <f t="shared" si="3"/>
        <v>GBR13</v>
      </c>
      <c r="B243">
        <v>13</v>
      </c>
      <c r="C243" t="s">
        <v>15</v>
      </c>
      <c r="D243" s="1">
        <v>0.33834779999999998</v>
      </c>
      <c r="E243" s="1">
        <v>60</v>
      </c>
      <c r="F243" s="1">
        <v>2</v>
      </c>
    </row>
    <row r="244" spans="1:6" x14ac:dyDescent="0.25">
      <c r="A244" t="str">
        <f t="shared" si="3"/>
        <v>GBR14</v>
      </c>
      <c r="B244">
        <v>14</v>
      </c>
      <c r="C244" t="s">
        <v>15</v>
      </c>
      <c r="D244" s="1">
        <v>1.0213080000000001</v>
      </c>
      <c r="E244" s="1">
        <v>30</v>
      </c>
      <c r="F244" s="1">
        <v>3</v>
      </c>
    </row>
    <row r="245" spans="1:6" x14ac:dyDescent="0.25">
      <c r="A245" t="str">
        <f t="shared" si="3"/>
        <v>GBR15</v>
      </c>
      <c r="B245">
        <v>15</v>
      </c>
      <c r="C245" t="s">
        <v>15</v>
      </c>
      <c r="D245" s="1">
        <v>0.67057639999999996</v>
      </c>
      <c r="E245" s="1">
        <v>58.333329999999997</v>
      </c>
      <c r="F245" s="1">
        <v>5</v>
      </c>
    </row>
    <row r="246" spans="1:6" x14ac:dyDescent="0.25">
      <c r="A246" t="str">
        <f t="shared" si="3"/>
        <v>GBR16</v>
      </c>
      <c r="B246">
        <v>16</v>
      </c>
      <c r="C246" t="s">
        <v>15</v>
      </c>
      <c r="D246" s="1">
        <v>1.054052</v>
      </c>
      <c r="E246" s="1">
        <v>50</v>
      </c>
      <c r="F246" s="1">
        <v>6</v>
      </c>
    </row>
    <row r="247" spans="1:6" x14ac:dyDescent="0.25">
      <c r="A247" t="str">
        <f t="shared" si="3"/>
        <v>GBR17</v>
      </c>
      <c r="B247">
        <v>17</v>
      </c>
      <c r="C247" t="s">
        <v>15</v>
      </c>
      <c r="D247" s="1">
        <v>0.7620072</v>
      </c>
      <c r="E247" s="1">
        <v>52.63158</v>
      </c>
      <c r="F247" s="1">
        <v>8</v>
      </c>
    </row>
    <row r="248" spans="1:6" x14ac:dyDescent="0.25">
      <c r="A248" t="str">
        <f t="shared" si="3"/>
        <v>GRC1</v>
      </c>
      <c r="B248">
        <v>1</v>
      </c>
      <c r="C248" t="s">
        <v>16</v>
      </c>
      <c r="D248" s="1">
        <v>1.6102099999999999</v>
      </c>
      <c r="E248" s="1">
        <v>57.142859999999999</v>
      </c>
      <c r="F248" s="1">
        <v>3</v>
      </c>
    </row>
    <row r="249" spans="1:6" x14ac:dyDescent="0.25">
      <c r="A249" t="str">
        <f t="shared" si="3"/>
        <v>GRC2</v>
      </c>
      <c r="B249">
        <v>2</v>
      </c>
      <c r="C249" t="s">
        <v>16</v>
      </c>
      <c r="D249" s="1">
        <v>1.5515540000000001</v>
      </c>
      <c r="E249" s="1">
        <v>62.5</v>
      </c>
      <c r="F249" s="1">
        <v>4</v>
      </c>
    </row>
    <row r="250" spans="1:6" x14ac:dyDescent="0.25">
      <c r="A250" t="str">
        <f t="shared" si="3"/>
        <v>GRC3</v>
      </c>
      <c r="B250">
        <v>3</v>
      </c>
      <c r="C250" t="s">
        <v>16</v>
      </c>
      <c r="D250" s="1">
        <v>1.391278</v>
      </c>
      <c r="E250" s="1">
        <v>92.307689999999994</v>
      </c>
      <c r="F250" s="1">
        <v>12</v>
      </c>
    </row>
    <row r="251" spans="1:6" x14ac:dyDescent="0.25">
      <c r="A251" t="str">
        <f t="shared" si="3"/>
        <v>GRC4</v>
      </c>
      <c r="B251">
        <v>4</v>
      </c>
      <c r="C251" t="s">
        <v>16</v>
      </c>
      <c r="D251" s="1">
        <v>2.651713</v>
      </c>
      <c r="E251" s="1">
        <v>70</v>
      </c>
      <c r="F251" s="1">
        <v>6</v>
      </c>
    </row>
    <row r="252" spans="1:6" x14ac:dyDescent="0.25">
      <c r="A252" t="str">
        <f t="shared" si="3"/>
        <v>GRC5</v>
      </c>
      <c r="B252">
        <v>5</v>
      </c>
      <c r="C252" t="s">
        <v>16</v>
      </c>
      <c r="D252" s="1">
        <v>3.0997880000000002</v>
      </c>
      <c r="E252" s="1">
        <v>55.55556</v>
      </c>
      <c r="F252" s="1">
        <v>5</v>
      </c>
    </row>
    <row r="253" spans="1:6" x14ac:dyDescent="0.25">
      <c r="A253" t="str">
        <f t="shared" si="3"/>
        <v>GRC6</v>
      </c>
      <c r="B253">
        <v>6</v>
      </c>
      <c r="C253" t="s">
        <v>16</v>
      </c>
      <c r="D253" s="1">
        <v>0.99533470000000002</v>
      </c>
      <c r="E253" s="1">
        <v>75</v>
      </c>
      <c r="F253" s="1">
        <v>5</v>
      </c>
    </row>
    <row r="254" spans="1:6" x14ac:dyDescent="0.25">
      <c r="A254" t="str">
        <f t="shared" si="3"/>
        <v>GRC7</v>
      </c>
      <c r="B254">
        <v>7</v>
      </c>
      <c r="C254" t="s">
        <v>16</v>
      </c>
      <c r="D254" s="1">
        <v>0.60373600000000005</v>
      </c>
      <c r="E254" s="1">
        <v>80</v>
      </c>
      <c r="F254" s="1">
        <v>3</v>
      </c>
    </row>
    <row r="255" spans="1:6" x14ac:dyDescent="0.25">
      <c r="A255" t="str">
        <f t="shared" si="3"/>
        <v>GRC8</v>
      </c>
      <c r="B255">
        <v>8</v>
      </c>
      <c r="C255" t="s">
        <v>16</v>
      </c>
      <c r="D255" s="1">
        <v>1.99733</v>
      </c>
      <c r="E255" s="1">
        <v>66.666659999999993</v>
      </c>
      <c r="F255" s="1">
        <v>7</v>
      </c>
    </row>
    <row r="256" spans="1:6" x14ac:dyDescent="0.25">
      <c r="A256" t="str">
        <f t="shared" si="3"/>
        <v>GRC9</v>
      </c>
      <c r="B256">
        <v>9</v>
      </c>
      <c r="C256" t="s">
        <v>16</v>
      </c>
      <c r="D256" s="1">
        <v>1.3342540000000001</v>
      </c>
      <c r="E256" s="1">
        <v>100</v>
      </c>
      <c r="F256" s="1">
        <v>3</v>
      </c>
    </row>
    <row r="257" spans="1:6" x14ac:dyDescent="0.25">
      <c r="A257" t="str">
        <f t="shared" si="3"/>
        <v>GRC10</v>
      </c>
      <c r="B257">
        <v>10</v>
      </c>
      <c r="C257" t="s">
        <v>16</v>
      </c>
      <c r="D257" s="1">
        <v>1.8072980000000001</v>
      </c>
      <c r="E257" s="1">
        <v>40</v>
      </c>
      <c r="F257" s="1">
        <v>2</v>
      </c>
    </row>
    <row r="258" spans="1:6" x14ac:dyDescent="0.25">
      <c r="A258" t="str">
        <f t="shared" si="3"/>
        <v>GRC11</v>
      </c>
      <c r="B258">
        <v>11</v>
      </c>
      <c r="C258" t="s">
        <v>16</v>
      </c>
      <c r="D258" s="1">
        <v>0.91914830000000003</v>
      </c>
      <c r="E258" s="1">
        <v>40</v>
      </c>
      <c r="F258" s="1">
        <v>4</v>
      </c>
    </row>
    <row r="259" spans="1:6" x14ac:dyDescent="0.25">
      <c r="A259" t="str">
        <f t="shared" ref="A259:A322" si="4">CONCATENATE(C259,B259)</f>
        <v>GRC12</v>
      </c>
      <c r="B259">
        <v>12</v>
      </c>
      <c r="C259" t="s">
        <v>16</v>
      </c>
      <c r="D259" s="1">
        <v>1.6861330000000001</v>
      </c>
      <c r="E259" s="1">
        <v>27.272729999999999</v>
      </c>
      <c r="F259" s="1">
        <v>3</v>
      </c>
    </row>
    <row r="260" spans="1:6" x14ac:dyDescent="0.25">
      <c r="A260" t="str">
        <f t="shared" si="4"/>
        <v>GRC13</v>
      </c>
      <c r="B260">
        <v>13</v>
      </c>
      <c r="C260" t="s">
        <v>16</v>
      </c>
      <c r="D260" s="1">
        <v>0.95894409999999997</v>
      </c>
      <c r="E260" s="1">
        <v>60</v>
      </c>
      <c r="F260" s="1">
        <v>2</v>
      </c>
    </row>
    <row r="261" spans="1:6" x14ac:dyDescent="0.25">
      <c r="A261" t="str">
        <f t="shared" si="4"/>
        <v>GRC14</v>
      </c>
      <c r="B261">
        <v>14</v>
      </c>
      <c r="C261" t="s">
        <v>16</v>
      </c>
      <c r="D261" s="1">
        <v>1.912285</v>
      </c>
      <c r="E261" s="1">
        <v>30</v>
      </c>
      <c r="F261" s="1">
        <v>3</v>
      </c>
    </row>
    <row r="262" spans="1:6" x14ac:dyDescent="0.25">
      <c r="A262" t="str">
        <f t="shared" si="4"/>
        <v>GRC15</v>
      </c>
      <c r="B262">
        <v>15</v>
      </c>
      <c r="C262" t="s">
        <v>16</v>
      </c>
      <c r="D262" s="1">
        <v>0.89081600000000005</v>
      </c>
      <c r="E262" s="1">
        <v>50</v>
      </c>
      <c r="F262" s="1">
        <v>4</v>
      </c>
    </row>
    <row r="263" spans="1:6" x14ac:dyDescent="0.25">
      <c r="A263" t="str">
        <f t="shared" si="4"/>
        <v>GRC16</v>
      </c>
      <c r="B263">
        <v>16</v>
      </c>
      <c r="C263" t="s">
        <v>16</v>
      </c>
      <c r="D263" s="1">
        <v>1.3880429999999999</v>
      </c>
      <c r="E263" s="1">
        <v>58.333329999999997</v>
      </c>
      <c r="F263" s="1">
        <v>7</v>
      </c>
    </row>
    <row r="264" spans="1:6" x14ac:dyDescent="0.25">
      <c r="A264" t="str">
        <f t="shared" si="4"/>
        <v>GRC17</v>
      </c>
      <c r="B264">
        <v>17</v>
      </c>
      <c r="C264" t="s">
        <v>16</v>
      </c>
      <c r="D264" s="1">
        <v>1.4042889999999999</v>
      </c>
      <c r="E264" s="1">
        <v>42.105260000000001</v>
      </c>
      <c r="F264" s="1">
        <v>6</v>
      </c>
    </row>
    <row r="265" spans="1:6" x14ac:dyDescent="0.25">
      <c r="A265" t="str">
        <f t="shared" si="4"/>
        <v>HUN1</v>
      </c>
      <c r="B265">
        <v>1</v>
      </c>
      <c r="C265" t="s">
        <v>17</v>
      </c>
      <c r="D265" s="1">
        <v>0.68194659999999996</v>
      </c>
      <c r="E265" s="1">
        <v>57.142859999999999</v>
      </c>
      <c r="F265" s="1">
        <v>3</v>
      </c>
    </row>
    <row r="266" spans="1:6" x14ac:dyDescent="0.25">
      <c r="A266" t="str">
        <f t="shared" si="4"/>
        <v>HUN2</v>
      </c>
      <c r="B266">
        <v>2</v>
      </c>
      <c r="C266" t="s">
        <v>17</v>
      </c>
      <c r="D266" s="1">
        <v>1.812832</v>
      </c>
      <c r="E266" s="1">
        <v>62.5</v>
      </c>
      <c r="F266" s="1">
        <v>4</v>
      </c>
    </row>
    <row r="267" spans="1:6" x14ac:dyDescent="0.25">
      <c r="A267" t="str">
        <f t="shared" si="4"/>
        <v>HUN3</v>
      </c>
      <c r="B267">
        <v>3</v>
      </c>
      <c r="C267" t="s">
        <v>17</v>
      </c>
      <c r="D267" s="1">
        <v>1.5286040000000001</v>
      </c>
      <c r="E267" s="1">
        <v>100</v>
      </c>
      <c r="F267" s="1">
        <v>13</v>
      </c>
    </row>
    <row r="268" spans="1:6" x14ac:dyDescent="0.25">
      <c r="A268" t="str">
        <f t="shared" si="4"/>
        <v>HUN4</v>
      </c>
      <c r="B268">
        <v>4</v>
      </c>
      <c r="C268" t="s">
        <v>17</v>
      </c>
      <c r="D268" s="1">
        <v>2.0386030000000002</v>
      </c>
      <c r="E268" s="1">
        <v>70</v>
      </c>
      <c r="F268" s="1">
        <v>6</v>
      </c>
    </row>
    <row r="269" spans="1:6" x14ac:dyDescent="0.25">
      <c r="A269" t="str">
        <f t="shared" si="4"/>
        <v>HUN5</v>
      </c>
      <c r="B269">
        <v>5</v>
      </c>
      <c r="C269" t="s">
        <v>17</v>
      </c>
      <c r="D269" s="1">
        <v>2.797755</v>
      </c>
      <c r="E269" s="1">
        <v>55.55556</v>
      </c>
      <c r="F269" s="1">
        <v>5</v>
      </c>
    </row>
    <row r="270" spans="1:6" x14ac:dyDescent="0.25">
      <c r="A270" t="str">
        <f t="shared" si="4"/>
        <v>HUN6</v>
      </c>
      <c r="B270">
        <v>6</v>
      </c>
      <c r="C270" t="s">
        <v>17</v>
      </c>
      <c r="D270" s="1">
        <v>1.084654</v>
      </c>
      <c r="E270" s="1">
        <v>87.5</v>
      </c>
      <c r="F270" s="1">
        <v>6</v>
      </c>
    </row>
    <row r="271" spans="1:6" x14ac:dyDescent="0.25">
      <c r="A271" t="str">
        <f t="shared" si="4"/>
        <v>HUN7</v>
      </c>
      <c r="B271">
        <v>7</v>
      </c>
      <c r="C271" t="s">
        <v>17</v>
      </c>
      <c r="D271" s="1">
        <v>0.75989660000000003</v>
      </c>
      <c r="E271" s="1">
        <v>60</v>
      </c>
      <c r="F271" s="1">
        <v>3</v>
      </c>
    </row>
    <row r="272" spans="1:6" x14ac:dyDescent="0.25">
      <c r="A272" t="str">
        <f t="shared" si="4"/>
        <v>HUN8</v>
      </c>
      <c r="B272">
        <v>8</v>
      </c>
      <c r="C272" t="s">
        <v>17</v>
      </c>
      <c r="D272" s="1">
        <v>1.289304</v>
      </c>
      <c r="E272" s="1">
        <v>66.666659999999993</v>
      </c>
      <c r="F272" s="1">
        <v>7</v>
      </c>
    </row>
    <row r="273" spans="1:6" x14ac:dyDescent="0.25">
      <c r="A273" t="str">
        <f t="shared" si="4"/>
        <v>HUN9</v>
      </c>
      <c r="B273">
        <v>9</v>
      </c>
      <c r="C273" t="s">
        <v>17</v>
      </c>
      <c r="D273" s="1">
        <v>0.95166220000000001</v>
      </c>
      <c r="E273" s="1">
        <v>100</v>
      </c>
      <c r="F273" s="1">
        <v>3</v>
      </c>
    </row>
    <row r="274" spans="1:6" x14ac:dyDescent="0.25">
      <c r="A274" t="str">
        <f t="shared" si="4"/>
        <v>HUN10</v>
      </c>
      <c r="B274">
        <v>10</v>
      </c>
      <c r="C274" t="s">
        <v>17</v>
      </c>
      <c r="D274" s="1">
        <v>0.6077034</v>
      </c>
      <c r="E274" s="1">
        <v>40</v>
      </c>
      <c r="F274" s="1">
        <v>2</v>
      </c>
    </row>
    <row r="275" spans="1:6" x14ac:dyDescent="0.25">
      <c r="A275" t="str">
        <f t="shared" si="4"/>
        <v>HUN11</v>
      </c>
      <c r="B275">
        <v>11</v>
      </c>
      <c r="C275" t="s">
        <v>17</v>
      </c>
      <c r="D275" s="1">
        <v>1.2835289999999999</v>
      </c>
      <c r="E275" s="1">
        <v>40</v>
      </c>
      <c r="F275" s="1">
        <v>4</v>
      </c>
    </row>
    <row r="276" spans="1:6" x14ac:dyDescent="0.25">
      <c r="A276" t="str">
        <f t="shared" si="4"/>
        <v>HUN12</v>
      </c>
      <c r="B276">
        <v>12</v>
      </c>
      <c r="C276" t="s">
        <v>17</v>
      </c>
      <c r="D276" s="1">
        <v>1.2012400000000001</v>
      </c>
      <c r="E276" s="1">
        <v>27.272729999999999</v>
      </c>
      <c r="F276" s="1">
        <v>3</v>
      </c>
    </row>
    <row r="277" spans="1:6" x14ac:dyDescent="0.25">
      <c r="A277" t="str">
        <f t="shared" si="4"/>
        <v>HUN13</v>
      </c>
      <c r="B277">
        <v>13</v>
      </c>
      <c r="C277" t="s">
        <v>17</v>
      </c>
      <c r="D277" s="1">
        <v>0.64111689999999999</v>
      </c>
      <c r="E277" s="1">
        <v>40</v>
      </c>
      <c r="F277" s="1">
        <v>2</v>
      </c>
    </row>
    <row r="278" spans="1:6" x14ac:dyDescent="0.25">
      <c r="A278" t="str">
        <f t="shared" si="4"/>
        <v>HUN15</v>
      </c>
      <c r="B278">
        <v>15</v>
      </c>
      <c r="C278" t="s">
        <v>17</v>
      </c>
      <c r="D278" s="1">
        <v>0.5419486</v>
      </c>
      <c r="E278" s="1">
        <v>50</v>
      </c>
      <c r="F278" s="1">
        <v>5</v>
      </c>
    </row>
    <row r="279" spans="1:6" x14ac:dyDescent="0.25">
      <c r="A279" t="str">
        <f t="shared" si="4"/>
        <v>HUN16</v>
      </c>
      <c r="B279">
        <v>16</v>
      </c>
      <c r="C279" t="s">
        <v>17</v>
      </c>
      <c r="D279" s="1">
        <v>1.2013689999999999</v>
      </c>
      <c r="E279" s="1">
        <v>50</v>
      </c>
      <c r="F279" s="1">
        <v>6</v>
      </c>
    </row>
    <row r="280" spans="1:6" x14ac:dyDescent="0.25">
      <c r="A280" t="str">
        <f t="shared" si="4"/>
        <v>HUN17</v>
      </c>
      <c r="B280">
        <v>17</v>
      </c>
      <c r="C280" t="s">
        <v>17</v>
      </c>
      <c r="D280" s="1">
        <v>1.2234389999999999</v>
      </c>
      <c r="E280" s="1">
        <v>42.105260000000001</v>
      </c>
      <c r="F280" s="1">
        <v>6</v>
      </c>
    </row>
    <row r="281" spans="1:6" x14ac:dyDescent="0.25">
      <c r="A281" t="str">
        <f t="shared" si="4"/>
        <v>IRL1</v>
      </c>
      <c r="B281">
        <v>1</v>
      </c>
      <c r="C281" t="s">
        <v>18</v>
      </c>
      <c r="D281" s="1">
        <v>0.4897222</v>
      </c>
      <c r="E281" s="1">
        <v>57.142859999999999</v>
      </c>
      <c r="F281" s="1">
        <v>3</v>
      </c>
    </row>
    <row r="282" spans="1:6" x14ac:dyDescent="0.25">
      <c r="A282" t="str">
        <f t="shared" si="4"/>
        <v>IRL2</v>
      </c>
      <c r="B282">
        <v>2</v>
      </c>
      <c r="C282" t="s">
        <v>18</v>
      </c>
      <c r="D282" s="1">
        <v>1.634995</v>
      </c>
      <c r="E282" s="1">
        <v>62.5</v>
      </c>
      <c r="F282" s="1">
        <v>4</v>
      </c>
    </row>
    <row r="283" spans="1:6" x14ac:dyDescent="0.25">
      <c r="A283" t="str">
        <f t="shared" si="4"/>
        <v>IRL3</v>
      </c>
      <c r="B283">
        <v>3</v>
      </c>
      <c r="C283" t="s">
        <v>18</v>
      </c>
      <c r="D283" s="1">
        <v>0.97448970000000001</v>
      </c>
      <c r="E283" s="1">
        <v>100</v>
      </c>
      <c r="F283" s="1">
        <v>13</v>
      </c>
    </row>
    <row r="284" spans="1:6" x14ac:dyDescent="0.25">
      <c r="A284" t="str">
        <f t="shared" si="4"/>
        <v>IRL4</v>
      </c>
      <c r="B284">
        <v>4</v>
      </c>
      <c r="C284" t="s">
        <v>18</v>
      </c>
      <c r="D284" s="1">
        <v>1.815248</v>
      </c>
      <c r="E284" s="1">
        <v>70</v>
      </c>
      <c r="F284" s="1">
        <v>6</v>
      </c>
    </row>
    <row r="285" spans="1:6" x14ac:dyDescent="0.25">
      <c r="A285" t="str">
        <f t="shared" si="4"/>
        <v>IRL5</v>
      </c>
      <c r="B285">
        <v>5</v>
      </c>
      <c r="C285" t="s">
        <v>18</v>
      </c>
      <c r="D285" s="1">
        <v>1.6155120000000001</v>
      </c>
      <c r="E285" s="1">
        <v>44.44444</v>
      </c>
      <c r="F285" s="1">
        <v>4</v>
      </c>
    </row>
    <row r="286" spans="1:6" x14ac:dyDescent="0.25">
      <c r="A286" t="str">
        <f t="shared" si="4"/>
        <v>IRL6</v>
      </c>
      <c r="B286">
        <v>6</v>
      </c>
      <c r="C286" t="s">
        <v>18</v>
      </c>
      <c r="D286" s="1">
        <v>0.9289731</v>
      </c>
      <c r="E286" s="1">
        <v>87.5</v>
      </c>
      <c r="F286" s="1">
        <v>6</v>
      </c>
    </row>
    <row r="287" spans="1:6" x14ac:dyDescent="0.25">
      <c r="A287" t="str">
        <f t="shared" si="4"/>
        <v>IRL7</v>
      </c>
      <c r="B287">
        <v>7</v>
      </c>
      <c r="C287" t="s">
        <v>18</v>
      </c>
      <c r="D287" s="1">
        <v>0.5389178</v>
      </c>
      <c r="E287" s="1">
        <v>80</v>
      </c>
      <c r="F287" s="1">
        <v>3</v>
      </c>
    </row>
    <row r="288" spans="1:6" x14ac:dyDescent="0.25">
      <c r="A288" t="str">
        <f t="shared" si="4"/>
        <v>IRL8</v>
      </c>
      <c r="B288">
        <v>8</v>
      </c>
      <c r="C288" t="s">
        <v>18</v>
      </c>
      <c r="D288" s="1">
        <v>0.82998780000000005</v>
      </c>
      <c r="E288" s="1">
        <v>66.666659999999993</v>
      </c>
      <c r="F288" s="1">
        <v>7</v>
      </c>
    </row>
    <row r="289" spans="1:6" x14ac:dyDescent="0.25">
      <c r="A289" t="str">
        <f t="shared" si="4"/>
        <v>IRL9</v>
      </c>
      <c r="B289">
        <v>9</v>
      </c>
      <c r="C289" t="s">
        <v>18</v>
      </c>
      <c r="D289" s="1">
        <v>0.84037589999999995</v>
      </c>
      <c r="E289" s="1">
        <v>100</v>
      </c>
      <c r="F289" s="1">
        <v>3</v>
      </c>
    </row>
    <row r="290" spans="1:6" x14ac:dyDescent="0.25">
      <c r="A290" t="str">
        <f t="shared" si="4"/>
        <v>IRL10</v>
      </c>
      <c r="B290">
        <v>10</v>
      </c>
      <c r="C290" t="s">
        <v>18</v>
      </c>
      <c r="D290" s="1">
        <v>1.7493209999999999</v>
      </c>
      <c r="E290" s="1">
        <v>40</v>
      </c>
      <c r="F290" s="1">
        <v>2</v>
      </c>
    </row>
    <row r="291" spans="1:6" x14ac:dyDescent="0.25">
      <c r="A291" t="str">
        <f t="shared" si="4"/>
        <v>IRL11</v>
      </c>
      <c r="B291">
        <v>11</v>
      </c>
      <c r="C291" t="s">
        <v>18</v>
      </c>
      <c r="D291" s="1">
        <v>0.65957500000000002</v>
      </c>
      <c r="E291" s="1">
        <v>30</v>
      </c>
      <c r="F291" s="1">
        <v>3</v>
      </c>
    </row>
    <row r="292" spans="1:6" x14ac:dyDescent="0.25">
      <c r="A292" t="str">
        <f t="shared" si="4"/>
        <v>IRL12</v>
      </c>
      <c r="B292">
        <v>12</v>
      </c>
      <c r="C292" t="s">
        <v>18</v>
      </c>
      <c r="D292" s="1">
        <v>0.72477329999999995</v>
      </c>
      <c r="E292" s="1">
        <v>27.272729999999999</v>
      </c>
      <c r="F292" s="1">
        <v>3</v>
      </c>
    </row>
    <row r="293" spans="1:6" x14ac:dyDescent="0.25">
      <c r="A293" t="str">
        <f t="shared" si="4"/>
        <v>IRL13</v>
      </c>
      <c r="B293">
        <v>13</v>
      </c>
      <c r="C293" t="s">
        <v>18</v>
      </c>
      <c r="D293" s="1">
        <v>0.20016529999999999</v>
      </c>
      <c r="E293" s="1">
        <v>40</v>
      </c>
      <c r="F293" s="1">
        <v>1</v>
      </c>
    </row>
    <row r="294" spans="1:6" x14ac:dyDescent="0.25">
      <c r="A294" t="str">
        <f t="shared" si="4"/>
        <v>IRL14</v>
      </c>
      <c r="B294">
        <v>14</v>
      </c>
      <c r="C294" t="s">
        <v>18</v>
      </c>
      <c r="D294" s="1">
        <v>0.75229009999999996</v>
      </c>
      <c r="E294" s="1">
        <v>30</v>
      </c>
      <c r="F294" s="1">
        <v>3</v>
      </c>
    </row>
    <row r="295" spans="1:6" x14ac:dyDescent="0.25">
      <c r="A295" t="str">
        <f t="shared" si="4"/>
        <v>IRL15</v>
      </c>
      <c r="B295">
        <v>15</v>
      </c>
      <c r="C295" t="s">
        <v>18</v>
      </c>
      <c r="D295" s="1">
        <v>1.084813</v>
      </c>
      <c r="E295" s="1">
        <v>58.333329999999997</v>
      </c>
      <c r="F295" s="1">
        <v>5</v>
      </c>
    </row>
    <row r="296" spans="1:6" x14ac:dyDescent="0.25">
      <c r="A296" t="str">
        <f t="shared" si="4"/>
        <v>IRL16</v>
      </c>
      <c r="B296">
        <v>16</v>
      </c>
      <c r="C296" t="s">
        <v>18</v>
      </c>
      <c r="D296" s="1">
        <v>0.89754140000000004</v>
      </c>
      <c r="E296" s="1">
        <v>58.333329999999997</v>
      </c>
      <c r="F296" s="1">
        <v>7</v>
      </c>
    </row>
    <row r="297" spans="1:6" x14ac:dyDescent="0.25">
      <c r="A297" t="str">
        <f t="shared" si="4"/>
        <v>IRL17</v>
      </c>
      <c r="B297">
        <v>17</v>
      </c>
      <c r="C297" t="s">
        <v>18</v>
      </c>
      <c r="D297" s="1">
        <v>0.83393390000000001</v>
      </c>
      <c r="E297" s="1">
        <v>52.63158</v>
      </c>
      <c r="F297" s="1">
        <v>8</v>
      </c>
    </row>
    <row r="298" spans="1:6" x14ac:dyDescent="0.25">
      <c r="A298" t="str">
        <f t="shared" si="4"/>
        <v>ISL1</v>
      </c>
      <c r="B298">
        <v>1</v>
      </c>
      <c r="C298" t="s">
        <v>19</v>
      </c>
      <c r="D298" s="1">
        <v>0.62605940000000004</v>
      </c>
      <c r="E298" s="1">
        <v>42.857140000000001</v>
      </c>
      <c r="F298" s="1">
        <v>3</v>
      </c>
    </row>
    <row r="299" spans="1:6" x14ac:dyDescent="0.25">
      <c r="A299" t="str">
        <f t="shared" si="4"/>
        <v>ISL2</v>
      </c>
      <c r="B299">
        <v>2</v>
      </c>
      <c r="C299" t="s">
        <v>19</v>
      </c>
      <c r="D299" s="1">
        <v>0.9349961</v>
      </c>
      <c r="E299" s="1">
        <v>62.5</v>
      </c>
      <c r="F299" s="1">
        <v>4</v>
      </c>
    </row>
    <row r="300" spans="1:6" x14ac:dyDescent="0.25">
      <c r="A300" t="str">
        <f t="shared" si="4"/>
        <v>ISL3</v>
      </c>
      <c r="B300">
        <v>3</v>
      </c>
      <c r="C300" t="s">
        <v>19</v>
      </c>
      <c r="D300" s="1">
        <v>0.90313960000000004</v>
      </c>
      <c r="E300" s="1">
        <v>100</v>
      </c>
      <c r="F300" s="1">
        <v>13</v>
      </c>
    </row>
    <row r="301" spans="1:6" x14ac:dyDescent="0.25">
      <c r="A301" t="str">
        <f t="shared" si="4"/>
        <v>ISL4</v>
      </c>
      <c r="B301">
        <v>4</v>
      </c>
      <c r="C301" t="s">
        <v>19</v>
      </c>
      <c r="D301" s="1">
        <v>1.1327320000000001</v>
      </c>
      <c r="E301" s="1">
        <v>50</v>
      </c>
      <c r="F301" s="1">
        <v>5</v>
      </c>
    </row>
    <row r="302" spans="1:6" x14ac:dyDescent="0.25">
      <c r="A302" t="str">
        <f t="shared" si="4"/>
        <v>ISL5</v>
      </c>
      <c r="B302">
        <v>5</v>
      </c>
      <c r="C302" t="s">
        <v>19</v>
      </c>
      <c r="D302" s="1">
        <v>0.72672079999999994</v>
      </c>
      <c r="E302" s="1">
        <v>33.333329999999997</v>
      </c>
      <c r="F302" s="1">
        <v>3</v>
      </c>
    </row>
    <row r="303" spans="1:6" x14ac:dyDescent="0.25">
      <c r="A303" t="str">
        <f t="shared" si="4"/>
        <v>ISL6</v>
      </c>
      <c r="B303">
        <v>6</v>
      </c>
      <c r="C303" t="s">
        <v>19</v>
      </c>
      <c r="D303" s="1">
        <v>1.24861</v>
      </c>
      <c r="E303" s="1">
        <v>75</v>
      </c>
      <c r="F303" s="1">
        <v>5</v>
      </c>
    </row>
    <row r="304" spans="1:6" x14ac:dyDescent="0.25">
      <c r="A304" t="str">
        <f t="shared" si="4"/>
        <v>ISL7</v>
      </c>
      <c r="B304">
        <v>7</v>
      </c>
      <c r="C304" t="s">
        <v>19</v>
      </c>
      <c r="D304" s="1">
        <v>1.9343779999999999</v>
      </c>
      <c r="E304" s="1">
        <v>80</v>
      </c>
      <c r="F304" s="1">
        <v>3</v>
      </c>
    </row>
    <row r="305" spans="1:6" x14ac:dyDescent="0.25">
      <c r="A305" t="str">
        <f t="shared" si="4"/>
        <v>ISL8</v>
      </c>
      <c r="B305">
        <v>8</v>
      </c>
      <c r="C305" t="s">
        <v>19</v>
      </c>
      <c r="D305" s="1">
        <v>1.0205649999999999</v>
      </c>
      <c r="E305" s="1">
        <v>58.333329999999997</v>
      </c>
      <c r="F305" s="1">
        <v>6</v>
      </c>
    </row>
    <row r="306" spans="1:6" x14ac:dyDescent="0.25">
      <c r="A306" t="str">
        <f t="shared" si="4"/>
        <v>ISL9</v>
      </c>
      <c r="B306">
        <v>9</v>
      </c>
      <c r="C306" t="s">
        <v>19</v>
      </c>
      <c r="D306" s="1">
        <v>0.46449049999999997</v>
      </c>
      <c r="E306" s="1">
        <v>87.5</v>
      </c>
      <c r="F306" s="1">
        <v>3</v>
      </c>
    </row>
    <row r="307" spans="1:6" x14ac:dyDescent="0.25">
      <c r="A307" t="str">
        <f t="shared" si="4"/>
        <v>ISL10</v>
      </c>
      <c r="B307">
        <v>10</v>
      </c>
      <c r="C307" t="s">
        <v>19</v>
      </c>
      <c r="D307" s="1">
        <v>0.89358340000000003</v>
      </c>
      <c r="E307" s="1">
        <v>40</v>
      </c>
      <c r="F307" s="1">
        <v>2</v>
      </c>
    </row>
    <row r="308" spans="1:6" x14ac:dyDescent="0.25">
      <c r="A308" t="str">
        <f t="shared" si="4"/>
        <v>ISL11</v>
      </c>
      <c r="B308">
        <v>11</v>
      </c>
      <c r="C308" t="s">
        <v>19</v>
      </c>
      <c r="D308" s="1">
        <v>1.0276590000000001</v>
      </c>
      <c r="E308" s="1">
        <v>30</v>
      </c>
      <c r="F308" s="1">
        <v>3</v>
      </c>
    </row>
    <row r="309" spans="1:6" x14ac:dyDescent="0.25">
      <c r="A309" t="str">
        <f t="shared" si="4"/>
        <v>ISL12</v>
      </c>
      <c r="B309">
        <v>12</v>
      </c>
      <c r="C309" t="s">
        <v>19</v>
      </c>
      <c r="D309" s="1">
        <v>2.0559249999999998</v>
      </c>
      <c r="E309" s="1">
        <v>27.272729999999999</v>
      </c>
      <c r="F309" s="1">
        <v>3</v>
      </c>
    </row>
    <row r="310" spans="1:6" x14ac:dyDescent="0.25">
      <c r="A310" t="str">
        <f t="shared" si="4"/>
        <v>ISL13</v>
      </c>
      <c r="B310">
        <v>13</v>
      </c>
      <c r="C310" t="s">
        <v>19</v>
      </c>
      <c r="D310" s="1">
        <v>0.46562480000000001</v>
      </c>
      <c r="E310" s="1">
        <v>40</v>
      </c>
      <c r="F310" s="1">
        <v>1</v>
      </c>
    </row>
    <row r="311" spans="1:6" x14ac:dyDescent="0.25">
      <c r="A311" t="str">
        <f t="shared" si="4"/>
        <v>ISL14</v>
      </c>
      <c r="B311">
        <v>14</v>
      </c>
      <c r="C311" t="s">
        <v>19</v>
      </c>
      <c r="D311" s="1">
        <v>0.65394770000000002</v>
      </c>
      <c r="E311" s="1">
        <v>30</v>
      </c>
      <c r="F311" s="1">
        <v>3</v>
      </c>
    </row>
    <row r="312" spans="1:6" x14ac:dyDescent="0.25">
      <c r="A312" t="str">
        <f t="shared" si="4"/>
        <v>ISL15</v>
      </c>
      <c r="B312">
        <v>15</v>
      </c>
      <c r="C312" t="s">
        <v>19</v>
      </c>
      <c r="D312" s="1">
        <v>1.974842</v>
      </c>
      <c r="E312" s="1">
        <v>50</v>
      </c>
      <c r="F312" s="1">
        <v>4</v>
      </c>
    </row>
    <row r="313" spans="1:6" x14ac:dyDescent="0.25">
      <c r="A313" t="str">
        <f t="shared" si="4"/>
        <v>ISL16</v>
      </c>
      <c r="B313">
        <v>16</v>
      </c>
      <c r="C313" t="s">
        <v>19</v>
      </c>
      <c r="D313" s="1">
        <v>1.16191</v>
      </c>
      <c r="E313" s="1">
        <v>50</v>
      </c>
      <c r="F313" s="1">
        <v>6</v>
      </c>
    </row>
    <row r="314" spans="1:6" x14ac:dyDescent="0.25">
      <c r="A314" t="str">
        <f t="shared" si="4"/>
        <v>ISL17</v>
      </c>
      <c r="B314">
        <v>17</v>
      </c>
      <c r="C314" t="s">
        <v>19</v>
      </c>
      <c r="D314" s="1">
        <v>0.76137449999999995</v>
      </c>
      <c r="E314" s="1">
        <v>52.63158</v>
      </c>
      <c r="F314" s="1">
        <v>8</v>
      </c>
    </row>
    <row r="315" spans="1:6" x14ac:dyDescent="0.25">
      <c r="A315" t="str">
        <f t="shared" si="4"/>
        <v>ISR1</v>
      </c>
      <c r="B315">
        <v>1</v>
      </c>
      <c r="C315" t="s">
        <v>20</v>
      </c>
      <c r="D315" s="1">
        <v>2.363807</v>
      </c>
      <c r="E315" s="1">
        <v>57.142859999999999</v>
      </c>
      <c r="F315" s="1">
        <v>3</v>
      </c>
    </row>
    <row r="316" spans="1:6" x14ac:dyDescent="0.25">
      <c r="A316" t="str">
        <f t="shared" si="4"/>
        <v>ISR2</v>
      </c>
      <c r="B316">
        <v>2</v>
      </c>
      <c r="C316" t="s">
        <v>20</v>
      </c>
      <c r="D316" s="1">
        <v>1.7410330000000001</v>
      </c>
      <c r="E316" s="1">
        <v>50</v>
      </c>
      <c r="F316" s="1">
        <v>3</v>
      </c>
    </row>
    <row r="317" spans="1:6" x14ac:dyDescent="0.25">
      <c r="A317" t="str">
        <f t="shared" si="4"/>
        <v>ISR3</v>
      </c>
      <c r="B317">
        <v>3</v>
      </c>
      <c r="C317" t="s">
        <v>20</v>
      </c>
      <c r="D317" s="1">
        <v>0.82755579999999995</v>
      </c>
      <c r="E317" s="1">
        <v>100</v>
      </c>
      <c r="F317" s="1">
        <v>13</v>
      </c>
    </row>
    <row r="318" spans="1:6" x14ac:dyDescent="0.25">
      <c r="A318" t="str">
        <f t="shared" si="4"/>
        <v>ISR4</v>
      </c>
      <c r="B318">
        <v>4</v>
      </c>
      <c r="C318" t="s">
        <v>20</v>
      </c>
      <c r="D318" s="1">
        <v>2.279814</v>
      </c>
      <c r="E318" s="1">
        <v>70</v>
      </c>
      <c r="F318" s="1">
        <v>7</v>
      </c>
    </row>
    <row r="319" spans="1:6" x14ac:dyDescent="0.25">
      <c r="A319" t="str">
        <f t="shared" si="4"/>
        <v>ISR5</v>
      </c>
      <c r="B319">
        <v>5</v>
      </c>
      <c r="C319" t="s">
        <v>20</v>
      </c>
      <c r="D319" s="1">
        <v>1.9702409999999999</v>
      </c>
      <c r="E319" s="1">
        <v>33.333329999999997</v>
      </c>
      <c r="F319" s="1">
        <v>3</v>
      </c>
    </row>
    <row r="320" spans="1:6" x14ac:dyDescent="0.25">
      <c r="A320" t="str">
        <f t="shared" si="4"/>
        <v>ISR6</v>
      </c>
      <c r="B320">
        <v>6</v>
      </c>
      <c r="C320" t="s">
        <v>20</v>
      </c>
      <c r="D320" s="1">
        <v>0.7636309</v>
      </c>
      <c r="E320" s="1">
        <v>62.5</v>
      </c>
      <c r="F320" s="1">
        <v>5</v>
      </c>
    </row>
    <row r="321" spans="1:6" x14ac:dyDescent="0.25">
      <c r="A321" t="str">
        <f t="shared" si="4"/>
        <v>ISR7</v>
      </c>
      <c r="B321">
        <v>7</v>
      </c>
      <c r="C321" t="s">
        <v>20</v>
      </c>
      <c r="D321" s="1">
        <v>0.87137969999999998</v>
      </c>
      <c r="E321" s="1">
        <v>60</v>
      </c>
      <c r="F321" s="1">
        <v>3</v>
      </c>
    </row>
    <row r="322" spans="1:6" x14ac:dyDescent="0.25">
      <c r="A322" t="str">
        <f t="shared" si="4"/>
        <v>ISR8</v>
      </c>
      <c r="B322">
        <v>8</v>
      </c>
      <c r="C322" t="s">
        <v>20</v>
      </c>
      <c r="D322" s="1">
        <v>1.1921079999999999</v>
      </c>
      <c r="E322" s="1">
        <v>58.333329999999997</v>
      </c>
      <c r="F322" s="1">
        <v>7</v>
      </c>
    </row>
    <row r="323" spans="1:6" x14ac:dyDescent="0.25">
      <c r="A323" t="str">
        <f t="shared" ref="A323:A386" si="5">CONCATENATE(C323,B323)</f>
        <v>ISR9</v>
      </c>
      <c r="B323">
        <v>9</v>
      </c>
      <c r="C323" t="s">
        <v>20</v>
      </c>
      <c r="D323" s="1">
        <v>0.76215759999999999</v>
      </c>
      <c r="E323" s="1">
        <v>75</v>
      </c>
      <c r="F323" s="1">
        <v>3</v>
      </c>
    </row>
    <row r="324" spans="1:6" x14ac:dyDescent="0.25">
      <c r="A324" t="str">
        <f t="shared" si="5"/>
        <v>ISR10</v>
      </c>
      <c r="B324">
        <v>10</v>
      </c>
      <c r="C324" t="s">
        <v>20</v>
      </c>
      <c r="D324" s="1">
        <v>3.3210549999999999</v>
      </c>
      <c r="E324" s="1">
        <v>40</v>
      </c>
      <c r="F324" s="1">
        <v>2</v>
      </c>
    </row>
    <row r="325" spans="1:6" x14ac:dyDescent="0.25">
      <c r="A325" t="str">
        <f t="shared" si="5"/>
        <v>ISR11</v>
      </c>
      <c r="B325">
        <v>11</v>
      </c>
      <c r="C325" t="s">
        <v>20</v>
      </c>
      <c r="D325" s="1">
        <v>1.050406</v>
      </c>
      <c r="E325" s="1">
        <v>20</v>
      </c>
      <c r="F325" s="1">
        <v>2</v>
      </c>
    </row>
    <row r="326" spans="1:6" x14ac:dyDescent="0.25">
      <c r="A326" t="str">
        <f t="shared" si="5"/>
        <v>ISR12</v>
      </c>
      <c r="B326">
        <v>12</v>
      </c>
      <c r="C326" t="s">
        <v>20</v>
      </c>
      <c r="D326" s="1">
        <v>1.460806</v>
      </c>
      <c r="E326" s="1">
        <v>27.272729999999999</v>
      </c>
      <c r="F326" s="1">
        <v>3</v>
      </c>
    </row>
    <row r="327" spans="1:6" x14ac:dyDescent="0.25">
      <c r="A327" t="str">
        <f t="shared" si="5"/>
        <v>ISR13</v>
      </c>
      <c r="B327">
        <v>13</v>
      </c>
      <c r="C327" t="s">
        <v>20</v>
      </c>
      <c r="D327" s="1">
        <v>1.8368199999999999</v>
      </c>
      <c r="E327" s="1">
        <v>20</v>
      </c>
      <c r="F327" s="1">
        <v>1</v>
      </c>
    </row>
    <row r="328" spans="1:6" x14ac:dyDescent="0.25">
      <c r="A328" t="str">
        <f t="shared" si="5"/>
        <v>ISR14</v>
      </c>
      <c r="B328">
        <v>14</v>
      </c>
      <c r="C328" t="s">
        <v>20</v>
      </c>
      <c r="D328" s="1">
        <v>0.48552820000000002</v>
      </c>
      <c r="E328" s="1">
        <v>10</v>
      </c>
      <c r="F328" s="1">
        <v>1</v>
      </c>
    </row>
    <row r="329" spans="1:6" x14ac:dyDescent="0.25">
      <c r="A329" t="str">
        <f t="shared" si="5"/>
        <v>ISR15</v>
      </c>
      <c r="B329">
        <v>15</v>
      </c>
      <c r="C329" t="s">
        <v>20</v>
      </c>
      <c r="D329" s="1">
        <v>2.315849</v>
      </c>
      <c r="E329" s="1">
        <v>33.333329999999997</v>
      </c>
      <c r="F329" s="1">
        <v>4</v>
      </c>
    </row>
    <row r="330" spans="1:6" x14ac:dyDescent="0.25">
      <c r="A330" t="str">
        <f t="shared" si="5"/>
        <v>ISR16</v>
      </c>
      <c r="B330">
        <v>16</v>
      </c>
      <c r="C330" t="s">
        <v>20</v>
      </c>
      <c r="D330" s="1">
        <v>1.4968159999999999</v>
      </c>
      <c r="E330" s="1">
        <v>58.333329999999997</v>
      </c>
      <c r="F330" s="1">
        <v>7</v>
      </c>
    </row>
    <row r="331" spans="1:6" x14ac:dyDescent="0.25">
      <c r="A331" t="str">
        <f t="shared" si="5"/>
        <v>ISR17</v>
      </c>
      <c r="B331">
        <v>17</v>
      </c>
      <c r="C331" t="s">
        <v>20</v>
      </c>
      <c r="D331" s="1">
        <v>1.062219</v>
      </c>
      <c r="E331" s="1">
        <v>36.842109999999998</v>
      </c>
      <c r="F331" s="1">
        <v>6</v>
      </c>
    </row>
    <row r="332" spans="1:6" x14ac:dyDescent="0.25">
      <c r="A332" t="str">
        <f t="shared" si="5"/>
        <v>ITA1</v>
      </c>
      <c r="B332">
        <v>1</v>
      </c>
      <c r="C332" t="s">
        <v>21</v>
      </c>
      <c r="D332" s="1">
        <v>2.2048429999999999</v>
      </c>
      <c r="E332" s="1">
        <v>71.428569999999993</v>
      </c>
      <c r="F332" s="1">
        <v>4</v>
      </c>
    </row>
    <row r="333" spans="1:6" x14ac:dyDescent="0.25">
      <c r="A333" t="str">
        <f t="shared" si="5"/>
        <v>ITA2</v>
      </c>
      <c r="B333">
        <v>2</v>
      </c>
      <c r="C333" t="s">
        <v>21</v>
      </c>
      <c r="D333" s="1">
        <v>1.2572840000000001</v>
      </c>
      <c r="E333" s="1">
        <v>62.5</v>
      </c>
      <c r="F333" s="1">
        <v>4</v>
      </c>
    </row>
    <row r="334" spans="1:6" x14ac:dyDescent="0.25">
      <c r="A334" t="str">
        <f t="shared" si="5"/>
        <v>ITA3</v>
      </c>
      <c r="B334">
        <v>3</v>
      </c>
      <c r="C334" t="s">
        <v>21</v>
      </c>
      <c r="D334" s="1">
        <v>0.76204340000000004</v>
      </c>
      <c r="E334" s="1">
        <v>100</v>
      </c>
      <c r="F334" s="1">
        <v>13</v>
      </c>
    </row>
    <row r="335" spans="1:6" x14ac:dyDescent="0.25">
      <c r="A335" t="str">
        <f t="shared" si="5"/>
        <v>ITA4</v>
      </c>
      <c r="B335">
        <v>4</v>
      </c>
      <c r="C335" t="s">
        <v>21</v>
      </c>
      <c r="D335" s="1">
        <v>2.0998739999999998</v>
      </c>
      <c r="E335" s="1">
        <v>90</v>
      </c>
      <c r="F335" s="1">
        <v>8</v>
      </c>
    </row>
    <row r="336" spans="1:6" x14ac:dyDescent="0.25">
      <c r="A336" t="str">
        <f t="shared" si="5"/>
        <v>ITA5</v>
      </c>
      <c r="B336">
        <v>5</v>
      </c>
      <c r="C336" t="s">
        <v>21</v>
      </c>
      <c r="D336" s="1">
        <v>2.3031640000000002</v>
      </c>
      <c r="E336" s="1">
        <v>55.55556</v>
      </c>
      <c r="F336" s="1">
        <v>5</v>
      </c>
    </row>
    <row r="337" spans="1:6" x14ac:dyDescent="0.25">
      <c r="A337" t="str">
        <f t="shared" si="5"/>
        <v>ITA6</v>
      </c>
      <c r="B337">
        <v>6</v>
      </c>
      <c r="C337" t="s">
        <v>21</v>
      </c>
      <c r="D337" s="1">
        <v>0.75096309999999999</v>
      </c>
      <c r="E337" s="1">
        <v>87.5</v>
      </c>
      <c r="F337" s="1">
        <v>6</v>
      </c>
    </row>
    <row r="338" spans="1:6" x14ac:dyDescent="0.25">
      <c r="A338" t="str">
        <f t="shared" si="5"/>
        <v>ITA7</v>
      </c>
      <c r="B338">
        <v>7</v>
      </c>
      <c r="C338" t="s">
        <v>21</v>
      </c>
      <c r="D338" s="1">
        <v>0.4159794</v>
      </c>
      <c r="E338" s="1">
        <v>80</v>
      </c>
      <c r="F338" s="1">
        <v>3</v>
      </c>
    </row>
    <row r="339" spans="1:6" x14ac:dyDescent="0.25">
      <c r="A339" t="str">
        <f t="shared" si="5"/>
        <v>ITA8</v>
      </c>
      <c r="B339">
        <v>8</v>
      </c>
      <c r="C339" t="s">
        <v>21</v>
      </c>
      <c r="D339" s="1">
        <v>1.692704</v>
      </c>
      <c r="E339" s="1">
        <v>66.666659999999993</v>
      </c>
      <c r="F339" s="1">
        <v>7</v>
      </c>
    </row>
    <row r="340" spans="1:6" x14ac:dyDescent="0.25">
      <c r="A340" t="str">
        <f t="shared" si="5"/>
        <v>ITA9</v>
      </c>
      <c r="B340">
        <v>9</v>
      </c>
      <c r="C340" t="s">
        <v>21</v>
      </c>
      <c r="D340" s="1">
        <v>0.97943290000000005</v>
      </c>
      <c r="E340" s="1">
        <v>100</v>
      </c>
      <c r="F340" s="1">
        <v>3</v>
      </c>
    </row>
    <row r="341" spans="1:6" x14ac:dyDescent="0.25">
      <c r="A341" t="str">
        <f t="shared" si="5"/>
        <v>ITA10</v>
      </c>
      <c r="B341">
        <v>10</v>
      </c>
      <c r="C341" t="s">
        <v>21</v>
      </c>
      <c r="D341" s="1">
        <v>1.2498689999999999</v>
      </c>
      <c r="E341" s="1">
        <v>40</v>
      </c>
      <c r="F341" s="1">
        <v>2</v>
      </c>
    </row>
    <row r="342" spans="1:6" x14ac:dyDescent="0.25">
      <c r="A342" t="str">
        <f t="shared" si="5"/>
        <v>ITA11</v>
      </c>
      <c r="B342">
        <v>11</v>
      </c>
      <c r="C342" t="s">
        <v>21</v>
      </c>
      <c r="D342" s="1">
        <v>0.70713649999999995</v>
      </c>
      <c r="E342" s="1">
        <v>40</v>
      </c>
      <c r="F342" s="1">
        <v>4</v>
      </c>
    </row>
    <row r="343" spans="1:6" x14ac:dyDescent="0.25">
      <c r="A343" t="str">
        <f t="shared" si="5"/>
        <v>ITA12</v>
      </c>
      <c r="B343">
        <v>12</v>
      </c>
      <c r="C343" t="s">
        <v>21</v>
      </c>
      <c r="D343" s="1">
        <v>0.29132350000000001</v>
      </c>
      <c r="E343" s="1">
        <v>27.272729999999999</v>
      </c>
      <c r="F343" s="1">
        <v>3</v>
      </c>
    </row>
    <row r="344" spans="1:6" x14ac:dyDescent="0.25">
      <c r="A344" t="str">
        <f t="shared" si="5"/>
        <v>ITA13</v>
      </c>
      <c r="B344">
        <v>13</v>
      </c>
      <c r="C344" t="s">
        <v>21</v>
      </c>
      <c r="D344" s="1">
        <v>0.4735123</v>
      </c>
      <c r="E344" s="1">
        <v>60</v>
      </c>
      <c r="F344" s="1">
        <v>2</v>
      </c>
    </row>
    <row r="345" spans="1:6" x14ac:dyDescent="0.25">
      <c r="A345" t="str">
        <f t="shared" si="5"/>
        <v>ITA14</v>
      </c>
      <c r="B345">
        <v>14</v>
      </c>
      <c r="C345" t="s">
        <v>21</v>
      </c>
      <c r="D345" s="1">
        <v>0.70600560000000001</v>
      </c>
      <c r="E345" s="1">
        <v>30</v>
      </c>
      <c r="F345" s="1">
        <v>3</v>
      </c>
    </row>
    <row r="346" spans="1:6" x14ac:dyDescent="0.25">
      <c r="A346" t="str">
        <f t="shared" si="5"/>
        <v>ITA15</v>
      </c>
      <c r="B346">
        <v>15</v>
      </c>
      <c r="C346" t="s">
        <v>21</v>
      </c>
      <c r="D346" s="1">
        <v>0.86297990000000002</v>
      </c>
      <c r="E346" s="1">
        <v>58.333329999999997</v>
      </c>
      <c r="F346" s="1">
        <v>5</v>
      </c>
    </row>
    <row r="347" spans="1:6" x14ac:dyDescent="0.25">
      <c r="A347" t="str">
        <f t="shared" si="5"/>
        <v>ITA16</v>
      </c>
      <c r="B347">
        <v>16</v>
      </c>
      <c r="C347" t="s">
        <v>21</v>
      </c>
      <c r="D347" s="1">
        <v>1.804152</v>
      </c>
      <c r="E347" s="1">
        <v>58.333329999999997</v>
      </c>
      <c r="F347" s="1">
        <v>7</v>
      </c>
    </row>
    <row r="348" spans="1:6" x14ac:dyDescent="0.25">
      <c r="A348" t="str">
        <f t="shared" si="5"/>
        <v>ITA17</v>
      </c>
      <c r="B348">
        <v>17</v>
      </c>
      <c r="C348" t="s">
        <v>21</v>
      </c>
      <c r="D348" s="1">
        <v>1.3659619999999999</v>
      </c>
      <c r="E348" s="1">
        <v>52.63158</v>
      </c>
      <c r="F348" s="1">
        <v>8</v>
      </c>
    </row>
    <row r="349" spans="1:6" x14ac:dyDescent="0.25">
      <c r="A349" t="str">
        <f t="shared" si="5"/>
        <v>JPN1</v>
      </c>
      <c r="B349">
        <v>1</v>
      </c>
      <c r="C349" t="s">
        <v>22</v>
      </c>
      <c r="D349" s="1">
        <v>1.473295</v>
      </c>
      <c r="E349" s="1">
        <v>71.428569999999993</v>
      </c>
      <c r="F349" s="1">
        <v>4</v>
      </c>
    </row>
    <row r="350" spans="1:6" x14ac:dyDescent="0.25">
      <c r="A350" t="str">
        <f t="shared" si="5"/>
        <v>JPN2</v>
      </c>
      <c r="B350">
        <v>2</v>
      </c>
      <c r="C350" t="s">
        <v>22</v>
      </c>
      <c r="D350" s="1">
        <v>1.6298680000000001</v>
      </c>
      <c r="E350" s="1">
        <v>62.5</v>
      </c>
      <c r="F350" s="1">
        <v>4</v>
      </c>
    </row>
    <row r="351" spans="1:6" x14ac:dyDescent="0.25">
      <c r="A351" t="str">
        <f t="shared" si="5"/>
        <v>JPN3</v>
      </c>
      <c r="B351">
        <v>3</v>
      </c>
      <c r="C351" t="s">
        <v>22</v>
      </c>
      <c r="D351" s="1">
        <v>0.87153219999999998</v>
      </c>
      <c r="E351" s="1">
        <v>100</v>
      </c>
      <c r="F351" s="1">
        <v>13</v>
      </c>
    </row>
    <row r="352" spans="1:6" x14ac:dyDescent="0.25">
      <c r="A352" t="str">
        <f t="shared" si="5"/>
        <v>JPN4</v>
      </c>
      <c r="B352">
        <v>4</v>
      </c>
      <c r="C352" t="s">
        <v>22</v>
      </c>
      <c r="D352" s="1">
        <v>1.4521580000000001</v>
      </c>
      <c r="E352" s="1">
        <v>70</v>
      </c>
      <c r="F352" s="1">
        <v>6</v>
      </c>
    </row>
    <row r="353" spans="1:6" x14ac:dyDescent="0.25">
      <c r="A353" t="str">
        <f t="shared" si="5"/>
        <v>JPN5</v>
      </c>
      <c r="B353">
        <v>5</v>
      </c>
      <c r="C353" t="s">
        <v>22</v>
      </c>
      <c r="D353" s="1">
        <v>3.4790899999999998</v>
      </c>
      <c r="E353" s="1">
        <v>33.333329999999997</v>
      </c>
      <c r="F353" s="1">
        <v>3</v>
      </c>
    </row>
    <row r="354" spans="1:6" x14ac:dyDescent="0.25">
      <c r="A354" t="str">
        <f t="shared" si="5"/>
        <v>JPN6</v>
      </c>
      <c r="B354">
        <v>6</v>
      </c>
      <c r="C354" t="s">
        <v>22</v>
      </c>
      <c r="D354" s="1">
        <v>0.68132389999999998</v>
      </c>
      <c r="E354" s="1">
        <v>75</v>
      </c>
      <c r="F354" s="1">
        <v>5</v>
      </c>
    </row>
    <row r="355" spans="1:6" x14ac:dyDescent="0.25">
      <c r="A355" t="str">
        <f t="shared" si="5"/>
        <v>JPN7</v>
      </c>
      <c r="B355">
        <v>7</v>
      </c>
      <c r="C355" t="s">
        <v>22</v>
      </c>
      <c r="D355" s="1">
        <v>0.77227820000000003</v>
      </c>
      <c r="E355" s="1">
        <v>80</v>
      </c>
      <c r="F355" s="1">
        <v>3</v>
      </c>
    </row>
    <row r="356" spans="1:6" x14ac:dyDescent="0.25">
      <c r="A356" t="str">
        <f t="shared" si="5"/>
        <v>JPN8</v>
      </c>
      <c r="B356">
        <v>8</v>
      </c>
      <c r="C356" t="s">
        <v>22</v>
      </c>
      <c r="D356" s="1">
        <v>0.89883710000000006</v>
      </c>
      <c r="E356" s="1">
        <v>58.333329999999997</v>
      </c>
      <c r="F356" s="1">
        <v>6</v>
      </c>
    </row>
    <row r="357" spans="1:6" x14ac:dyDescent="0.25">
      <c r="A357" t="str">
        <f t="shared" si="5"/>
        <v>JPN9</v>
      </c>
      <c r="B357">
        <v>9</v>
      </c>
      <c r="C357" t="s">
        <v>22</v>
      </c>
      <c r="D357" s="1">
        <v>0.71411670000000005</v>
      </c>
      <c r="E357" s="1">
        <v>100</v>
      </c>
      <c r="F357" s="1">
        <v>3</v>
      </c>
    </row>
    <row r="358" spans="1:6" x14ac:dyDescent="0.25">
      <c r="A358" t="str">
        <f t="shared" si="5"/>
        <v>JPN10</v>
      </c>
      <c r="B358">
        <v>10</v>
      </c>
      <c r="C358" t="s">
        <v>22</v>
      </c>
      <c r="D358" s="1">
        <v>2.269266</v>
      </c>
      <c r="E358" s="1">
        <v>40</v>
      </c>
      <c r="F358" s="1">
        <v>2</v>
      </c>
    </row>
    <row r="359" spans="1:6" x14ac:dyDescent="0.25">
      <c r="A359" t="str">
        <f t="shared" si="5"/>
        <v>JPN11</v>
      </c>
      <c r="B359">
        <v>11</v>
      </c>
      <c r="C359" t="s">
        <v>22</v>
      </c>
      <c r="D359" s="1">
        <v>1.13222</v>
      </c>
      <c r="E359" s="1">
        <v>40</v>
      </c>
      <c r="F359" s="1">
        <v>4</v>
      </c>
    </row>
    <row r="360" spans="1:6" x14ac:dyDescent="0.25">
      <c r="A360" t="str">
        <f t="shared" si="5"/>
        <v>JPN12</v>
      </c>
      <c r="B360">
        <v>12</v>
      </c>
      <c r="C360" t="s">
        <v>22</v>
      </c>
      <c r="D360" s="1">
        <v>0.91793329999999995</v>
      </c>
      <c r="E360" s="1">
        <v>27.272729999999999</v>
      </c>
      <c r="F360" s="1">
        <v>3</v>
      </c>
    </row>
    <row r="361" spans="1:6" x14ac:dyDescent="0.25">
      <c r="A361" t="str">
        <f t="shared" si="5"/>
        <v>JPN13</v>
      </c>
      <c r="B361">
        <v>13</v>
      </c>
      <c r="C361" t="s">
        <v>22</v>
      </c>
      <c r="D361" s="1">
        <v>0.94987509999999997</v>
      </c>
      <c r="E361" s="1">
        <v>60</v>
      </c>
      <c r="F361" s="1">
        <v>2</v>
      </c>
    </row>
    <row r="362" spans="1:6" x14ac:dyDescent="0.25">
      <c r="A362" t="str">
        <f t="shared" si="5"/>
        <v>JPN14</v>
      </c>
      <c r="B362">
        <v>14</v>
      </c>
      <c r="C362" t="s">
        <v>22</v>
      </c>
      <c r="D362" s="1">
        <v>0.56004149999999997</v>
      </c>
      <c r="E362" s="1">
        <v>30</v>
      </c>
      <c r="F362" s="1">
        <v>3</v>
      </c>
    </row>
    <row r="363" spans="1:6" x14ac:dyDescent="0.25">
      <c r="A363" t="str">
        <f t="shared" si="5"/>
        <v>JPN15</v>
      </c>
      <c r="B363">
        <v>15</v>
      </c>
      <c r="C363" t="s">
        <v>22</v>
      </c>
      <c r="D363" s="1">
        <v>0.77125779999999999</v>
      </c>
      <c r="E363" s="1">
        <v>50</v>
      </c>
      <c r="F363" s="1">
        <v>4</v>
      </c>
    </row>
    <row r="364" spans="1:6" x14ac:dyDescent="0.25">
      <c r="A364" t="str">
        <f t="shared" si="5"/>
        <v>JPN16</v>
      </c>
      <c r="B364">
        <v>16</v>
      </c>
      <c r="C364" t="s">
        <v>22</v>
      </c>
      <c r="D364" s="1">
        <v>1.300406</v>
      </c>
      <c r="E364" s="1">
        <v>58.333329999999997</v>
      </c>
      <c r="F364" s="1">
        <v>7</v>
      </c>
    </row>
    <row r="365" spans="1:6" x14ac:dyDescent="0.25">
      <c r="A365" t="str">
        <f t="shared" si="5"/>
        <v>JPN17</v>
      </c>
      <c r="B365">
        <v>17</v>
      </c>
      <c r="C365" t="s">
        <v>22</v>
      </c>
      <c r="D365" s="1">
        <v>0.83812070000000005</v>
      </c>
      <c r="E365" s="1">
        <v>42.105260000000001</v>
      </c>
      <c r="F365" s="1">
        <v>6</v>
      </c>
    </row>
    <row r="366" spans="1:6" x14ac:dyDescent="0.25">
      <c r="A366" t="str">
        <f t="shared" si="5"/>
        <v>KOR1</v>
      </c>
      <c r="B366">
        <v>1</v>
      </c>
      <c r="C366" t="s">
        <v>23</v>
      </c>
      <c r="D366" s="1">
        <v>1.3487309999999999</v>
      </c>
      <c r="E366" s="1">
        <v>71.428569999999993</v>
      </c>
      <c r="F366" s="1">
        <v>4</v>
      </c>
    </row>
    <row r="367" spans="1:6" x14ac:dyDescent="0.25">
      <c r="A367" t="str">
        <f t="shared" si="5"/>
        <v>KOR2</v>
      </c>
      <c r="B367">
        <v>2</v>
      </c>
      <c r="C367" t="s">
        <v>23</v>
      </c>
      <c r="D367" s="1">
        <v>1.7034119999999999</v>
      </c>
      <c r="E367" s="1">
        <v>62.5</v>
      </c>
      <c r="F367" s="1">
        <v>4</v>
      </c>
    </row>
    <row r="368" spans="1:6" x14ac:dyDescent="0.25">
      <c r="A368" t="str">
        <f t="shared" si="5"/>
        <v>KOR3</v>
      </c>
      <c r="B368">
        <v>3</v>
      </c>
      <c r="C368" t="s">
        <v>23</v>
      </c>
      <c r="D368" s="1">
        <v>1.555731</v>
      </c>
      <c r="E368" s="1">
        <v>100</v>
      </c>
      <c r="F368" s="1">
        <v>13</v>
      </c>
    </row>
    <row r="369" spans="1:6" x14ac:dyDescent="0.25">
      <c r="A369" t="str">
        <f t="shared" si="5"/>
        <v>KOR4</v>
      </c>
      <c r="B369">
        <v>4</v>
      </c>
      <c r="C369" t="s">
        <v>23</v>
      </c>
      <c r="D369" s="1">
        <v>1.2202280000000001</v>
      </c>
      <c r="E369" s="1">
        <v>90</v>
      </c>
      <c r="F369" s="1">
        <v>8</v>
      </c>
    </row>
    <row r="370" spans="1:6" x14ac:dyDescent="0.25">
      <c r="A370" t="str">
        <f t="shared" si="5"/>
        <v>KOR5</v>
      </c>
      <c r="B370">
        <v>5</v>
      </c>
      <c r="C370" t="s">
        <v>23</v>
      </c>
      <c r="D370" s="1">
        <v>2.7592729999999999</v>
      </c>
      <c r="E370" s="1">
        <v>44.44444</v>
      </c>
      <c r="F370" s="1">
        <v>4</v>
      </c>
    </row>
    <row r="371" spans="1:6" x14ac:dyDescent="0.25">
      <c r="A371" t="str">
        <f t="shared" si="5"/>
        <v>KOR6</v>
      </c>
      <c r="B371">
        <v>6</v>
      </c>
      <c r="C371" t="s">
        <v>23</v>
      </c>
      <c r="D371" s="1">
        <v>1.086317</v>
      </c>
      <c r="E371" s="1">
        <v>87.5</v>
      </c>
      <c r="F371" s="1">
        <v>6</v>
      </c>
    </row>
    <row r="372" spans="1:6" x14ac:dyDescent="0.25">
      <c r="A372" t="str">
        <f t="shared" si="5"/>
        <v>KOR7</v>
      </c>
      <c r="B372">
        <v>7</v>
      </c>
      <c r="C372" t="s">
        <v>23</v>
      </c>
      <c r="D372" s="1">
        <v>1.227346</v>
      </c>
      <c r="E372" s="1">
        <v>80</v>
      </c>
      <c r="F372" s="1">
        <v>3</v>
      </c>
    </row>
    <row r="373" spans="1:6" x14ac:dyDescent="0.25">
      <c r="A373" t="str">
        <f t="shared" si="5"/>
        <v>KOR8</v>
      </c>
      <c r="B373">
        <v>8</v>
      </c>
      <c r="C373" t="s">
        <v>23</v>
      </c>
      <c r="D373" s="1">
        <v>0.31772499999999998</v>
      </c>
      <c r="E373" s="1">
        <v>50</v>
      </c>
      <c r="F373" s="1">
        <v>5</v>
      </c>
    </row>
    <row r="374" spans="1:6" x14ac:dyDescent="0.25">
      <c r="A374" t="str">
        <f t="shared" si="5"/>
        <v>KOR9</v>
      </c>
      <c r="B374">
        <v>9</v>
      </c>
      <c r="C374" t="s">
        <v>23</v>
      </c>
      <c r="D374" s="1">
        <v>0.89191960000000003</v>
      </c>
      <c r="E374" s="1">
        <v>100</v>
      </c>
      <c r="F374" s="1">
        <v>3</v>
      </c>
    </row>
    <row r="375" spans="1:6" x14ac:dyDescent="0.25">
      <c r="A375" t="str">
        <f t="shared" si="5"/>
        <v>KOR10</v>
      </c>
      <c r="B375">
        <v>10</v>
      </c>
      <c r="C375" t="s">
        <v>23</v>
      </c>
      <c r="D375" s="1">
        <v>2.5033829999999999</v>
      </c>
      <c r="E375" s="1">
        <v>40</v>
      </c>
      <c r="F375" s="1">
        <v>2</v>
      </c>
    </row>
    <row r="376" spans="1:6" x14ac:dyDescent="0.25">
      <c r="A376" t="str">
        <f t="shared" si="5"/>
        <v>KOR11</v>
      </c>
      <c r="B376">
        <v>11</v>
      </c>
      <c r="C376" t="s">
        <v>23</v>
      </c>
      <c r="D376" s="1">
        <v>1.1657439999999999</v>
      </c>
      <c r="E376" s="1">
        <v>40</v>
      </c>
      <c r="F376" s="1">
        <v>4</v>
      </c>
    </row>
    <row r="377" spans="1:6" x14ac:dyDescent="0.25">
      <c r="A377" t="str">
        <f t="shared" si="5"/>
        <v>KOR12</v>
      </c>
      <c r="B377">
        <v>12</v>
      </c>
      <c r="C377" t="s">
        <v>23</v>
      </c>
      <c r="D377" s="1">
        <v>1.360447</v>
      </c>
      <c r="E377" s="1">
        <v>27.272729999999999</v>
      </c>
      <c r="F377" s="1">
        <v>3</v>
      </c>
    </row>
    <row r="378" spans="1:6" x14ac:dyDescent="0.25">
      <c r="A378" t="str">
        <f t="shared" si="5"/>
        <v>KOR13</v>
      </c>
      <c r="B378">
        <v>13</v>
      </c>
      <c r="C378" t="s">
        <v>23</v>
      </c>
      <c r="D378" s="1">
        <v>1.196372</v>
      </c>
      <c r="E378" s="1">
        <v>60</v>
      </c>
      <c r="F378" s="1">
        <v>2</v>
      </c>
    </row>
    <row r="379" spans="1:6" x14ac:dyDescent="0.25">
      <c r="A379" t="str">
        <f t="shared" si="5"/>
        <v>KOR14</v>
      </c>
      <c r="B379">
        <v>14</v>
      </c>
      <c r="C379" t="s">
        <v>23</v>
      </c>
      <c r="D379" s="1">
        <v>1.0656319999999999</v>
      </c>
      <c r="E379" s="1">
        <v>30</v>
      </c>
      <c r="F379" s="1">
        <v>3</v>
      </c>
    </row>
    <row r="380" spans="1:6" x14ac:dyDescent="0.25">
      <c r="A380" t="str">
        <f t="shared" si="5"/>
        <v>KOR15</v>
      </c>
      <c r="B380">
        <v>15</v>
      </c>
      <c r="C380" t="s">
        <v>23</v>
      </c>
      <c r="D380" s="1">
        <v>1.135386</v>
      </c>
      <c r="E380" s="1">
        <v>58.333329999999997</v>
      </c>
      <c r="F380" s="1">
        <v>5</v>
      </c>
    </row>
    <row r="381" spans="1:6" x14ac:dyDescent="0.25">
      <c r="A381" t="str">
        <f t="shared" si="5"/>
        <v>KOR16</v>
      </c>
      <c r="B381">
        <v>16</v>
      </c>
      <c r="C381" t="s">
        <v>23</v>
      </c>
      <c r="D381" s="1">
        <v>1.659872</v>
      </c>
      <c r="E381" s="1">
        <v>50</v>
      </c>
      <c r="F381" s="1">
        <v>6</v>
      </c>
    </row>
    <row r="382" spans="1:6" x14ac:dyDescent="0.25">
      <c r="A382" t="str">
        <f t="shared" si="5"/>
        <v>KOR17</v>
      </c>
      <c r="B382">
        <v>17</v>
      </c>
      <c r="C382" t="s">
        <v>23</v>
      </c>
      <c r="D382" s="1">
        <v>0.42968119999999999</v>
      </c>
      <c r="E382" s="1">
        <v>52.63158</v>
      </c>
      <c r="F382" s="1">
        <v>8</v>
      </c>
    </row>
    <row r="383" spans="1:6" x14ac:dyDescent="0.25">
      <c r="A383" t="str">
        <f t="shared" si="5"/>
        <v>LTU1</v>
      </c>
      <c r="B383">
        <v>1</v>
      </c>
      <c r="C383" t="s">
        <v>24</v>
      </c>
      <c r="D383" s="1">
        <v>2.3041209999999999</v>
      </c>
      <c r="E383" s="1">
        <v>57.142859999999999</v>
      </c>
      <c r="F383" s="1">
        <v>3</v>
      </c>
    </row>
    <row r="384" spans="1:6" x14ac:dyDescent="0.25">
      <c r="A384" t="str">
        <f t="shared" si="5"/>
        <v>LTU2</v>
      </c>
      <c r="B384">
        <v>2</v>
      </c>
      <c r="C384" t="s">
        <v>24</v>
      </c>
      <c r="D384" s="1">
        <v>1.4350369999999999</v>
      </c>
      <c r="E384" s="1">
        <v>62.5</v>
      </c>
      <c r="F384" s="1">
        <v>4</v>
      </c>
    </row>
    <row r="385" spans="1:6" x14ac:dyDescent="0.25">
      <c r="A385" t="str">
        <f t="shared" si="5"/>
        <v>LTU3</v>
      </c>
      <c r="B385">
        <v>3</v>
      </c>
      <c r="C385" t="s">
        <v>24</v>
      </c>
      <c r="D385" s="1">
        <v>1.9430430000000001</v>
      </c>
      <c r="E385" s="1">
        <v>100</v>
      </c>
      <c r="F385" s="1">
        <v>13</v>
      </c>
    </row>
    <row r="386" spans="1:6" x14ac:dyDescent="0.25">
      <c r="A386" t="str">
        <f t="shared" si="5"/>
        <v>LTU4</v>
      </c>
      <c r="B386">
        <v>4</v>
      </c>
      <c r="C386" t="s">
        <v>24</v>
      </c>
      <c r="D386" s="1">
        <v>1.9671799999999999</v>
      </c>
      <c r="E386" s="1">
        <v>70</v>
      </c>
      <c r="F386" s="1">
        <v>6</v>
      </c>
    </row>
    <row r="387" spans="1:6" x14ac:dyDescent="0.25">
      <c r="A387" t="str">
        <f t="shared" ref="A387:A450" si="6">CONCATENATE(C387,B387)</f>
        <v>LTU5</v>
      </c>
      <c r="B387">
        <v>5</v>
      </c>
      <c r="C387" t="s">
        <v>24</v>
      </c>
      <c r="D387" s="1">
        <v>2.1132</v>
      </c>
      <c r="E387" s="1">
        <v>44.44444</v>
      </c>
      <c r="F387" s="1">
        <v>4</v>
      </c>
    </row>
    <row r="388" spans="1:6" x14ac:dyDescent="0.25">
      <c r="A388" t="str">
        <f t="shared" si="6"/>
        <v>LTU6</v>
      </c>
      <c r="B388">
        <v>6</v>
      </c>
      <c r="C388" t="s">
        <v>24</v>
      </c>
      <c r="D388" s="1">
        <v>1.538205</v>
      </c>
      <c r="E388" s="1">
        <v>87.5</v>
      </c>
      <c r="F388" s="1">
        <v>6</v>
      </c>
    </row>
    <row r="389" spans="1:6" x14ac:dyDescent="0.25">
      <c r="A389" t="str">
        <f t="shared" si="6"/>
        <v>LTU7</v>
      </c>
      <c r="B389">
        <v>7</v>
      </c>
      <c r="C389" t="s">
        <v>24</v>
      </c>
      <c r="D389" s="1">
        <v>0.129909</v>
      </c>
      <c r="E389" s="1">
        <v>60</v>
      </c>
      <c r="F389" s="1">
        <v>3</v>
      </c>
    </row>
    <row r="390" spans="1:6" x14ac:dyDescent="0.25">
      <c r="A390" t="str">
        <f t="shared" si="6"/>
        <v>LTU8</v>
      </c>
      <c r="B390">
        <v>8</v>
      </c>
      <c r="C390" t="s">
        <v>24</v>
      </c>
      <c r="D390" s="1">
        <v>0.79260439999999999</v>
      </c>
      <c r="E390" s="1">
        <v>58.333329999999997</v>
      </c>
      <c r="F390" s="1">
        <v>7</v>
      </c>
    </row>
    <row r="391" spans="1:6" x14ac:dyDescent="0.25">
      <c r="A391" t="str">
        <f t="shared" si="6"/>
        <v>LTU9</v>
      </c>
      <c r="B391">
        <v>9</v>
      </c>
      <c r="C391" t="s">
        <v>24</v>
      </c>
      <c r="D391" s="1">
        <v>0.85609250000000003</v>
      </c>
      <c r="E391" s="1">
        <v>100</v>
      </c>
      <c r="F391" s="1">
        <v>3</v>
      </c>
    </row>
    <row r="392" spans="1:6" x14ac:dyDescent="0.25">
      <c r="A392" t="str">
        <f t="shared" si="6"/>
        <v>LTU10</v>
      </c>
      <c r="B392">
        <v>10</v>
      </c>
      <c r="C392" t="s">
        <v>24</v>
      </c>
      <c r="D392" s="1">
        <v>1.4963880000000001</v>
      </c>
      <c r="E392" s="1">
        <v>40</v>
      </c>
      <c r="F392" s="1">
        <v>2</v>
      </c>
    </row>
    <row r="393" spans="1:6" x14ac:dyDescent="0.25">
      <c r="A393" t="str">
        <f t="shared" si="6"/>
        <v>LTU11</v>
      </c>
      <c r="B393">
        <v>11</v>
      </c>
      <c r="C393" t="s">
        <v>24</v>
      </c>
      <c r="D393" s="1">
        <v>2.3711989999999998</v>
      </c>
      <c r="E393" s="1">
        <v>30</v>
      </c>
      <c r="F393" s="1">
        <v>3</v>
      </c>
    </row>
    <row r="394" spans="1:6" x14ac:dyDescent="0.25">
      <c r="A394" t="str">
        <f t="shared" si="6"/>
        <v>LTU12</v>
      </c>
      <c r="B394">
        <v>12</v>
      </c>
      <c r="C394" t="s">
        <v>24</v>
      </c>
      <c r="D394" s="1">
        <v>0.82803959999999999</v>
      </c>
      <c r="E394" s="1">
        <v>27.272729999999999</v>
      </c>
      <c r="F394" s="1">
        <v>3</v>
      </c>
    </row>
    <row r="395" spans="1:6" x14ac:dyDescent="0.25">
      <c r="A395" t="str">
        <f t="shared" si="6"/>
        <v>LTU13</v>
      </c>
      <c r="B395">
        <v>13</v>
      </c>
      <c r="C395" t="s">
        <v>24</v>
      </c>
      <c r="D395" s="1">
        <v>0.56100899999999998</v>
      </c>
      <c r="E395" s="1">
        <v>20</v>
      </c>
      <c r="F395" s="1">
        <v>1</v>
      </c>
    </row>
    <row r="396" spans="1:6" x14ac:dyDescent="0.25">
      <c r="A396" t="str">
        <f t="shared" si="6"/>
        <v>LTU14</v>
      </c>
      <c r="B396">
        <v>14</v>
      </c>
      <c r="C396" t="s">
        <v>24</v>
      </c>
      <c r="D396" s="1">
        <v>1.1469819999999999</v>
      </c>
      <c r="E396" s="1">
        <v>30</v>
      </c>
      <c r="F396" s="1">
        <v>3</v>
      </c>
    </row>
    <row r="397" spans="1:6" x14ac:dyDescent="0.25">
      <c r="A397" t="str">
        <f t="shared" si="6"/>
        <v>LTU15</v>
      </c>
      <c r="B397">
        <v>15</v>
      </c>
      <c r="C397" t="s">
        <v>24</v>
      </c>
      <c r="D397" s="1">
        <v>1.16361</v>
      </c>
      <c r="E397" s="1">
        <v>50</v>
      </c>
      <c r="F397" s="1">
        <v>5</v>
      </c>
    </row>
    <row r="398" spans="1:6" x14ac:dyDescent="0.25">
      <c r="A398" t="str">
        <f t="shared" si="6"/>
        <v>LTU16</v>
      </c>
      <c r="B398">
        <v>16</v>
      </c>
      <c r="C398" t="s">
        <v>24</v>
      </c>
      <c r="D398" s="1">
        <v>0.91409660000000004</v>
      </c>
      <c r="E398" s="1">
        <v>58.333329999999997</v>
      </c>
      <c r="F398" s="1">
        <v>7</v>
      </c>
    </row>
    <row r="399" spans="1:6" x14ac:dyDescent="0.25">
      <c r="A399" t="str">
        <f t="shared" si="6"/>
        <v>LTU17</v>
      </c>
      <c r="B399">
        <v>17</v>
      </c>
      <c r="C399" t="s">
        <v>24</v>
      </c>
      <c r="D399" s="1">
        <v>0.67785589999999996</v>
      </c>
      <c r="E399" s="1">
        <v>47.36842</v>
      </c>
      <c r="F399" s="1">
        <v>7</v>
      </c>
    </row>
    <row r="400" spans="1:6" x14ac:dyDescent="0.25">
      <c r="A400" t="str">
        <f t="shared" si="6"/>
        <v>LUX1</v>
      </c>
      <c r="B400">
        <v>1</v>
      </c>
      <c r="C400" t="s">
        <v>25</v>
      </c>
      <c r="D400" s="1">
        <v>1.388897</v>
      </c>
      <c r="E400" s="1">
        <v>57.142859999999999</v>
      </c>
      <c r="F400" s="1">
        <v>3</v>
      </c>
    </row>
    <row r="401" spans="1:6" x14ac:dyDescent="0.25">
      <c r="A401" t="str">
        <f t="shared" si="6"/>
        <v>LUX2</v>
      </c>
      <c r="B401">
        <v>2</v>
      </c>
      <c r="C401" t="s">
        <v>25</v>
      </c>
      <c r="D401" s="1">
        <v>1.9944109999999999</v>
      </c>
      <c r="E401" s="1">
        <v>62.5</v>
      </c>
      <c r="F401" s="1">
        <v>4</v>
      </c>
    </row>
    <row r="402" spans="1:6" x14ac:dyDescent="0.25">
      <c r="A402" t="str">
        <f t="shared" si="6"/>
        <v>LUX3</v>
      </c>
      <c r="B402">
        <v>3</v>
      </c>
      <c r="C402" t="s">
        <v>25</v>
      </c>
      <c r="D402" s="1">
        <v>0.9009066</v>
      </c>
      <c r="E402" s="1">
        <v>100</v>
      </c>
      <c r="F402" s="1">
        <v>13</v>
      </c>
    </row>
    <row r="403" spans="1:6" x14ac:dyDescent="0.25">
      <c r="A403" t="str">
        <f t="shared" si="6"/>
        <v>LUX4</v>
      </c>
      <c r="B403">
        <v>4</v>
      </c>
      <c r="C403" t="s">
        <v>25</v>
      </c>
      <c r="D403" s="1">
        <v>1.497717</v>
      </c>
      <c r="E403" s="1">
        <v>60</v>
      </c>
      <c r="F403" s="1">
        <v>5</v>
      </c>
    </row>
    <row r="404" spans="1:6" x14ac:dyDescent="0.25">
      <c r="A404" t="str">
        <f t="shared" si="6"/>
        <v>LUX5</v>
      </c>
      <c r="B404">
        <v>5</v>
      </c>
      <c r="C404" t="s">
        <v>25</v>
      </c>
      <c r="D404" s="1">
        <v>1.725992</v>
      </c>
      <c r="E404" s="1">
        <v>55.55556</v>
      </c>
      <c r="F404" s="1">
        <v>5</v>
      </c>
    </row>
    <row r="405" spans="1:6" x14ac:dyDescent="0.25">
      <c r="A405" t="str">
        <f t="shared" si="6"/>
        <v>LUX6</v>
      </c>
      <c r="B405">
        <v>6</v>
      </c>
      <c r="C405" t="s">
        <v>25</v>
      </c>
      <c r="D405" s="1">
        <v>0.41846169999999999</v>
      </c>
      <c r="E405" s="1">
        <v>87.5</v>
      </c>
      <c r="F405" s="1">
        <v>6</v>
      </c>
    </row>
    <row r="406" spans="1:6" x14ac:dyDescent="0.25">
      <c r="A406" t="str">
        <f t="shared" si="6"/>
        <v>LUX7</v>
      </c>
      <c r="B406">
        <v>7</v>
      </c>
      <c r="C406" t="s">
        <v>25</v>
      </c>
      <c r="D406" s="1">
        <v>0.60110909999999995</v>
      </c>
      <c r="E406" s="1">
        <v>80</v>
      </c>
      <c r="F406" s="1">
        <v>3</v>
      </c>
    </row>
    <row r="407" spans="1:6" x14ac:dyDescent="0.25">
      <c r="A407" t="str">
        <f t="shared" si="6"/>
        <v>LUX8</v>
      </c>
      <c r="B407">
        <v>8</v>
      </c>
      <c r="C407" t="s">
        <v>25</v>
      </c>
      <c r="D407" s="1">
        <v>0.88109329999999997</v>
      </c>
      <c r="E407" s="1">
        <v>58.333329999999997</v>
      </c>
      <c r="F407" s="1">
        <v>6</v>
      </c>
    </row>
    <row r="408" spans="1:6" x14ac:dyDescent="0.25">
      <c r="A408" t="str">
        <f t="shared" si="6"/>
        <v>LUX9</v>
      </c>
      <c r="B408">
        <v>9</v>
      </c>
      <c r="C408" t="s">
        <v>25</v>
      </c>
      <c r="D408" s="1">
        <v>0.84335099999999996</v>
      </c>
      <c r="E408" s="1">
        <v>100</v>
      </c>
      <c r="F408" s="1">
        <v>3</v>
      </c>
    </row>
    <row r="409" spans="1:6" x14ac:dyDescent="0.25">
      <c r="A409" t="str">
        <f t="shared" si="6"/>
        <v>LUX10</v>
      </c>
      <c r="B409">
        <v>10</v>
      </c>
      <c r="C409" t="s">
        <v>25</v>
      </c>
      <c r="D409" s="1">
        <v>0.77276670000000003</v>
      </c>
      <c r="E409" s="1">
        <v>40</v>
      </c>
      <c r="F409" s="1">
        <v>2</v>
      </c>
    </row>
    <row r="410" spans="1:6" x14ac:dyDescent="0.25">
      <c r="A410" t="str">
        <f t="shared" si="6"/>
        <v>LUX11</v>
      </c>
      <c r="B410">
        <v>11</v>
      </c>
      <c r="C410" t="s">
        <v>25</v>
      </c>
      <c r="D410" s="1">
        <v>0.1208655</v>
      </c>
      <c r="E410" s="1">
        <v>30</v>
      </c>
      <c r="F410" s="1">
        <v>3</v>
      </c>
    </row>
    <row r="411" spans="1:6" x14ac:dyDescent="0.25">
      <c r="A411" t="str">
        <f t="shared" si="6"/>
        <v>LUX12</v>
      </c>
      <c r="B411">
        <v>12</v>
      </c>
      <c r="C411" t="s">
        <v>25</v>
      </c>
      <c r="D411" s="1">
        <v>0.84423550000000003</v>
      </c>
      <c r="E411" s="1">
        <v>27.272729999999999</v>
      </c>
      <c r="F411" s="1">
        <v>3</v>
      </c>
    </row>
    <row r="412" spans="1:6" x14ac:dyDescent="0.25">
      <c r="A412" t="str">
        <f t="shared" si="6"/>
        <v>LUX13</v>
      </c>
      <c r="B412">
        <v>13</v>
      </c>
      <c r="C412" t="s">
        <v>25</v>
      </c>
      <c r="D412" s="1">
        <v>1.0239560000000001</v>
      </c>
      <c r="E412" s="1">
        <v>40</v>
      </c>
      <c r="F412" s="1">
        <v>1</v>
      </c>
    </row>
    <row r="413" spans="1:6" x14ac:dyDescent="0.25">
      <c r="A413" t="str">
        <f t="shared" si="6"/>
        <v>LUX15</v>
      </c>
      <c r="B413">
        <v>15</v>
      </c>
      <c r="C413" t="s">
        <v>25</v>
      </c>
      <c r="D413" s="1">
        <v>0.30963750000000001</v>
      </c>
      <c r="E413" s="1">
        <v>58.333329999999997</v>
      </c>
      <c r="F413" s="1">
        <v>5</v>
      </c>
    </row>
    <row r="414" spans="1:6" x14ac:dyDescent="0.25">
      <c r="A414" t="str">
        <f t="shared" si="6"/>
        <v>LUX16</v>
      </c>
      <c r="B414">
        <v>16</v>
      </c>
      <c r="C414" t="s">
        <v>25</v>
      </c>
      <c r="D414" s="1">
        <v>1.30786</v>
      </c>
      <c r="E414" s="1">
        <v>41.666670000000003</v>
      </c>
      <c r="F414" s="1">
        <v>5</v>
      </c>
    </row>
    <row r="415" spans="1:6" x14ac:dyDescent="0.25">
      <c r="A415" t="str">
        <f t="shared" si="6"/>
        <v>LUX17</v>
      </c>
      <c r="B415">
        <v>17</v>
      </c>
      <c r="C415" t="s">
        <v>25</v>
      </c>
      <c r="D415" s="1">
        <v>0.10655530000000001</v>
      </c>
      <c r="E415" s="1">
        <v>52.63158</v>
      </c>
      <c r="F415" s="1">
        <v>8</v>
      </c>
    </row>
    <row r="416" spans="1:6" x14ac:dyDescent="0.25">
      <c r="A416" t="str">
        <f t="shared" si="6"/>
        <v>LVA1</v>
      </c>
      <c r="B416">
        <v>1</v>
      </c>
      <c r="C416" t="s">
        <v>26</v>
      </c>
      <c r="D416" s="1">
        <v>2.3729689999999999</v>
      </c>
      <c r="E416" s="1">
        <v>57.142859999999999</v>
      </c>
      <c r="F416" s="1">
        <v>3</v>
      </c>
    </row>
    <row r="417" spans="1:6" x14ac:dyDescent="0.25">
      <c r="A417" t="str">
        <f t="shared" si="6"/>
        <v>LVA2</v>
      </c>
      <c r="B417">
        <v>2</v>
      </c>
      <c r="C417" t="s">
        <v>26</v>
      </c>
      <c r="D417" s="1">
        <v>1.648935</v>
      </c>
      <c r="E417" s="1">
        <v>62.5</v>
      </c>
      <c r="F417" s="1">
        <v>4</v>
      </c>
    </row>
    <row r="418" spans="1:6" x14ac:dyDescent="0.25">
      <c r="A418" t="str">
        <f t="shared" si="6"/>
        <v>LVA3</v>
      </c>
      <c r="B418">
        <v>3</v>
      </c>
      <c r="C418" t="s">
        <v>26</v>
      </c>
      <c r="D418" s="1">
        <v>2.0263589999999998</v>
      </c>
      <c r="E418" s="1">
        <v>92.307689999999994</v>
      </c>
      <c r="F418" s="1">
        <v>12</v>
      </c>
    </row>
    <row r="419" spans="1:6" x14ac:dyDescent="0.25">
      <c r="A419" t="str">
        <f t="shared" si="6"/>
        <v>LVA4</v>
      </c>
      <c r="B419">
        <v>4</v>
      </c>
      <c r="C419" t="s">
        <v>26</v>
      </c>
      <c r="D419" s="1">
        <v>1.302853</v>
      </c>
      <c r="E419" s="1">
        <v>80</v>
      </c>
      <c r="F419" s="1">
        <v>7</v>
      </c>
    </row>
    <row r="420" spans="1:6" x14ac:dyDescent="0.25">
      <c r="A420" t="str">
        <f t="shared" si="6"/>
        <v>LVA5</v>
      </c>
      <c r="B420">
        <v>5</v>
      </c>
      <c r="C420" t="s">
        <v>26</v>
      </c>
      <c r="D420" s="1">
        <v>2.3204850000000001</v>
      </c>
      <c r="E420" s="1">
        <v>44.44444</v>
      </c>
      <c r="F420" s="1">
        <v>4</v>
      </c>
    </row>
    <row r="421" spans="1:6" x14ac:dyDescent="0.25">
      <c r="A421" t="str">
        <f t="shared" si="6"/>
        <v>LVA6</v>
      </c>
      <c r="B421">
        <v>6</v>
      </c>
      <c r="C421" t="s">
        <v>26</v>
      </c>
      <c r="D421" s="1">
        <v>1.080724</v>
      </c>
      <c r="E421" s="1">
        <v>87.5</v>
      </c>
      <c r="F421" s="1">
        <v>6</v>
      </c>
    </row>
    <row r="422" spans="1:6" x14ac:dyDescent="0.25">
      <c r="A422" t="str">
        <f t="shared" si="6"/>
        <v>LVA7</v>
      </c>
      <c r="B422">
        <v>7</v>
      </c>
      <c r="C422" t="s">
        <v>26</v>
      </c>
      <c r="D422" s="1">
        <v>9.8709099999999994E-2</v>
      </c>
      <c r="E422" s="1">
        <v>60</v>
      </c>
      <c r="F422" s="1">
        <v>3</v>
      </c>
    </row>
    <row r="423" spans="1:6" x14ac:dyDescent="0.25">
      <c r="A423" t="str">
        <f t="shared" si="6"/>
        <v>LVA8</v>
      </c>
      <c r="B423">
        <v>8</v>
      </c>
      <c r="C423" t="s">
        <v>26</v>
      </c>
      <c r="D423" s="1">
        <v>1.1782360000000001</v>
      </c>
      <c r="E423" s="1">
        <v>58.333329999999997</v>
      </c>
      <c r="F423" s="1">
        <v>7</v>
      </c>
    </row>
    <row r="424" spans="1:6" x14ac:dyDescent="0.25">
      <c r="A424" t="str">
        <f t="shared" si="6"/>
        <v>LVA9</v>
      </c>
      <c r="B424">
        <v>9</v>
      </c>
      <c r="C424" t="s">
        <v>26</v>
      </c>
      <c r="D424" s="1">
        <v>1.0719669999999999</v>
      </c>
      <c r="E424" s="1">
        <v>100</v>
      </c>
      <c r="F424" s="1">
        <v>3</v>
      </c>
    </row>
    <row r="425" spans="1:6" x14ac:dyDescent="0.25">
      <c r="A425" t="str">
        <f t="shared" si="6"/>
        <v>LVA10</v>
      </c>
      <c r="B425">
        <v>10</v>
      </c>
      <c r="C425" t="s">
        <v>26</v>
      </c>
      <c r="D425" s="1">
        <v>1.907559</v>
      </c>
      <c r="E425" s="1">
        <v>40</v>
      </c>
      <c r="F425" s="1">
        <v>2</v>
      </c>
    </row>
    <row r="426" spans="1:6" x14ac:dyDescent="0.25">
      <c r="A426" t="str">
        <f t="shared" si="6"/>
        <v>LVA11</v>
      </c>
      <c r="B426">
        <v>11</v>
      </c>
      <c r="C426" t="s">
        <v>26</v>
      </c>
      <c r="D426" s="1">
        <v>2.7934359999999998</v>
      </c>
      <c r="E426" s="1">
        <v>30</v>
      </c>
      <c r="F426" s="1">
        <v>3</v>
      </c>
    </row>
    <row r="427" spans="1:6" x14ac:dyDescent="0.25">
      <c r="A427" t="str">
        <f t="shared" si="6"/>
        <v>LVA12</v>
      </c>
      <c r="B427">
        <v>12</v>
      </c>
      <c r="C427" t="s">
        <v>26</v>
      </c>
      <c r="D427" s="1">
        <v>1.625183</v>
      </c>
      <c r="E427" s="1">
        <v>27.272729999999999</v>
      </c>
      <c r="F427" s="1">
        <v>3</v>
      </c>
    </row>
    <row r="428" spans="1:6" x14ac:dyDescent="0.25">
      <c r="A428" t="str">
        <f t="shared" si="6"/>
        <v>LVA13</v>
      </c>
      <c r="B428">
        <v>13</v>
      </c>
      <c r="C428" t="s">
        <v>26</v>
      </c>
      <c r="D428" s="1">
        <v>0.79427950000000003</v>
      </c>
      <c r="E428" s="1">
        <v>20</v>
      </c>
      <c r="F428" s="1">
        <v>1</v>
      </c>
    </row>
    <row r="429" spans="1:6" x14ac:dyDescent="0.25">
      <c r="A429" t="str">
        <f t="shared" si="6"/>
        <v>LVA14</v>
      </c>
      <c r="B429">
        <v>14</v>
      </c>
      <c r="C429" t="s">
        <v>26</v>
      </c>
      <c r="D429" s="1">
        <v>0.62854840000000001</v>
      </c>
      <c r="E429" s="1">
        <v>30</v>
      </c>
      <c r="F429" s="1">
        <v>3</v>
      </c>
    </row>
    <row r="430" spans="1:6" x14ac:dyDescent="0.25">
      <c r="A430" t="str">
        <f t="shared" si="6"/>
        <v>LVA15</v>
      </c>
      <c r="B430">
        <v>15</v>
      </c>
      <c r="C430" t="s">
        <v>26</v>
      </c>
      <c r="D430" s="1">
        <v>1.338803</v>
      </c>
      <c r="E430" s="1">
        <v>50</v>
      </c>
      <c r="F430" s="1">
        <v>5</v>
      </c>
    </row>
    <row r="431" spans="1:6" x14ac:dyDescent="0.25">
      <c r="A431" t="str">
        <f t="shared" si="6"/>
        <v>LVA16</v>
      </c>
      <c r="B431">
        <v>16</v>
      </c>
      <c r="C431" t="s">
        <v>26</v>
      </c>
      <c r="D431" s="1">
        <v>1.537598</v>
      </c>
      <c r="E431" s="1">
        <v>50</v>
      </c>
      <c r="F431" s="1">
        <v>6</v>
      </c>
    </row>
    <row r="432" spans="1:6" x14ac:dyDescent="0.25">
      <c r="A432" t="str">
        <f t="shared" si="6"/>
        <v>LVA17</v>
      </c>
      <c r="B432">
        <v>17</v>
      </c>
      <c r="C432" t="s">
        <v>26</v>
      </c>
      <c r="D432" s="1">
        <v>0.98731500000000005</v>
      </c>
      <c r="E432" s="1">
        <v>42.105260000000001</v>
      </c>
      <c r="F432" s="1">
        <v>6</v>
      </c>
    </row>
    <row r="433" spans="1:6" x14ac:dyDescent="0.25">
      <c r="A433" t="str">
        <f t="shared" si="6"/>
        <v>MEX1</v>
      </c>
      <c r="B433">
        <v>1</v>
      </c>
      <c r="C433" t="s">
        <v>27</v>
      </c>
      <c r="D433" s="1">
        <v>2.1349469999999999</v>
      </c>
      <c r="E433" s="1">
        <v>57.142859999999999</v>
      </c>
      <c r="F433" s="1">
        <v>4</v>
      </c>
    </row>
    <row r="434" spans="1:6" x14ac:dyDescent="0.25">
      <c r="A434" t="str">
        <f t="shared" si="6"/>
        <v>MEX2</v>
      </c>
      <c r="B434">
        <v>2</v>
      </c>
      <c r="C434" t="s">
        <v>27</v>
      </c>
      <c r="D434" s="1">
        <v>2.9135080000000002</v>
      </c>
      <c r="E434" s="1">
        <v>50</v>
      </c>
      <c r="F434" s="1">
        <v>4</v>
      </c>
    </row>
    <row r="435" spans="1:6" x14ac:dyDescent="0.25">
      <c r="A435" t="str">
        <f t="shared" si="6"/>
        <v>MEX3</v>
      </c>
      <c r="B435">
        <v>3</v>
      </c>
      <c r="C435" t="s">
        <v>27</v>
      </c>
      <c r="D435" s="1">
        <v>1.785884</v>
      </c>
      <c r="E435" s="1">
        <v>92.307689999999994</v>
      </c>
      <c r="F435" s="1">
        <v>12</v>
      </c>
    </row>
    <row r="436" spans="1:6" x14ac:dyDescent="0.25">
      <c r="A436" t="str">
        <f t="shared" si="6"/>
        <v>MEX4</v>
      </c>
      <c r="B436">
        <v>4</v>
      </c>
      <c r="C436" t="s">
        <v>27</v>
      </c>
      <c r="D436" s="1">
        <v>2.7265419999999998</v>
      </c>
      <c r="E436" s="1">
        <v>40</v>
      </c>
      <c r="F436" s="1">
        <v>4</v>
      </c>
    </row>
    <row r="437" spans="1:6" x14ac:dyDescent="0.25">
      <c r="A437" t="str">
        <f t="shared" si="6"/>
        <v>MEX5</v>
      </c>
      <c r="B437">
        <v>5</v>
      </c>
      <c r="C437" t="s">
        <v>27</v>
      </c>
      <c r="D437" s="1">
        <v>2.3190439999999999</v>
      </c>
      <c r="E437" s="1">
        <v>44.44444</v>
      </c>
      <c r="F437" s="1">
        <v>4</v>
      </c>
    </row>
    <row r="438" spans="1:6" x14ac:dyDescent="0.25">
      <c r="A438" t="str">
        <f t="shared" si="6"/>
        <v>MEX6</v>
      </c>
      <c r="B438">
        <v>6</v>
      </c>
      <c r="C438" t="s">
        <v>27</v>
      </c>
      <c r="D438" s="1">
        <v>2.9087049999999999</v>
      </c>
      <c r="E438" s="1">
        <v>75</v>
      </c>
      <c r="F438" s="1">
        <v>6</v>
      </c>
    </row>
    <row r="439" spans="1:6" x14ac:dyDescent="0.25">
      <c r="A439" t="str">
        <f t="shared" si="6"/>
        <v>MEX7</v>
      </c>
      <c r="B439">
        <v>7</v>
      </c>
      <c r="C439" t="s">
        <v>27</v>
      </c>
      <c r="D439" s="1">
        <v>1.504238</v>
      </c>
      <c r="E439" s="1">
        <v>60</v>
      </c>
      <c r="F439" s="1">
        <v>3</v>
      </c>
    </row>
    <row r="440" spans="1:6" x14ac:dyDescent="0.25">
      <c r="A440" t="str">
        <f t="shared" si="6"/>
        <v>MEX8</v>
      </c>
      <c r="B440">
        <v>8</v>
      </c>
      <c r="C440" t="s">
        <v>27</v>
      </c>
      <c r="D440" s="1">
        <v>2.3877619999999999</v>
      </c>
      <c r="E440" s="1">
        <v>58.333329999999997</v>
      </c>
      <c r="F440" s="1">
        <v>7</v>
      </c>
    </row>
    <row r="441" spans="1:6" x14ac:dyDescent="0.25">
      <c r="A441" t="str">
        <f t="shared" si="6"/>
        <v>MEX9</v>
      </c>
      <c r="B441">
        <v>9</v>
      </c>
      <c r="C441" t="s">
        <v>27</v>
      </c>
      <c r="D441" s="1">
        <v>2.1015139999999999</v>
      </c>
      <c r="E441" s="1">
        <v>87.5</v>
      </c>
      <c r="F441" s="1">
        <v>3</v>
      </c>
    </row>
    <row r="442" spans="1:6" x14ac:dyDescent="0.25">
      <c r="A442" t="str">
        <f t="shared" si="6"/>
        <v>MEX10</v>
      </c>
      <c r="B442">
        <v>10</v>
      </c>
      <c r="C442" t="s">
        <v>27</v>
      </c>
      <c r="D442" s="1">
        <v>2.9405000000000001</v>
      </c>
      <c r="E442" s="1">
        <v>20</v>
      </c>
      <c r="F442" s="1">
        <v>1</v>
      </c>
    </row>
    <row r="443" spans="1:6" x14ac:dyDescent="0.25">
      <c r="A443" t="str">
        <f t="shared" si="6"/>
        <v>MEX11</v>
      </c>
      <c r="B443">
        <v>11</v>
      </c>
      <c r="C443" t="s">
        <v>27</v>
      </c>
      <c r="D443" s="1">
        <v>1.4443079999999999</v>
      </c>
      <c r="E443" s="1">
        <v>40</v>
      </c>
      <c r="F443" s="1">
        <v>4</v>
      </c>
    </row>
    <row r="444" spans="1:6" x14ac:dyDescent="0.25">
      <c r="A444" t="str">
        <f t="shared" si="6"/>
        <v>MEX12</v>
      </c>
      <c r="B444">
        <v>12</v>
      </c>
      <c r="C444" t="s">
        <v>27</v>
      </c>
      <c r="D444" s="1">
        <v>1.9344190000000001</v>
      </c>
      <c r="E444" s="1">
        <v>27.272729999999999</v>
      </c>
      <c r="F444" s="1">
        <v>3</v>
      </c>
    </row>
    <row r="445" spans="1:6" x14ac:dyDescent="0.25">
      <c r="A445" t="str">
        <f t="shared" si="6"/>
        <v>MEX13</v>
      </c>
      <c r="B445">
        <v>13</v>
      </c>
      <c r="C445" t="s">
        <v>27</v>
      </c>
      <c r="D445" s="1">
        <v>0.83616610000000002</v>
      </c>
      <c r="E445" s="1">
        <v>40</v>
      </c>
      <c r="F445" s="1">
        <v>2</v>
      </c>
    </row>
    <row r="446" spans="1:6" x14ac:dyDescent="0.25">
      <c r="A446" t="str">
        <f t="shared" si="6"/>
        <v>MEX14</v>
      </c>
      <c r="B446">
        <v>14</v>
      </c>
      <c r="C446" t="s">
        <v>27</v>
      </c>
      <c r="D446" s="1">
        <v>0.46559210000000001</v>
      </c>
      <c r="E446" s="1">
        <v>20</v>
      </c>
      <c r="F446" s="1">
        <v>2</v>
      </c>
    </row>
    <row r="447" spans="1:6" x14ac:dyDescent="0.25">
      <c r="A447" t="str">
        <f t="shared" si="6"/>
        <v>MEX15</v>
      </c>
      <c r="B447">
        <v>15</v>
      </c>
      <c r="C447" t="s">
        <v>27</v>
      </c>
      <c r="D447" s="1">
        <v>1.6413880000000001</v>
      </c>
      <c r="E447" s="1">
        <v>33.333329999999997</v>
      </c>
      <c r="F447" s="1">
        <v>4</v>
      </c>
    </row>
    <row r="448" spans="1:6" x14ac:dyDescent="0.25">
      <c r="A448" t="str">
        <f t="shared" si="6"/>
        <v>MEX16</v>
      </c>
      <c r="B448">
        <v>16</v>
      </c>
      <c r="C448" t="s">
        <v>27</v>
      </c>
      <c r="D448" s="1">
        <v>3.5840749999999999</v>
      </c>
      <c r="E448" s="1">
        <v>50</v>
      </c>
      <c r="F448" s="1">
        <v>6</v>
      </c>
    </row>
    <row r="449" spans="1:6" x14ac:dyDescent="0.25">
      <c r="A449" t="str">
        <f t="shared" si="6"/>
        <v>MEX17</v>
      </c>
      <c r="B449">
        <v>17</v>
      </c>
      <c r="C449" t="s">
        <v>27</v>
      </c>
      <c r="D449" s="1">
        <v>1.5572079999999999</v>
      </c>
      <c r="E449" s="1">
        <v>31.578949999999999</v>
      </c>
      <c r="F449" s="1">
        <v>5</v>
      </c>
    </row>
    <row r="450" spans="1:6" x14ac:dyDescent="0.25">
      <c r="A450" t="str">
        <f t="shared" si="6"/>
        <v>NLD1</v>
      </c>
      <c r="B450">
        <v>1</v>
      </c>
      <c r="C450" t="s">
        <v>28</v>
      </c>
      <c r="D450" s="1">
        <v>0.58502679999999996</v>
      </c>
      <c r="E450" s="1">
        <v>71.428569999999993</v>
      </c>
      <c r="F450" s="1">
        <v>4</v>
      </c>
    </row>
    <row r="451" spans="1:6" x14ac:dyDescent="0.25">
      <c r="A451" t="str">
        <f t="shared" ref="A451:A514" si="7">CONCATENATE(C451,B451)</f>
        <v>NLD2</v>
      </c>
      <c r="B451">
        <v>2</v>
      </c>
      <c r="C451" t="s">
        <v>28</v>
      </c>
      <c r="D451" s="1">
        <v>1.69075</v>
      </c>
      <c r="E451" s="1">
        <v>62.5</v>
      </c>
      <c r="F451" s="1">
        <v>4</v>
      </c>
    </row>
    <row r="452" spans="1:6" x14ac:dyDescent="0.25">
      <c r="A452" t="str">
        <f t="shared" si="7"/>
        <v>NLD3</v>
      </c>
      <c r="B452">
        <v>3</v>
      </c>
      <c r="C452" t="s">
        <v>28</v>
      </c>
      <c r="D452" s="1">
        <v>0.78150719999999996</v>
      </c>
      <c r="E452" s="1">
        <v>100</v>
      </c>
      <c r="F452" s="1">
        <v>13</v>
      </c>
    </row>
    <row r="453" spans="1:6" x14ac:dyDescent="0.25">
      <c r="A453" t="str">
        <f t="shared" si="7"/>
        <v>NLD4</v>
      </c>
      <c r="B453">
        <v>4</v>
      </c>
      <c r="C453" t="s">
        <v>28</v>
      </c>
      <c r="D453" s="1">
        <v>0.83157490000000001</v>
      </c>
      <c r="E453" s="1">
        <v>90</v>
      </c>
      <c r="F453" s="1">
        <v>8</v>
      </c>
    </row>
    <row r="454" spans="1:6" x14ac:dyDescent="0.25">
      <c r="A454" t="str">
        <f t="shared" si="7"/>
        <v>NLD5</v>
      </c>
      <c r="B454">
        <v>5</v>
      </c>
      <c r="C454" t="s">
        <v>28</v>
      </c>
      <c r="D454" s="1">
        <v>1.702944</v>
      </c>
      <c r="E454" s="1">
        <v>55.55556</v>
      </c>
      <c r="F454" s="1">
        <v>5</v>
      </c>
    </row>
    <row r="455" spans="1:6" x14ac:dyDescent="0.25">
      <c r="A455" t="str">
        <f t="shared" si="7"/>
        <v>NLD6</v>
      </c>
      <c r="B455">
        <v>6</v>
      </c>
      <c r="C455" t="s">
        <v>28</v>
      </c>
      <c r="D455" s="1">
        <v>0.38176149999999998</v>
      </c>
      <c r="E455" s="1">
        <v>87.5</v>
      </c>
      <c r="F455" s="1">
        <v>6</v>
      </c>
    </row>
    <row r="456" spans="1:6" x14ac:dyDescent="0.25">
      <c r="A456" t="str">
        <f t="shared" si="7"/>
        <v>NLD7</v>
      </c>
      <c r="B456">
        <v>7</v>
      </c>
      <c r="C456" t="s">
        <v>28</v>
      </c>
      <c r="D456" s="1">
        <v>0.90963700000000003</v>
      </c>
      <c r="E456" s="1">
        <v>80</v>
      </c>
      <c r="F456" s="1">
        <v>3</v>
      </c>
    </row>
    <row r="457" spans="1:6" x14ac:dyDescent="0.25">
      <c r="A457" t="str">
        <f t="shared" si="7"/>
        <v>NLD8</v>
      </c>
      <c r="B457">
        <v>8</v>
      </c>
      <c r="C457" t="s">
        <v>28</v>
      </c>
      <c r="D457" s="1">
        <v>1.368514</v>
      </c>
      <c r="E457" s="1">
        <v>66.666659999999993</v>
      </c>
      <c r="F457" s="1">
        <v>7</v>
      </c>
    </row>
    <row r="458" spans="1:6" x14ac:dyDescent="0.25">
      <c r="A458" t="str">
        <f t="shared" si="7"/>
        <v>NLD9</v>
      </c>
      <c r="B458">
        <v>9</v>
      </c>
      <c r="C458" t="s">
        <v>28</v>
      </c>
      <c r="D458" s="1">
        <v>0.7329542</v>
      </c>
      <c r="E458" s="1">
        <v>100</v>
      </c>
      <c r="F458" s="1">
        <v>3</v>
      </c>
    </row>
    <row r="459" spans="1:6" x14ac:dyDescent="0.25">
      <c r="A459" t="str">
        <f t="shared" si="7"/>
        <v>NLD10</v>
      </c>
      <c r="B459">
        <v>10</v>
      </c>
      <c r="C459" t="s">
        <v>28</v>
      </c>
      <c r="D459" s="1">
        <v>1.000982</v>
      </c>
      <c r="E459" s="1">
        <v>40</v>
      </c>
      <c r="F459" s="1">
        <v>2</v>
      </c>
    </row>
    <row r="460" spans="1:6" x14ac:dyDescent="0.25">
      <c r="A460" t="str">
        <f t="shared" si="7"/>
        <v>NLD11</v>
      </c>
      <c r="B460">
        <v>11</v>
      </c>
      <c r="C460" t="s">
        <v>28</v>
      </c>
      <c r="D460" s="1">
        <v>0.79162730000000003</v>
      </c>
      <c r="E460" s="1">
        <v>40</v>
      </c>
      <c r="F460" s="1">
        <v>4</v>
      </c>
    </row>
    <row r="461" spans="1:6" x14ac:dyDescent="0.25">
      <c r="A461" t="str">
        <f t="shared" si="7"/>
        <v>NLD12</v>
      </c>
      <c r="B461">
        <v>12</v>
      </c>
      <c r="C461" t="s">
        <v>28</v>
      </c>
      <c r="D461" s="1">
        <v>0.54313610000000001</v>
      </c>
      <c r="E461" s="1">
        <v>27.272729999999999</v>
      </c>
      <c r="F461" s="1">
        <v>3</v>
      </c>
    </row>
    <row r="462" spans="1:6" x14ac:dyDescent="0.25">
      <c r="A462" t="str">
        <f t="shared" si="7"/>
        <v>NLD13</v>
      </c>
      <c r="B462">
        <v>13</v>
      </c>
      <c r="C462" t="s">
        <v>28</v>
      </c>
      <c r="D462" s="1">
        <v>0.74271900000000002</v>
      </c>
      <c r="E462" s="1">
        <v>60</v>
      </c>
      <c r="F462" s="1">
        <v>2</v>
      </c>
    </row>
    <row r="463" spans="1:6" x14ac:dyDescent="0.25">
      <c r="A463" t="str">
        <f t="shared" si="7"/>
        <v>NLD14</v>
      </c>
      <c r="B463">
        <v>14</v>
      </c>
      <c r="C463" t="s">
        <v>28</v>
      </c>
      <c r="D463" s="1">
        <v>0.46856759999999997</v>
      </c>
      <c r="E463" s="1">
        <v>30</v>
      </c>
      <c r="F463" s="1">
        <v>3</v>
      </c>
    </row>
    <row r="464" spans="1:6" x14ac:dyDescent="0.25">
      <c r="A464" t="str">
        <f t="shared" si="7"/>
        <v>NLD15</v>
      </c>
      <c r="B464">
        <v>15</v>
      </c>
      <c r="C464" t="s">
        <v>28</v>
      </c>
      <c r="D464" s="1">
        <v>0.72101630000000005</v>
      </c>
      <c r="E464" s="1">
        <v>50</v>
      </c>
      <c r="F464" s="1">
        <v>4</v>
      </c>
    </row>
    <row r="465" spans="1:6" x14ac:dyDescent="0.25">
      <c r="A465" t="str">
        <f t="shared" si="7"/>
        <v>NLD16</v>
      </c>
      <c r="B465">
        <v>16</v>
      </c>
      <c r="C465" t="s">
        <v>28</v>
      </c>
      <c r="D465" s="1">
        <v>0.81818179999999996</v>
      </c>
      <c r="E465" s="1">
        <v>58.333329999999997</v>
      </c>
      <c r="F465" s="1">
        <v>7</v>
      </c>
    </row>
    <row r="466" spans="1:6" x14ac:dyDescent="0.25">
      <c r="A466" t="str">
        <f t="shared" si="7"/>
        <v>NLD17</v>
      </c>
      <c r="B466">
        <v>17</v>
      </c>
      <c r="C466" t="s">
        <v>28</v>
      </c>
      <c r="D466" s="1">
        <v>0.30072019999999999</v>
      </c>
      <c r="E466" s="1">
        <v>52.63158</v>
      </c>
      <c r="F466" s="1">
        <v>8</v>
      </c>
    </row>
    <row r="467" spans="1:6" x14ac:dyDescent="0.25">
      <c r="A467" t="str">
        <f t="shared" si="7"/>
        <v>NOR1</v>
      </c>
      <c r="B467">
        <v>1</v>
      </c>
      <c r="C467" t="s">
        <v>29</v>
      </c>
      <c r="D467" s="1">
        <v>0.9047499</v>
      </c>
      <c r="E467" s="1">
        <v>71.428569999999993</v>
      </c>
      <c r="F467" s="1">
        <v>4</v>
      </c>
    </row>
    <row r="468" spans="1:6" x14ac:dyDescent="0.25">
      <c r="A468" t="str">
        <f t="shared" si="7"/>
        <v>NOR2</v>
      </c>
      <c r="B468">
        <v>2</v>
      </c>
      <c r="C468" t="s">
        <v>29</v>
      </c>
      <c r="D468" s="1">
        <v>1.152773</v>
      </c>
      <c r="E468" s="1">
        <v>62.5</v>
      </c>
      <c r="F468" s="1">
        <v>4</v>
      </c>
    </row>
    <row r="469" spans="1:6" x14ac:dyDescent="0.25">
      <c r="A469" t="str">
        <f t="shared" si="7"/>
        <v>NOR3</v>
      </c>
      <c r="B469">
        <v>3</v>
      </c>
      <c r="C469" t="s">
        <v>29</v>
      </c>
      <c r="D469" s="1">
        <v>0.55001520000000004</v>
      </c>
      <c r="E469" s="1">
        <v>100</v>
      </c>
      <c r="F469" s="1">
        <v>13</v>
      </c>
    </row>
    <row r="470" spans="1:6" x14ac:dyDescent="0.25">
      <c r="A470" t="str">
        <f t="shared" si="7"/>
        <v>NOR4</v>
      </c>
      <c r="B470">
        <v>4</v>
      </c>
      <c r="C470" t="s">
        <v>29</v>
      </c>
      <c r="D470" s="1">
        <v>0.90565649999999998</v>
      </c>
      <c r="E470" s="1">
        <v>90</v>
      </c>
      <c r="F470" s="1">
        <v>8</v>
      </c>
    </row>
    <row r="471" spans="1:6" x14ac:dyDescent="0.25">
      <c r="A471" t="str">
        <f t="shared" si="7"/>
        <v>NOR5</v>
      </c>
      <c r="B471">
        <v>5</v>
      </c>
      <c r="C471" t="s">
        <v>29</v>
      </c>
      <c r="D471" s="1">
        <v>1.096611</v>
      </c>
      <c r="E471" s="1">
        <v>44.44444</v>
      </c>
      <c r="F471" s="1">
        <v>4</v>
      </c>
    </row>
    <row r="472" spans="1:6" x14ac:dyDescent="0.25">
      <c r="A472" t="str">
        <f t="shared" si="7"/>
        <v>NOR6</v>
      </c>
      <c r="B472">
        <v>6</v>
      </c>
      <c r="C472" t="s">
        <v>29</v>
      </c>
      <c r="D472" s="1">
        <v>1.159767</v>
      </c>
      <c r="E472" s="1">
        <v>75</v>
      </c>
      <c r="F472" s="1">
        <v>5</v>
      </c>
    </row>
    <row r="473" spans="1:6" x14ac:dyDescent="0.25">
      <c r="A473" t="str">
        <f t="shared" si="7"/>
        <v>NOR7</v>
      </c>
      <c r="B473">
        <v>7</v>
      </c>
      <c r="C473" t="s">
        <v>29</v>
      </c>
      <c r="D473" s="1">
        <v>0.42659740000000002</v>
      </c>
      <c r="E473" s="1">
        <v>80</v>
      </c>
      <c r="F473" s="1">
        <v>3</v>
      </c>
    </row>
    <row r="474" spans="1:6" x14ac:dyDescent="0.25">
      <c r="A474" t="str">
        <f t="shared" si="7"/>
        <v>NOR8</v>
      </c>
      <c r="B474">
        <v>8</v>
      </c>
      <c r="C474" t="s">
        <v>29</v>
      </c>
      <c r="D474" s="1">
        <v>1.188083</v>
      </c>
      <c r="E474" s="1">
        <v>58.333329999999997</v>
      </c>
      <c r="F474" s="1">
        <v>6</v>
      </c>
    </row>
    <row r="475" spans="1:6" x14ac:dyDescent="0.25">
      <c r="A475" t="str">
        <f t="shared" si="7"/>
        <v>NOR9</v>
      </c>
      <c r="B475">
        <v>9</v>
      </c>
      <c r="C475" t="s">
        <v>29</v>
      </c>
      <c r="D475" s="1">
        <v>0.24049709999999999</v>
      </c>
      <c r="E475" s="1">
        <v>100</v>
      </c>
      <c r="F475" s="1">
        <v>3</v>
      </c>
    </row>
    <row r="476" spans="1:6" x14ac:dyDescent="0.25">
      <c r="A476" t="str">
        <f t="shared" si="7"/>
        <v>NOR10</v>
      </c>
      <c r="B476">
        <v>10</v>
      </c>
      <c r="C476" t="s">
        <v>29</v>
      </c>
      <c r="D476" s="1">
        <v>0.40720810000000002</v>
      </c>
      <c r="E476" s="1">
        <v>40</v>
      </c>
      <c r="F476" s="1">
        <v>2</v>
      </c>
    </row>
    <row r="477" spans="1:6" x14ac:dyDescent="0.25">
      <c r="A477" t="str">
        <f t="shared" si="7"/>
        <v>NOR11</v>
      </c>
      <c r="B477">
        <v>11</v>
      </c>
      <c r="C477" t="s">
        <v>29</v>
      </c>
      <c r="D477" s="1">
        <v>0.48098390000000002</v>
      </c>
      <c r="E477" s="1">
        <v>40</v>
      </c>
      <c r="F477" s="1">
        <v>4</v>
      </c>
    </row>
    <row r="478" spans="1:6" x14ac:dyDescent="0.25">
      <c r="A478" t="str">
        <f t="shared" si="7"/>
        <v>NOR12</v>
      </c>
      <c r="B478">
        <v>12</v>
      </c>
      <c r="C478" t="s">
        <v>29</v>
      </c>
      <c r="D478" s="1">
        <v>0.63668239999999998</v>
      </c>
      <c r="E478" s="1">
        <v>27.272729999999999</v>
      </c>
      <c r="F478" s="1">
        <v>3</v>
      </c>
    </row>
    <row r="479" spans="1:6" x14ac:dyDescent="0.25">
      <c r="A479" t="str">
        <f t="shared" si="7"/>
        <v>NOR13</v>
      </c>
      <c r="B479">
        <v>13</v>
      </c>
      <c r="C479" t="s">
        <v>29</v>
      </c>
      <c r="D479" s="1">
        <v>0</v>
      </c>
      <c r="E479" s="1">
        <v>60</v>
      </c>
      <c r="F479" s="1">
        <v>2</v>
      </c>
    </row>
    <row r="480" spans="1:6" x14ac:dyDescent="0.25">
      <c r="A480" t="str">
        <f t="shared" si="7"/>
        <v>NOR14</v>
      </c>
      <c r="B480">
        <v>14</v>
      </c>
      <c r="C480" t="s">
        <v>29</v>
      </c>
      <c r="D480" s="1">
        <v>0.4327124</v>
      </c>
      <c r="E480" s="1">
        <v>30</v>
      </c>
      <c r="F480" s="1">
        <v>3</v>
      </c>
    </row>
    <row r="481" spans="1:6" x14ac:dyDescent="0.25">
      <c r="A481" t="str">
        <f t="shared" si="7"/>
        <v>NOR15</v>
      </c>
      <c r="B481">
        <v>15</v>
      </c>
      <c r="C481" t="s">
        <v>29</v>
      </c>
      <c r="D481" s="1">
        <v>0.72845040000000005</v>
      </c>
      <c r="E481" s="1">
        <v>58.333329999999997</v>
      </c>
      <c r="F481" s="1">
        <v>5</v>
      </c>
    </row>
    <row r="482" spans="1:6" x14ac:dyDescent="0.25">
      <c r="A482" t="str">
        <f t="shared" si="7"/>
        <v>NOR16</v>
      </c>
      <c r="B482">
        <v>16</v>
      </c>
      <c r="C482" t="s">
        <v>29</v>
      </c>
      <c r="D482" s="1">
        <v>0.65407230000000005</v>
      </c>
      <c r="E482" s="1">
        <v>58.333329999999997</v>
      </c>
      <c r="F482" s="1">
        <v>7</v>
      </c>
    </row>
    <row r="483" spans="1:6" x14ac:dyDescent="0.25">
      <c r="A483" t="str">
        <f t="shared" si="7"/>
        <v>NOR17</v>
      </c>
      <c r="B483">
        <v>17</v>
      </c>
      <c r="C483" t="s">
        <v>29</v>
      </c>
      <c r="D483" s="1">
        <v>0.41341699999999998</v>
      </c>
      <c r="E483" s="1">
        <v>52.63158</v>
      </c>
      <c r="F483" s="1">
        <v>8</v>
      </c>
    </row>
    <row r="484" spans="1:6" x14ac:dyDescent="0.25">
      <c r="A484" t="str">
        <f t="shared" si="7"/>
        <v>NZL1</v>
      </c>
      <c r="B484">
        <v>1</v>
      </c>
      <c r="C484" t="s">
        <v>30</v>
      </c>
      <c r="D484" s="1">
        <v>1.0496099999999999</v>
      </c>
      <c r="E484" s="1">
        <v>42.857140000000001</v>
      </c>
      <c r="F484" s="1">
        <v>3</v>
      </c>
    </row>
    <row r="485" spans="1:6" x14ac:dyDescent="0.25">
      <c r="A485" t="str">
        <f t="shared" si="7"/>
        <v>NZL2</v>
      </c>
      <c r="B485">
        <v>2</v>
      </c>
      <c r="C485" t="s">
        <v>30</v>
      </c>
      <c r="D485" s="1">
        <v>1.8479810000000001</v>
      </c>
      <c r="E485" s="1">
        <v>62.5</v>
      </c>
      <c r="F485" s="1">
        <v>4</v>
      </c>
    </row>
    <row r="486" spans="1:6" x14ac:dyDescent="0.25">
      <c r="A486" t="str">
        <f t="shared" si="7"/>
        <v>NZL3</v>
      </c>
      <c r="B486">
        <v>3</v>
      </c>
      <c r="C486" t="s">
        <v>30</v>
      </c>
      <c r="D486" s="1">
        <v>0.97895949999999998</v>
      </c>
      <c r="E486" s="1">
        <v>100</v>
      </c>
      <c r="F486" s="1">
        <v>13</v>
      </c>
    </row>
    <row r="487" spans="1:6" x14ac:dyDescent="0.25">
      <c r="A487" t="str">
        <f t="shared" si="7"/>
        <v>NZL4</v>
      </c>
      <c r="B487">
        <v>4</v>
      </c>
      <c r="C487" t="s">
        <v>30</v>
      </c>
      <c r="D487" s="1">
        <v>1.3806240000000001</v>
      </c>
      <c r="E487" s="1">
        <v>70</v>
      </c>
      <c r="F487" s="1">
        <v>6</v>
      </c>
    </row>
    <row r="488" spans="1:6" x14ac:dyDescent="0.25">
      <c r="A488" t="str">
        <f t="shared" si="7"/>
        <v>NZL5</v>
      </c>
      <c r="B488">
        <v>5</v>
      </c>
      <c r="C488" t="s">
        <v>30</v>
      </c>
      <c r="D488" s="1">
        <v>2.1152790000000001</v>
      </c>
      <c r="E488" s="1">
        <v>44.44444</v>
      </c>
      <c r="F488" s="1">
        <v>4</v>
      </c>
    </row>
    <row r="489" spans="1:6" x14ac:dyDescent="0.25">
      <c r="A489" t="str">
        <f t="shared" si="7"/>
        <v>NZL6</v>
      </c>
      <c r="B489">
        <v>6</v>
      </c>
      <c r="C489" t="s">
        <v>30</v>
      </c>
      <c r="D489" s="1">
        <v>1.0876920000000001</v>
      </c>
      <c r="E489" s="1">
        <v>75</v>
      </c>
      <c r="F489" s="1">
        <v>5</v>
      </c>
    </row>
    <row r="490" spans="1:6" x14ac:dyDescent="0.25">
      <c r="A490" t="str">
        <f t="shared" si="7"/>
        <v>NZL7</v>
      </c>
      <c r="B490">
        <v>7</v>
      </c>
      <c r="C490" t="s">
        <v>30</v>
      </c>
      <c r="D490" s="1">
        <v>0.35549629999999999</v>
      </c>
      <c r="E490" s="1">
        <v>80</v>
      </c>
      <c r="F490" s="1">
        <v>3</v>
      </c>
    </row>
    <row r="491" spans="1:6" x14ac:dyDescent="0.25">
      <c r="A491" t="str">
        <f t="shared" si="7"/>
        <v>NZL8</v>
      </c>
      <c r="B491">
        <v>8</v>
      </c>
      <c r="C491" t="s">
        <v>30</v>
      </c>
      <c r="D491" s="1">
        <v>1.317974</v>
      </c>
      <c r="E491" s="1">
        <v>58.333329999999997</v>
      </c>
      <c r="F491" s="1">
        <v>6</v>
      </c>
    </row>
    <row r="492" spans="1:6" x14ac:dyDescent="0.25">
      <c r="A492" t="str">
        <f t="shared" si="7"/>
        <v>NZL9</v>
      </c>
      <c r="B492">
        <v>9</v>
      </c>
      <c r="C492" t="s">
        <v>30</v>
      </c>
      <c r="D492" s="1">
        <v>1.0936950000000001</v>
      </c>
      <c r="E492" s="1">
        <v>87.5</v>
      </c>
      <c r="F492" s="1">
        <v>3</v>
      </c>
    </row>
    <row r="493" spans="1:6" x14ac:dyDescent="0.25">
      <c r="A493" t="str">
        <f t="shared" si="7"/>
        <v>NZL10</v>
      </c>
      <c r="B493">
        <v>10</v>
      </c>
      <c r="C493" t="s">
        <v>30</v>
      </c>
      <c r="D493" s="1">
        <v>0.71225450000000001</v>
      </c>
      <c r="E493" s="1">
        <v>40</v>
      </c>
      <c r="F493" s="1">
        <v>2</v>
      </c>
    </row>
    <row r="494" spans="1:6" x14ac:dyDescent="0.25">
      <c r="A494" t="str">
        <f t="shared" si="7"/>
        <v>NZL11</v>
      </c>
      <c r="B494">
        <v>11</v>
      </c>
      <c r="C494" t="s">
        <v>30</v>
      </c>
      <c r="D494" s="1">
        <v>0</v>
      </c>
      <c r="E494" s="1">
        <v>30</v>
      </c>
      <c r="F494" s="1">
        <v>3</v>
      </c>
    </row>
    <row r="495" spans="1:6" x14ac:dyDescent="0.25">
      <c r="A495" t="str">
        <f t="shared" si="7"/>
        <v>NZL12</v>
      </c>
      <c r="B495">
        <v>12</v>
      </c>
      <c r="C495" t="s">
        <v>30</v>
      </c>
      <c r="D495" s="1">
        <v>1.1475709999999999</v>
      </c>
      <c r="E495" s="1">
        <v>18.181819999999998</v>
      </c>
      <c r="F495" s="1">
        <v>2</v>
      </c>
    </row>
    <row r="496" spans="1:6" x14ac:dyDescent="0.25">
      <c r="A496" t="str">
        <f t="shared" si="7"/>
        <v>NZL13</v>
      </c>
      <c r="B496">
        <v>13</v>
      </c>
      <c r="C496" t="s">
        <v>30</v>
      </c>
      <c r="D496" s="1">
        <v>0.67909050000000004</v>
      </c>
      <c r="E496" s="1">
        <v>60</v>
      </c>
      <c r="F496" s="1">
        <v>2</v>
      </c>
    </row>
    <row r="497" spans="1:6" x14ac:dyDescent="0.25">
      <c r="A497" t="str">
        <f t="shared" si="7"/>
        <v>NZL14</v>
      </c>
      <c r="B497">
        <v>14</v>
      </c>
      <c r="C497" t="s">
        <v>30</v>
      </c>
      <c r="D497" s="1">
        <v>0.72111979999999998</v>
      </c>
      <c r="E497" s="1">
        <v>20</v>
      </c>
      <c r="F497" s="1">
        <v>2</v>
      </c>
    </row>
    <row r="498" spans="1:6" x14ac:dyDescent="0.25">
      <c r="A498" t="str">
        <f t="shared" si="7"/>
        <v>NZL15</v>
      </c>
      <c r="B498">
        <v>15</v>
      </c>
      <c r="C498" t="s">
        <v>30</v>
      </c>
      <c r="D498" s="1">
        <v>1.511625</v>
      </c>
      <c r="E498" s="1">
        <v>58.333329999999997</v>
      </c>
      <c r="F498" s="1">
        <v>5</v>
      </c>
    </row>
    <row r="499" spans="1:6" x14ac:dyDescent="0.25">
      <c r="A499" t="str">
        <f t="shared" si="7"/>
        <v>NZL16</v>
      </c>
      <c r="B499">
        <v>16</v>
      </c>
      <c r="C499" t="s">
        <v>30</v>
      </c>
      <c r="D499" s="1">
        <v>0.862765</v>
      </c>
      <c r="E499" s="1">
        <v>58.333329999999997</v>
      </c>
      <c r="F499" s="1">
        <v>7</v>
      </c>
    </row>
    <row r="500" spans="1:6" x14ac:dyDescent="0.25">
      <c r="A500" t="str">
        <f t="shared" si="7"/>
        <v>NZL17</v>
      </c>
      <c r="B500">
        <v>17</v>
      </c>
      <c r="C500" t="s">
        <v>30</v>
      </c>
      <c r="D500" s="1">
        <v>0.54329550000000004</v>
      </c>
      <c r="E500" s="1">
        <v>52.63158</v>
      </c>
      <c r="F500" s="1">
        <v>8</v>
      </c>
    </row>
    <row r="501" spans="1:6" x14ac:dyDescent="0.25">
      <c r="A501" t="str">
        <f t="shared" si="7"/>
        <v>OECD5</v>
      </c>
      <c r="B501">
        <v>5</v>
      </c>
      <c r="C501" t="s">
        <v>0</v>
      </c>
      <c r="D501" s="1">
        <v>1.3662160000000001</v>
      </c>
      <c r="E501" s="1">
        <v>11.11111</v>
      </c>
      <c r="F501" s="1">
        <v>1</v>
      </c>
    </row>
    <row r="502" spans="1:6" x14ac:dyDescent="0.25">
      <c r="A502" t="str">
        <f t="shared" si="7"/>
        <v>OECD6</v>
      </c>
      <c r="B502">
        <v>6</v>
      </c>
      <c r="C502" t="s">
        <v>0</v>
      </c>
      <c r="D502" s="1">
        <v>1.1488989999999999</v>
      </c>
      <c r="E502" s="1">
        <v>25</v>
      </c>
      <c r="F502" s="1">
        <v>2</v>
      </c>
    </row>
    <row r="503" spans="1:6" x14ac:dyDescent="0.25">
      <c r="A503" t="str">
        <f t="shared" si="7"/>
        <v>OECD7</v>
      </c>
      <c r="B503">
        <v>7</v>
      </c>
      <c r="C503" t="s">
        <v>0</v>
      </c>
      <c r="D503" s="1">
        <v>1.1375379999999999</v>
      </c>
      <c r="E503" s="1">
        <v>40</v>
      </c>
      <c r="F503" s="1">
        <v>2</v>
      </c>
    </row>
    <row r="504" spans="1:6" x14ac:dyDescent="0.25">
      <c r="A504" t="str">
        <f t="shared" si="7"/>
        <v>OECD8</v>
      </c>
      <c r="B504">
        <v>8</v>
      </c>
      <c r="C504" t="s">
        <v>0</v>
      </c>
      <c r="D504" s="1">
        <v>1.169279</v>
      </c>
      <c r="E504" s="1">
        <v>33.333329999999997</v>
      </c>
      <c r="F504" s="1">
        <v>4</v>
      </c>
    </row>
    <row r="505" spans="1:6" x14ac:dyDescent="0.25">
      <c r="A505" t="str">
        <f t="shared" si="7"/>
        <v>OECD9</v>
      </c>
      <c r="B505">
        <v>9</v>
      </c>
      <c r="C505" t="s">
        <v>0</v>
      </c>
      <c r="D505" s="1">
        <v>1.2781439999999999</v>
      </c>
      <c r="E505" s="1">
        <v>12.5</v>
      </c>
      <c r="F505" s="1">
        <v>1</v>
      </c>
    </row>
    <row r="506" spans="1:6" x14ac:dyDescent="0.25">
      <c r="A506" t="str">
        <f t="shared" si="7"/>
        <v>OECD11</v>
      </c>
      <c r="B506">
        <v>11</v>
      </c>
      <c r="C506" t="s">
        <v>0</v>
      </c>
      <c r="D506" s="1">
        <v>1.0796159999999999</v>
      </c>
      <c r="E506" s="1">
        <v>20</v>
      </c>
      <c r="F506" s="1">
        <v>2</v>
      </c>
    </row>
    <row r="507" spans="1:6" x14ac:dyDescent="0.25">
      <c r="A507" t="str">
        <f t="shared" si="7"/>
        <v>OECD12</v>
      </c>
      <c r="B507">
        <v>12</v>
      </c>
      <c r="C507" t="s">
        <v>0</v>
      </c>
      <c r="D507" s="1">
        <v>0.9296529</v>
      </c>
      <c r="E507" s="1">
        <v>18.181819999999998</v>
      </c>
      <c r="F507" s="1">
        <v>2</v>
      </c>
    </row>
    <row r="508" spans="1:6" x14ac:dyDescent="0.25">
      <c r="A508" t="str">
        <f t="shared" si="7"/>
        <v>OECD13</v>
      </c>
      <c r="B508">
        <v>13</v>
      </c>
      <c r="C508" t="s">
        <v>0</v>
      </c>
      <c r="D508" s="1">
        <v>1.857596</v>
      </c>
      <c r="E508" s="1">
        <v>20</v>
      </c>
      <c r="F508" s="1">
        <v>1</v>
      </c>
    </row>
    <row r="509" spans="1:6" x14ac:dyDescent="0.25">
      <c r="A509" t="str">
        <f t="shared" si="7"/>
        <v>OECD14</v>
      </c>
      <c r="B509">
        <v>14</v>
      </c>
      <c r="C509" t="s">
        <v>0</v>
      </c>
      <c r="D509" s="1">
        <v>0.12716230000000001</v>
      </c>
      <c r="E509" s="1">
        <v>20</v>
      </c>
      <c r="F509" s="1">
        <v>2</v>
      </c>
    </row>
    <row r="510" spans="1:6" x14ac:dyDescent="0.25">
      <c r="A510" t="str">
        <f t="shared" si="7"/>
        <v>OECD15</v>
      </c>
      <c r="B510">
        <v>15</v>
      </c>
      <c r="C510" t="s">
        <v>0</v>
      </c>
      <c r="D510" s="1">
        <v>1.1031010000000001</v>
      </c>
      <c r="E510" s="1">
        <v>8.3333329999999997</v>
      </c>
      <c r="F510" s="1">
        <v>1</v>
      </c>
    </row>
    <row r="511" spans="1:6" x14ac:dyDescent="0.25">
      <c r="A511" t="str">
        <f t="shared" si="7"/>
        <v>OECD17</v>
      </c>
      <c r="B511">
        <v>17</v>
      </c>
      <c r="C511" t="s">
        <v>0</v>
      </c>
      <c r="D511" s="1">
        <v>1.2687440000000001</v>
      </c>
      <c r="E511" s="1">
        <v>5.2631579999999998</v>
      </c>
      <c r="F511" s="1">
        <v>1</v>
      </c>
    </row>
    <row r="512" spans="1:6" x14ac:dyDescent="0.25">
      <c r="A512" t="str">
        <f t="shared" si="7"/>
        <v>OECDp1</v>
      </c>
      <c r="B512">
        <v>1</v>
      </c>
      <c r="C512" t="s">
        <v>2</v>
      </c>
      <c r="D512" s="1">
        <v>1.3837459999999999</v>
      </c>
      <c r="E512" s="1">
        <v>71.428569999999993</v>
      </c>
      <c r="F512" s="1">
        <v>4</v>
      </c>
    </row>
    <row r="513" spans="1:6" x14ac:dyDescent="0.25">
      <c r="A513" t="str">
        <f t="shared" si="7"/>
        <v>OECDp2</v>
      </c>
      <c r="B513">
        <v>2</v>
      </c>
      <c r="C513" t="s">
        <v>2</v>
      </c>
      <c r="D513" s="1">
        <v>1.85256</v>
      </c>
      <c r="E513" s="1">
        <v>62.5</v>
      </c>
      <c r="F513" s="1">
        <v>4</v>
      </c>
    </row>
    <row r="514" spans="1:6" x14ac:dyDescent="0.25">
      <c r="A514" t="str">
        <f t="shared" si="7"/>
        <v>OECDp3</v>
      </c>
      <c r="B514">
        <v>3</v>
      </c>
      <c r="C514" t="s">
        <v>2</v>
      </c>
      <c r="D514" s="1">
        <v>1.265633</v>
      </c>
      <c r="E514" s="1">
        <v>100</v>
      </c>
      <c r="F514" s="1">
        <v>13</v>
      </c>
    </row>
    <row r="515" spans="1:6" x14ac:dyDescent="0.25">
      <c r="A515" t="str">
        <f t="shared" ref="A515:A578" si="8">CONCATENATE(C515,B515)</f>
        <v>OECDp4</v>
      </c>
      <c r="B515">
        <v>4</v>
      </c>
      <c r="C515" t="s">
        <v>2</v>
      </c>
      <c r="D515" s="1">
        <v>1.664825</v>
      </c>
      <c r="E515" s="1">
        <v>90</v>
      </c>
      <c r="F515" s="1">
        <v>8</v>
      </c>
    </row>
    <row r="516" spans="1:6" x14ac:dyDescent="0.25">
      <c r="A516" t="str">
        <f t="shared" si="8"/>
        <v>OECDp5</v>
      </c>
      <c r="B516">
        <v>5</v>
      </c>
      <c r="C516" t="s">
        <v>2</v>
      </c>
      <c r="D516" s="1">
        <v>2.3157570000000001</v>
      </c>
      <c r="E516" s="1">
        <v>55.55556</v>
      </c>
      <c r="F516" s="1">
        <v>5</v>
      </c>
    </row>
    <row r="517" spans="1:6" x14ac:dyDescent="0.25">
      <c r="A517" t="str">
        <f t="shared" si="8"/>
        <v>OECDp6</v>
      </c>
      <c r="B517">
        <v>6</v>
      </c>
      <c r="C517" t="s">
        <v>2</v>
      </c>
      <c r="D517" s="1">
        <v>1.0313760000000001</v>
      </c>
      <c r="E517" s="1">
        <v>87.5</v>
      </c>
      <c r="F517" s="1">
        <v>6</v>
      </c>
    </row>
    <row r="518" spans="1:6" x14ac:dyDescent="0.25">
      <c r="A518" t="str">
        <f t="shared" si="8"/>
        <v>OECDp7</v>
      </c>
      <c r="B518">
        <v>7</v>
      </c>
      <c r="C518" t="s">
        <v>2</v>
      </c>
      <c r="D518" s="1">
        <v>0.85870029999999997</v>
      </c>
      <c r="E518" s="1">
        <v>80</v>
      </c>
      <c r="F518" s="1">
        <v>3</v>
      </c>
    </row>
    <row r="519" spans="1:6" x14ac:dyDescent="0.25">
      <c r="A519" t="str">
        <f t="shared" si="8"/>
        <v>OECDp8</v>
      </c>
      <c r="B519">
        <v>8</v>
      </c>
      <c r="C519" t="s">
        <v>2</v>
      </c>
      <c r="D519" s="1">
        <v>1.3812599999999999</v>
      </c>
      <c r="E519" s="1">
        <v>66.666659999999993</v>
      </c>
      <c r="F519" s="1">
        <v>7</v>
      </c>
    </row>
    <row r="520" spans="1:6" x14ac:dyDescent="0.25">
      <c r="A520" t="str">
        <f t="shared" si="8"/>
        <v>OECDp9</v>
      </c>
      <c r="B520">
        <v>9</v>
      </c>
      <c r="C520" t="s">
        <v>2</v>
      </c>
      <c r="D520" s="1">
        <v>1.0200739999999999</v>
      </c>
      <c r="E520" s="1">
        <v>100</v>
      </c>
      <c r="F520" s="1">
        <v>3</v>
      </c>
    </row>
    <row r="521" spans="1:6" x14ac:dyDescent="0.25">
      <c r="A521" t="str">
        <f t="shared" si="8"/>
        <v>OECDp10</v>
      </c>
      <c r="B521">
        <v>10</v>
      </c>
      <c r="C521" t="s">
        <v>2</v>
      </c>
      <c r="D521" s="1">
        <v>1.809477</v>
      </c>
      <c r="E521" s="1">
        <v>40</v>
      </c>
      <c r="F521" s="1">
        <v>2</v>
      </c>
    </row>
    <row r="522" spans="1:6" x14ac:dyDescent="0.25">
      <c r="A522" t="str">
        <f t="shared" si="8"/>
        <v>OECDp11</v>
      </c>
      <c r="B522">
        <v>11</v>
      </c>
      <c r="C522" t="s">
        <v>2</v>
      </c>
      <c r="D522" s="1">
        <v>0.70743650000000002</v>
      </c>
      <c r="E522" s="1">
        <v>40</v>
      </c>
      <c r="F522" s="1">
        <v>4</v>
      </c>
    </row>
    <row r="523" spans="1:6" x14ac:dyDescent="0.25">
      <c r="A523" t="str">
        <f t="shared" si="8"/>
        <v>OECDp12</v>
      </c>
      <c r="B523">
        <v>12</v>
      </c>
      <c r="C523" t="s">
        <v>2</v>
      </c>
      <c r="D523" s="1">
        <v>0.92247489999999999</v>
      </c>
      <c r="E523" s="1">
        <v>27.272729999999999</v>
      </c>
      <c r="F523" s="1">
        <v>3</v>
      </c>
    </row>
    <row r="524" spans="1:6" x14ac:dyDescent="0.25">
      <c r="A524" t="str">
        <f t="shared" si="8"/>
        <v>OECDp13</v>
      </c>
      <c r="B524">
        <v>13</v>
      </c>
      <c r="C524" t="s">
        <v>2</v>
      </c>
      <c r="D524" s="1">
        <v>0.80270330000000001</v>
      </c>
      <c r="E524" s="1">
        <v>60</v>
      </c>
      <c r="F524" s="1">
        <v>2</v>
      </c>
    </row>
    <row r="525" spans="1:6" x14ac:dyDescent="0.25">
      <c r="A525" t="str">
        <f t="shared" si="8"/>
        <v>OECDp14</v>
      </c>
      <c r="B525">
        <v>14</v>
      </c>
      <c r="C525" t="s">
        <v>2</v>
      </c>
      <c r="D525" s="1">
        <v>0.88506410000000002</v>
      </c>
      <c r="E525" s="1">
        <v>30</v>
      </c>
      <c r="F525" s="1">
        <v>3</v>
      </c>
    </row>
    <row r="526" spans="1:6" x14ac:dyDescent="0.25">
      <c r="A526" t="str">
        <f t="shared" si="8"/>
        <v>OECDp15</v>
      </c>
      <c r="B526">
        <v>15</v>
      </c>
      <c r="C526" t="s">
        <v>2</v>
      </c>
      <c r="D526" s="1">
        <v>0.96709000000000001</v>
      </c>
      <c r="E526" s="1">
        <v>58.333329999999997</v>
      </c>
      <c r="F526" s="1">
        <v>5</v>
      </c>
    </row>
    <row r="527" spans="1:6" x14ac:dyDescent="0.25">
      <c r="A527" t="str">
        <f t="shared" si="8"/>
        <v>OECDp16</v>
      </c>
      <c r="B527">
        <v>16</v>
      </c>
      <c r="C527" t="s">
        <v>2</v>
      </c>
      <c r="D527" s="1">
        <v>1.496705</v>
      </c>
      <c r="E527" s="1">
        <v>58.333329999999997</v>
      </c>
      <c r="F527" s="1">
        <v>7</v>
      </c>
    </row>
    <row r="528" spans="1:6" x14ac:dyDescent="0.25">
      <c r="A528" t="str">
        <f t="shared" si="8"/>
        <v>OECDp17</v>
      </c>
      <c r="B528">
        <v>17</v>
      </c>
      <c r="C528" t="s">
        <v>2</v>
      </c>
      <c r="D528" s="1">
        <v>0.99163069999999998</v>
      </c>
      <c r="E528" s="1">
        <v>52.63158</v>
      </c>
      <c r="F528" s="1">
        <v>8</v>
      </c>
    </row>
    <row r="529" spans="1:6" x14ac:dyDescent="0.25">
      <c r="A529" t="str">
        <f t="shared" si="8"/>
        <v>OECDt1</v>
      </c>
      <c r="B529">
        <v>1</v>
      </c>
      <c r="C529" t="s">
        <v>62</v>
      </c>
      <c r="D529" s="1">
        <v>0.88267130000000005</v>
      </c>
      <c r="E529" s="1">
        <v>42.857140000000001</v>
      </c>
      <c r="F529" s="1">
        <v>2</v>
      </c>
    </row>
    <row r="530" spans="1:6" x14ac:dyDescent="0.25">
      <c r="A530" t="str">
        <f t="shared" si="8"/>
        <v>OECDt2</v>
      </c>
      <c r="B530">
        <v>2</v>
      </c>
      <c r="C530" t="s">
        <v>62</v>
      </c>
      <c r="D530" s="1">
        <v>1.466575</v>
      </c>
      <c r="E530" s="1">
        <v>50</v>
      </c>
      <c r="F530" s="1">
        <v>3</v>
      </c>
    </row>
    <row r="531" spans="1:6" x14ac:dyDescent="0.25">
      <c r="A531" t="str">
        <f t="shared" si="8"/>
        <v>OECDt3</v>
      </c>
      <c r="B531">
        <v>3</v>
      </c>
      <c r="C531" t="s">
        <v>62</v>
      </c>
      <c r="D531" s="1">
        <v>1.1348750000000001</v>
      </c>
      <c r="E531" s="1">
        <v>84.615390000000005</v>
      </c>
      <c r="F531" s="1">
        <v>11</v>
      </c>
    </row>
    <row r="532" spans="1:6" x14ac:dyDescent="0.25">
      <c r="A532" t="str">
        <f t="shared" si="8"/>
        <v>OECDt4</v>
      </c>
      <c r="B532">
        <v>4</v>
      </c>
      <c r="C532" t="s">
        <v>62</v>
      </c>
      <c r="D532" s="1">
        <v>1.650509</v>
      </c>
      <c r="E532" s="1">
        <v>60</v>
      </c>
      <c r="F532" s="1">
        <v>5</v>
      </c>
    </row>
    <row r="533" spans="1:6" x14ac:dyDescent="0.25">
      <c r="A533" t="str">
        <f t="shared" si="8"/>
        <v>OECDt5</v>
      </c>
      <c r="B533">
        <v>5</v>
      </c>
      <c r="C533" t="s">
        <v>62</v>
      </c>
      <c r="D533" s="1">
        <v>1.981069</v>
      </c>
      <c r="E533" s="1">
        <v>33.333329999999997</v>
      </c>
      <c r="F533" s="1">
        <v>3</v>
      </c>
    </row>
    <row r="534" spans="1:6" x14ac:dyDescent="0.25">
      <c r="A534" t="str">
        <f t="shared" si="8"/>
        <v>OECDt6</v>
      </c>
      <c r="B534">
        <v>6</v>
      </c>
      <c r="C534" t="s">
        <v>62</v>
      </c>
      <c r="D534" s="1">
        <v>1.0645929999999999</v>
      </c>
      <c r="E534" s="1">
        <v>75</v>
      </c>
      <c r="F534" s="1">
        <v>5</v>
      </c>
    </row>
    <row r="535" spans="1:6" x14ac:dyDescent="0.25">
      <c r="A535" t="str">
        <f t="shared" si="8"/>
        <v>OECDt7</v>
      </c>
      <c r="B535">
        <v>7</v>
      </c>
      <c r="C535" t="s">
        <v>62</v>
      </c>
      <c r="D535" s="1">
        <v>0.86013390000000001</v>
      </c>
      <c r="E535" s="1">
        <v>80</v>
      </c>
      <c r="F535" s="1">
        <v>3</v>
      </c>
    </row>
    <row r="536" spans="1:6" x14ac:dyDescent="0.25">
      <c r="A536" t="str">
        <f t="shared" si="8"/>
        <v>OECDt8</v>
      </c>
      <c r="B536">
        <v>8</v>
      </c>
      <c r="C536" t="s">
        <v>62</v>
      </c>
      <c r="D536" s="1">
        <v>1.246885</v>
      </c>
      <c r="E536" s="1">
        <v>58.333329999999997</v>
      </c>
      <c r="F536" s="1">
        <v>6</v>
      </c>
    </row>
    <row r="537" spans="1:6" x14ac:dyDescent="0.25">
      <c r="A537" t="str">
        <f t="shared" si="8"/>
        <v>OECDt9</v>
      </c>
      <c r="B537">
        <v>9</v>
      </c>
      <c r="C537" t="s">
        <v>62</v>
      </c>
      <c r="D537" s="1">
        <v>1.1554869999999999</v>
      </c>
      <c r="E537" s="1">
        <v>87.5</v>
      </c>
      <c r="F537" s="1">
        <v>3</v>
      </c>
    </row>
    <row r="538" spans="1:6" x14ac:dyDescent="0.25">
      <c r="A538" t="str">
        <f t="shared" si="8"/>
        <v>OECDt10</v>
      </c>
      <c r="B538">
        <v>10</v>
      </c>
      <c r="C538" t="s">
        <v>62</v>
      </c>
      <c r="D538" s="1">
        <v>0</v>
      </c>
      <c r="E538" s="1">
        <v>20</v>
      </c>
      <c r="F538" s="1">
        <v>0</v>
      </c>
    </row>
    <row r="539" spans="1:6" x14ac:dyDescent="0.25">
      <c r="A539" t="str">
        <f t="shared" si="8"/>
        <v>OECDt11</v>
      </c>
      <c r="B539">
        <v>11</v>
      </c>
      <c r="C539" t="s">
        <v>62</v>
      </c>
      <c r="D539" s="1">
        <v>0.77415069999999997</v>
      </c>
      <c r="E539" s="1">
        <v>40</v>
      </c>
      <c r="F539" s="1">
        <v>4</v>
      </c>
    </row>
    <row r="540" spans="1:6" x14ac:dyDescent="0.25">
      <c r="A540" t="str">
        <f t="shared" si="8"/>
        <v>OECDt12</v>
      </c>
      <c r="B540">
        <v>12</v>
      </c>
      <c r="C540" t="s">
        <v>62</v>
      </c>
      <c r="D540" s="1">
        <v>0.89413509999999996</v>
      </c>
      <c r="E540" s="1">
        <v>27.272729999999999</v>
      </c>
      <c r="F540" s="1">
        <v>3</v>
      </c>
    </row>
    <row r="541" spans="1:6" x14ac:dyDescent="0.25">
      <c r="A541" t="str">
        <f t="shared" si="8"/>
        <v>OECDt13</v>
      </c>
      <c r="B541">
        <v>13</v>
      </c>
      <c r="C541" t="s">
        <v>62</v>
      </c>
      <c r="D541" s="1">
        <v>0.80270330000000001</v>
      </c>
      <c r="E541" s="1">
        <v>60</v>
      </c>
      <c r="F541" s="1">
        <v>2</v>
      </c>
    </row>
    <row r="542" spans="1:6" x14ac:dyDescent="0.25">
      <c r="A542" t="str">
        <f t="shared" si="8"/>
        <v>OECDt14</v>
      </c>
      <c r="B542">
        <v>14</v>
      </c>
      <c r="C542" t="s">
        <v>62</v>
      </c>
      <c r="D542" s="1">
        <v>0.90849500000000005</v>
      </c>
      <c r="E542" s="1">
        <v>30</v>
      </c>
      <c r="F542" s="1">
        <v>3</v>
      </c>
    </row>
    <row r="543" spans="1:6" x14ac:dyDescent="0.25">
      <c r="A543" t="str">
        <f t="shared" si="8"/>
        <v>OECDt15</v>
      </c>
      <c r="B543">
        <v>15</v>
      </c>
      <c r="C543" t="s">
        <v>62</v>
      </c>
      <c r="D543" s="1">
        <v>1.077205</v>
      </c>
      <c r="E543" s="1">
        <v>50</v>
      </c>
      <c r="F543" s="1">
        <v>4</v>
      </c>
    </row>
    <row r="544" spans="1:6" x14ac:dyDescent="0.25">
      <c r="A544" t="str">
        <f t="shared" si="8"/>
        <v>OECDt16</v>
      </c>
      <c r="B544">
        <v>16</v>
      </c>
      <c r="C544" t="s">
        <v>62</v>
      </c>
      <c r="D544" s="1">
        <v>1.6900599999999999</v>
      </c>
      <c r="E544" s="1">
        <v>41.666670000000003</v>
      </c>
      <c r="F544" s="1">
        <v>5</v>
      </c>
    </row>
    <row r="545" spans="1:6" x14ac:dyDescent="0.25">
      <c r="A545" t="str">
        <f t="shared" si="8"/>
        <v>OECDt17</v>
      </c>
      <c r="B545">
        <v>17</v>
      </c>
      <c r="C545" t="s">
        <v>62</v>
      </c>
      <c r="D545" s="1">
        <v>1.1636820000000001</v>
      </c>
      <c r="E545" s="1">
        <v>52.63158</v>
      </c>
      <c r="F545" s="1">
        <v>8</v>
      </c>
    </row>
    <row r="546" spans="1:6" x14ac:dyDescent="0.25">
      <c r="A546" t="str">
        <f t="shared" si="8"/>
        <v>POL1</v>
      </c>
      <c r="B546">
        <v>1</v>
      </c>
      <c r="C546" t="s">
        <v>31</v>
      </c>
      <c r="D546" s="1">
        <v>0.63384119999999999</v>
      </c>
      <c r="E546" s="1">
        <v>42.857140000000001</v>
      </c>
      <c r="F546" s="1">
        <v>2</v>
      </c>
    </row>
    <row r="547" spans="1:6" x14ac:dyDescent="0.25">
      <c r="A547" t="str">
        <f t="shared" si="8"/>
        <v>POL2</v>
      </c>
      <c r="B547">
        <v>2</v>
      </c>
      <c r="C547" t="s">
        <v>31</v>
      </c>
      <c r="D547" s="1">
        <v>1.2033469999999999</v>
      </c>
      <c r="E547" s="1">
        <v>62.5</v>
      </c>
      <c r="F547" s="1">
        <v>4</v>
      </c>
    </row>
    <row r="548" spans="1:6" x14ac:dyDescent="0.25">
      <c r="A548" t="str">
        <f t="shared" si="8"/>
        <v>POL3</v>
      </c>
      <c r="B548">
        <v>3</v>
      </c>
      <c r="C548" t="s">
        <v>31</v>
      </c>
      <c r="D548" s="1">
        <v>1.6495040000000001</v>
      </c>
      <c r="E548" s="1">
        <v>100</v>
      </c>
      <c r="F548" s="1">
        <v>13</v>
      </c>
    </row>
    <row r="549" spans="1:6" x14ac:dyDescent="0.25">
      <c r="A549" t="str">
        <f t="shared" si="8"/>
        <v>POL4</v>
      </c>
      <c r="B549">
        <v>4</v>
      </c>
      <c r="C549" t="s">
        <v>31</v>
      </c>
      <c r="D549" s="1">
        <v>1.7111350000000001</v>
      </c>
      <c r="E549" s="1">
        <v>80</v>
      </c>
      <c r="F549" s="1">
        <v>7</v>
      </c>
    </row>
    <row r="550" spans="1:6" x14ac:dyDescent="0.25">
      <c r="A550" t="str">
        <f t="shared" si="8"/>
        <v>POL5</v>
      </c>
      <c r="B550">
        <v>5</v>
      </c>
      <c r="C550" t="s">
        <v>31</v>
      </c>
      <c r="D550" s="1">
        <v>1.752246</v>
      </c>
      <c r="E550" s="1">
        <v>55.55556</v>
      </c>
      <c r="F550" s="1">
        <v>5</v>
      </c>
    </row>
    <row r="551" spans="1:6" x14ac:dyDescent="0.25">
      <c r="A551" t="str">
        <f t="shared" si="8"/>
        <v>POL6</v>
      </c>
      <c r="B551">
        <v>6</v>
      </c>
      <c r="C551" t="s">
        <v>31</v>
      </c>
      <c r="D551" s="1">
        <v>1.0896060000000001</v>
      </c>
      <c r="E551" s="1">
        <v>75</v>
      </c>
      <c r="F551" s="1">
        <v>5</v>
      </c>
    </row>
    <row r="552" spans="1:6" x14ac:dyDescent="0.25">
      <c r="A552" t="str">
        <f t="shared" si="8"/>
        <v>POL7</v>
      </c>
      <c r="B552">
        <v>7</v>
      </c>
      <c r="C552" t="s">
        <v>31</v>
      </c>
      <c r="D552" s="1">
        <v>0.70971439999999997</v>
      </c>
      <c r="E552" s="1">
        <v>80</v>
      </c>
      <c r="F552" s="1">
        <v>3</v>
      </c>
    </row>
    <row r="553" spans="1:6" x14ac:dyDescent="0.25">
      <c r="A553" t="str">
        <f t="shared" si="8"/>
        <v>POL8</v>
      </c>
      <c r="B553">
        <v>8</v>
      </c>
      <c r="C553" t="s">
        <v>31</v>
      </c>
      <c r="D553" s="1">
        <v>1.0062310000000001</v>
      </c>
      <c r="E553" s="1">
        <v>66.666659999999993</v>
      </c>
      <c r="F553" s="1">
        <v>7</v>
      </c>
    </row>
    <row r="554" spans="1:6" x14ac:dyDescent="0.25">
      <c r="A554" t="str">
        <f t="shared" si="8"/>
        <v>POL9</v>
      </c>
      <c r="B554">
        <v>9</v>
      </c>
      <c r="C554" t="s">
        <v>31</v>
      </c>
      <c r="D554" s="1">
        <v>1.496804</v>
      </c>
      <c r="E554" s="1">
        <v>100</v>
      </c>
      <c r="F554" s="1">
        <v>3</v>
      </c>
    </row>
    <row r="555" spans="1:6" x14ac:dyDescent="0.25">
      <c r="A555" t="str">
        <f t="shared" si="8"/>
        <v>POL10</v>
      </c>
      <c r="B555">
        <v>10</v>
      </c>
      <c r="C555" t="s">
        <v>31</v>
      </c>
      <c r="D555" s="1">
        <v>1.3056410000000001</v>
      </c>
      <c r="E555" s="1">
        <v>40</v>
      </c>
      <c r="F555" s="1">
        <v>2</v>
      </c>
    </row>
    <row r="556" spans="1:6" x14ac:dyDescent="0.25">
      <c r="A556" t="str">
        <f t="shared" si="8"/>
        <v>POL11</v>
      </c>
      <c r="B556">
        <v>11</v>
      </c>
      <c r="C556" t="s">
        <v>31</v>
      </c>
      <c r="D556" s="1">
        <v>1.2424139999999999</v>
      </c>
      <c r="E556" s="1">
        <v>40</v>
      </c>
      <c r="F556" s="1">
        <v>4</v>
      </c>
    </row>
    <row r="557" spans="1:6" x14ac:dyDescent="0.25">
      <c r="A557" t="str">
        <f t="shared" si="8"/>
        <v>POL12</v>
      </c>
      <c r="B557">
        <v>12</v>
      </c>
      <c r="C557" t="s">
        <v>31</v>
      </c>
      <c r="D557" s="1">
        <v>0.92646170000000005</v>
      </c>
      <c r="E557" s="1">
        <v>27.272729999999999</v>
      </c>
      <c r="F557" s="1">
        <v>3</v>
      </c>
    </row>
    <row r="558" spans="1:6" x14ac:dyDescent="0.25">
      <c r="A558" t="str">
        <f t="shared" si="8"/>
        <v>POL13</v>
      </c>
      <c r="B558">
        <v>13</v>
      </c>
      <c r="C558" t="s">
        <v>31</v>
      </c>
      <c r="D558" s="1">
        <v>1.146282</v>
      </c>
      <c r="E558" s="1">
        <v>60</v>
      </c>
      <c r="F558" s="1">
        <v>2</v>
      </c>
    </row>
    <row r="559" spans="1:6" x14ac:dyDescent="0.25">
      <c r="A559" t="str">
        <f t="shared" si="8"/>
        <v>POL14</v>
      </c>
      <c r="B559">
        <v>14</v>
      </c>
      <c r="C559" t="s">
        <v>31</v>
      </c>
      <c r="D559" s="1">
        <v>0.67036649999999998</v>
      </c>
      <c r="E559" s="1">
        <v>20</v>
      </c>
      <c r="F559" s="1">
        <v>2</v>
      </c>
    </row>
    <row r="560" spans="1:6" x14ac:dyDescent="0.25">
      <c r="A560" t="str">
        <f t="shared" si="8"/>
        <v>POL15</v>
      </c>
      <c r="B560">
        <v>15</v>
      </c>
      <c r="C560" t="s">
        <v>31</v>
      </c>
      <c r="D560" s="1">
        <v>0.24009369999999999</v>
      </c>
      <c r="E560" s="1">
        <v>58.333329999999997</v>
      </c>
      <c r="F560" s="1">
        <v>5</v>
      </c>
    </row>
    <row r="561" spans="1:6" x14ac:dyDescent="0.25">
      <c r="A561" t="str">
        <f t="shared" si="8"/>
        <v>POL16</v>
      </c>
      <c r="B561">
        <v>16</v>
      </c>
      <c r="C561" t="s">
        <v>31</v>
      </c>
      <c r="D561" s="1">
        <v>0.98847790000000002</v>
      </c>
      <c r="E561" s="1">
        <v>58.333329999999997</v>
      </c>
      <c r="F561" s="1">
        <v>7</v>
      </c>
    </row>
    <row r="562" spans="1:6" x14ac:dyDescent="0.25">
      <c r="A562" t="str">
        <f t="shared" si="8"/>
        <v>POL17</v>
      </c>
      <c r="B562">
        <v>17</v>
      </c>
      <c r="C562" t="s">
        <v>31</v>
      </c>
      <c r="D562" s="1">
        <v>1.3076540000000001</v>
      </c>
      <c r="E562" s="1">
        <v>42.105260000000001</v>
      </c>
      <c r="F562" s="1">
        <v>6</v>
      </c>
    </row>
    <row r="563" spans="1:6" x14ac:dyDescent="0.25">
      <c r="A563" t="str">
        <f t="shared" si="8"/>
        <v>PRT1</v>
      </c>
      <c r="B563">
        <v>1</v>
      </c>
      <c r="C563" t="s">
        <v>32</v>
      </c>
      <c r="D563" s="1">
        <v>1.3591690000000001</v>
      </c>
      <c r="E563" s="1">
        <v>71.428569999999993</v>
      </c>
      <c r="F563" s="1">
        <v>4</v>
      </c>
    </row>
    <row r="564" spans="1:6" x14ac:dyDescent="0.25">
      <c r="A564" t="str">
        <f t="shared" si="8"/>
        <v>PRT2</v>
      </c>
      <c r="B564">
        <v>2</v>
      </c>
      <c r="C564" t="s">
        <v>32</v>
      </c>
      <c r="D564" s="1">
        <v>1.7344679999999999</v>
      </c>
      <c r="E564" s="1">
        <v>62.5</v>
      </c>
      <c r="F564" s="1">
        <v>4</v>
      </c>
    </row>
    <row r="565" spans="1:6" x14ac:dyDescent="0.25">
      <c r="A565" t="str">
        <f t="shared" si="8"/>
        <v>PRT3</v>
      </c>
      <c r="B565">
        <v>3</v>
      </c>
      <c r="C565" t="s">
        <v>32</v>
      </c>
      <c r="D565" s="1">
        <v>1.1660839999999999</v>
      </c>
      <c r="E565" s="1">
        <v>92.307689999999994</v>
      </c>
      <c r="F565" s="1">
        <v>12</v>
      </c>
    </row>
    <row r="566" spans="1:6" x14ac:dyDescent="0.25">
      <c r="A566" t="str">
        <f t="shared" si="8"/>
        <v>PRT4</v>
      </c>
      <c r="B566">
        <v>4</v>
      </c>
      <c r="C566" t="s">
        <v>32</v>
      </c>
      <c r="D566" s="1">
        <v>1.3466769999999999</v>
      </c>
      <c r="E566" s="1">
        <v>80</v>
      </c>
      <c r="F566" s="1">
        <v>7</v>
      </c>
    </row>
    <row r="567" spans="1:6" x14ac:dyDescent="0.25">
      <c r="A567" t="str">
        <f t="shared" si="8"/>
        <v>PRT5</v>
      </c>
      <c r="B567">
        <v>5</v>
      </c>
      <c r="C567" t="s">
        <v>32</v>
      </c>
      <c r="D567" s="1">
        <v>2.1159720000000002</v>
      </c>
      <c r="E567" s="1">
        <v>55.55556</v>
      </c>
      <c r="F567" s="1">
        <v>5</v>
      </c>
    </row>
    <row r="568" spans="1:6" x14ac:dyDescent="0.25">
      <c r="A568" t="str">
        <f t="shared" si="8"/>
        <v>PRT6</v>
      </c>
      <c r="B568">
        <v>6</v>
      </c>
      <c r="C568" t="s">
        <v>32</v>
      </c>
      <c r="D568" s="1">
        <v>1.3231569999999999</v>
      </c>
      <c r="E568" s="1">
        <v>62.5</v>
      </c>
      <c r="F568" s="1">
        <v>4</v>
      </c>
    </row>
    <row r="569" spans="1:6" x14ac:dyDescent="0.25">
      <c r="A569" t="str">
        <f t="shared" si="8"/>
        <v>PRT7</v>
      </c>
      <c r="B569">
        <v>7</v>
      </c>
      <c r="C569" t="s">
        <v>32</v>
      </c>
      <c r="D569" s="1">
        <v>0.33044050000000003</v>
      </c>
      <c r="E569" s="1">
        <v>80</v>
      </c>
      <c r="F569" s="1">
        <v>3</v>
      </c>
    </row>
    <row r="570" spans="1:6" x14ac:dyDescent="0.25">
      <c r="A570" t="str">
        <f t="shared" si="8"/>
        <v>PRT8</v>
      </c>
      <c r="B570">
        <v>8</v>
      </c>
      <c r="C570" t="s">
        <v>32</v>
      </c>
      <c r="D570" s="1">
        <v>1.5961590000000001</v>
      </c>
      <c r="E570" s="1">
        <v>66.666659999999993</v>
      </c>
      <c r="F570" s="1">
        <v>7</v>
      </c>
    </row>
    <row r="571" spans="1:6" x14ac:dyDescent="0.25">
      <c r="A571" t="str">
        <f t="shared" si="8"/>
        <v>PRT9</v>
      </c>
      <c r="B571">
        <v>9</v>
      </c>
      <c r="C571" t="s">
        <v>32</v>
      </c>
      <c r="D571" s="1">
        <v>0.77725619999999995</v>
      </c>
      <c r="E571" s="1">
        <v>100</v>
      </c>
      <c r="F571" s="1">
        <v>3</v>
      </c>
    </row>
    <row r="572" spans="1:6" x14ac:dyDescent="0.25">
      <c r="A572" t="str">
        <f t="shared" si="8"/>
        <v>PRT10</v>
      </c>
      <c r="B572">
        <v>10</v>
      </c>
      <c r="C572" t="s">
        <v>32</v>
      </c>
      <c r="D572" s="1">
        <v>1.6271770000000001</v>
      </c>
      <c r="E572" s="1">
        <v>40</v>
      </c>
      <c r="F572" s="1">
        <v>2</v>
      </c>
    </row>
    <row r="573" spans="1:6" x14ac:dyDescent="0.25">
      <c r="A573" t="str">
        <f t="shared" si="8"/>
        <v>PRT11</v>
      </c>
      <c r="B573">
        <v>11</v>
      </c>
      <c r="C573" t="s">
        <v>32</v>
      </c>
      <c r="D573" s="1">
        <v>1.0159819999999999</v>
      </c>
      <c r="E573" s="1">
        <v>40</v>
      </c>
      <c r="F573" s="1">
        <v>4</v>
      </c>
    </row>
    <row r="574" spans="1:6" x14ac:dyDescent="0.25">
      <c r="A574" t="str">
        <f t="shared" si="8"/>
        <v>PRT12</v>
      </c>
      <c r="B574">
        <v>12</v>
      </c>
      <c r="C574" t="s">
        <v>32</v>
      </c>
      <c r="D574" s="1">
        <v>1.2925219999999999</v>
      </c>
      <c r="E574" s="1">
        <v>27.272729999999999</v>
      </c>
      <c r="F574" s="1">
        <v>3</v>
      </c>
    </row>
    <row r="575" spans="1:6" x14ac:dyDescent="0.25">
      <c r="A575" t="str">
        <f t="shared" si="8"/>
        <v>PRT13</v>
      </c>
      <c r="B575">
        <v>13</v>
      </c>
      <c r="C575" t="s">
        <v>32</v>
      </c>
      <c r="D575" s="1">
        <v>0.54426249999999998</v>
      </c>
      <c r="E575" s="1">
        <v>60</v>
      </c>
      <c r="F575" s="1">
        <v>2</v>
      </c>
    </row>
    <row r="576" spans="1:6" x14ac:dyDescent="0.25">
      <c r="A576" t="str">
        <f t="shared" si="8"/>
        <v>PRT14</v>
      </c>
      <c r="B576">
        <v>14</v>
      </c>
      <c r="C576" t="s">
        <v>32</v>
      </c>
      <c r="D576" s="1">
        <v>1.5573250000000001</v>
      </c>
      <c r="E576" s="1">
        <v>20</v>
      </c>
      <c r="F576" s="1">
        <v>2</v>
      </c>
    </row>
    <row r="577" spans="1:6" x14ac:dyDescent="0.25">
      <c r="A577" t="str">
        <f t="shared" si="8"/>
        <v>PRT15</v>
      </c>
      <c r="B577">
        <v>15</v>
      </c>
      <c r="C577" t="s">
        <v>32</v>
      </c>
      <c r="D577" s="1">
        <v>0.76355450000000002</v>
      </c>
      <c r="E577" s="1">
        <v>50</v>
      </c>
      <c r="F577" s="1">
        <v>4</v>
      </c>
    </row>
    <row r="578" spans="1:6" x14ac:dyDescent="0.25">
      <c r="A578" t="str">
        <f t="shared" si="8"/>
        <v>PRT16</v>
      </c>
      <c r="B578">
        <v>16</v>
      </c>
      <c r="C578" t="s">
        <v>32</v>
      </c>
      <c r="D578" s="1">
        <v>0.97865809999999998</v>
      </c>
      <c r="E578" s="1">
        <v>50</v>
      </c>
      <c r="F578" s="1">
        <v>6</v>
      </c>
    </row>
    <row r="579" spans="1:6" x14ac:dyDescent="0.25">
      <c r="A579" t="str">
        <f t="shared" ref="A579:A642" si="9">CONCATENATE(C579,B579)</f>
        <v>PRT17</v>
      </c>
      <c r="B579">
        <v>17</v>
      </c>
      <c r="C579" t="s">
        <v>32</v>
      </c>
      <c r="D579" s="1">
        <v>1.1226879999999999</v>
      </c>
      <c r="E579" s="1">
        <v>52.63158</v>
      </c>
      <c r="F579" s="1">
        <v>8</v>
      </c>
    </row>
    <row r="580" spans="1:6" x14ac:dyDescent="0.25">
      <c r="A580" t="str">
        <f t="shared" si="9"/>
        <v>SVK1</v>
      </c>
      <c r="B580">
        <v>1</v>
      </c>
      <c r="C580" t="s">
        <v>33</v>
      </c>
      <c r="D580" s="1">
        <v>1.0295240000000001</v>
      </c>
      <c r="E580" s="1">
        <v>71.428569999999993</v>
      </c>
      <c r="F580" s="1">
        <v>4</v>
      </c>
    </row>
    <row r="581" spans="1:6" x14ac:dyDescent="0.25">
      <c r="A581" t="str">
        <f t="shared" si="9"/>
        <v>SVK2</v>
      </c>
      <c r="B581">
        <v>2</v>
      </c>
      <c r="C581" t="s">
        <v>33</v>
      </c>
      <c r="D581" s="1">
        <v>1.458461</v>
      </c>
      <c r="E581" s="1">
        <v>62.5</v>
      </c>
      <c r="F581" s="1">
        <v>4</v>
      </c>
    </row>
    <row r="582" spans="1:6" x14ac:dyDescent="0.25">
      <c r="A582" t="str">
        <f t="shared" si="9"/>
        <v>SVK3</v>
      </c>
      <c r="B582">
        <v>3</v>
      </c>
      <c r="C582" t="s">
        <v>33</v>
      </c>
      <c r="D582" s="1">
        <v>1.2009510000000001</v>
      </c>
      <c r="E582" s="1">
        <v>84.615390000000005</v>
      </c>
      <c r="F582" s="1">
        <v>11</v>
      </c>
    </row>
    <row r="583" spans="1:6" x14ac:dyDescent="0.25">
      <c r="A583" t="str">
        <f t="shared" si="9"/>
        <v>SVK4</v>
      </c>
      <c r="B583">
        <v>4</v>
      </c>
      <c r="C583" t="s">
        <v>33</v>
      </c>
      <c r="D583" s="1">
        <v>2.196993</v>
      </c>
      <c r="E583" s="1">
        <v>90</v>
      </c>
      <c r="F583" s="1">
        <v>8</v>
      </c>
    </row>
    <row r="584" spans="1:6" x14ac:dyDescent="0.25">
      <c r="A584" t="str">
        <f t="shared" si="9"/>
        <v>SVK5</v>
      </c>
      <c r="B584">
        <v>5</v>
      </c>
      <c r="C584" t="s">
        <v>33</v>
      </c>
      <c r="D584" s="1">
        <v>2.2471570000000001</v>
      </c>
      <c r="E584" s="1">
        <v>44.44444</v>
      </c>
      <c r="F584" s="1">
        <v>4</v>
      </c>
    </row>
    <row r="585" spans="1:6" x14ac:dyDescent="0.25">
      <c r="A585" t="str">
        <f t="shared" si="9"/>
        <v>SVK6</v>
      </c>
      <c r="B585">
        <v>6</v>
      </c>
      <c r="C585" t="s">
        <v>33</v>
      </c>
      <c r="D585" s="1">
        <v>0.4515941</v>
      </c>
      <c r="E585" s="1">
        <v>87.5</v>
      </c>
      <c r="F585" s="1">
        <v>6</v>
      </c>
    </row>
    <row r="586" spans="1:6" x14ac:dyDescent="0.25">
      <c r="A586" t="str">
        <f t="shared" si="9"/>
        <v>SVK7</v>
      </c>
      <c r="B586">
        <v>7</v>
      </c>
      <c r="C586" t="s">
        <v>33</v>
      </c>
      <c r="D586" s="1">
        <v>0.61993710000000002</v>
      </c>
      <c r="E586" s="1">
        <v>80</v>
      </c>
      <c r="F586" s="1">
        <v>3</v>
      </c>
    </row>
    <row r="587" spans="1:6" x14ac:dyDescent="0.25">
      <c r="A587" t="str">
        <f t="shared" si="9"/>
        <v>SVK8</v>
      </c>
      <c r="B587">
        <v>8</v>
      </c>
      <c r="C587" t="s">
        <v>33</v>
      </c>
      <c r="D587" s="1">
        <v>1.0505260000000001</v>
      </c>
      <c r="E587" s="1">
        <v>66.666659999999993</v>
      </c>
      <c r="F587" s="1">
        <v>7</v>
      </c>
    </row>
    <row r="588" spans="1:6" x14ac:dyDescent="0.25">
      <c r="A588" t="str">
        <f t="shared" si="9"/>
        <v>SVK9</v>
      </c>
      <c r="B588">
        <v>9</v>
      </c>
      <c r="C588" t="s">
        <v>33</v>
      </c>
      <c r="D588" s="1">
        <v>1.2863249999999999</v>
      </c>
      <c r="E588" s="1">
        <v>100</v>
      </c>
      <c r="F588" s="1">
        <v>3</v>
      </c>
    </row>
    <row r="589" spans="1:6" x14ac:dyDescent="0.25">
      <c r="A589" t="str">
        <f t="shared" si="9"/>
        <v>SVK10</v>
      </c>
      <c r="B589">
        <v>10</v>
      </c>
      <c r="C589" t="s">
        <v>33</v>
      </c>
      <c r="D589" s="1">
        <v>1.0479000000000001</v>
      </c>
      <c r="E589" s="1">
        <v>40</v>
      </c>
      <c r="F589" s="1">
        <v>2</v>
      </c>
    </row>
    <row r="590" spans="1:6" x14ac:dyDescent="0.25">
      <c r="A590" t="str">
        <f t="shared" si="9"/>
        <v>SVK11</v>
      </c>
      <c r="B590">
        <v>11</v>
      </c>
      <c r="C590" t="s">
        <v>33</v>
      </c>
      <c r="D590" s="1">
        <v>1.0579780000000001</v>
      </c>
      <c r="E590" s="1">
        <v>40</v>
      </c>
      <c r="F590" s="1">
        <v>4</v>
      </c>
    </row>
    <row r="591" spans="1:6" x14ac:dyDescent="0.25">
      <c r="A591" t="str">
        <f t="shared" si="9"/>
        <v>SVK12</v>
      </c>
      <c r="B591">
        <v>12</v>
      </c>
      <c r="C591" t="s">
        <v>33</v>
      </c>
      <c r="D591" s="1">
        <v>1.049164</v>
      </c>
      <c r="E591" s="1">
        <v>27.272729999999999</v>
      </c>
      <c r="F591" s="1">
        <v>3</v>
      </c>
    </row>
    <row r="592" spans="1:6" x14ac:dyDescent="0.25">
      <c r="A592" t="str">
        <f t="shared" si="9"/>
        <v>SVK13</v>
      </c>
      <c r="B592">
        <v>13</v>
      </c>
      <c r="C592" t="s">
        <v>33</v>
      </c>
      <c r="D592" s="1">
        <v>0.70976969999999995</v>
      </c>
      <c r="E592" s="1">
        <v>60</v>
      </c>
      <c r="F592" s="1">
        <v>2</v>
      </c>
    </row>
    <row r="593" spans="1:6" x14ac:dyDescent="0.25">
      <c r="A593" t="str">
        <f t="shared" si="9"/>
        <v>SVK15</v>
      </c>
      <c r="B593">
        <v>15</v>
      </c>
      <c r="C593" t="s">
        <v>33</v>
      </c>
      <c r="D593" s="1">
        <v>0.20637269999999999</v>
      </c>
      <c r="E593" s="1">
        <v>58.333329999999997</v>
      </c>
      <c r="F593" s="1">
        <v>5</v>
      </c>
    </row>
    <row r="594" spans="1:6" x14ac:dyDescent="0.25">
      <c r="A594" t="str">
        <f t="shared" si="9"/>
        <v>SVK16</v>
      </c>
      <c r="B594">
        <v>16</v>
      </c>
      <c r="C594" t="s">
        <v>33</v>
      </c>
      <c r="D594" s="1">
        <v>1.123785</v>
      </c>
      <c r="E594" s="1">
        <v>50</v>
      </c>
      <c r="F594" s="1">
        <v>6</v>
      </c>
    </row>
    <row r="595" spans="1:6" x14ac:dyDescent="0.25">
      <c r="A595" t="str">
        <f t="shared" si="9"/>
        <v>SVK17</v>
      </c>
      <c r="B595">
        <v>17</v>
      </c>
      <c r="C595" t="s">
        <v>33</v>
      </c>
      <c r="D595" s="1">
        <v>1.1034040000000001</v>
      </c>
      <c r="E595" s="1">
        <v>52.63158</v>
      </c>
      <c r="F595" s="1">
        <v>8</v>
      </c>
    </row>
    <row r="596" spans="1:6" x14ac:dyDescent="0.25">
      <c r="A596" t="str">
        <f t="shared" si="9"/>
        <v>SVN1</v>
      </c>
      <c r="B596">
        <v>1</v>
      </c>
      <c r="C596" t="s">
        <v>34</v>
      </c>
      <c r="D596" s="1">
        <v>0.65757540000000003</v>
      </c>
      <c r="E596" s="1">
        <v>71.428569999999993</v>
      </c>
      <c r="F596" s="1">
        <v>4</v>
      </c>
    </row>
    <row r="597" spans="1:6" x14ac:dyDescent="0.25">
      <c r="A597" t="str">
        <f t="shared" si="9"/>
        <v>SVN2</v>
      </c>
      <c r="B597">
        <v>2</v>
      </c>
      <c r="C597" t="s">
        <v>34</v>
      </c>
      <c r="D597" s="1">
        <v>1.2296210000000001</v>
      </c>
      <c r="E597" s="1">
        <v>62.5</v>
      </c>
      <c r="F597" s="1">
        <v>4</v>
      </c>
    </row>
    <row r="598" spans="1:6" x14ac:dyDescent="0.25">
      <c r="A598" t="str">
        <f t="shared" si="9"/>
        <v>SVN3</v>
      </c>
      <c r="B598">
        <v>3</v>
      </c>
      <c r="C598" t="s">
        <v>34</v>
      </c>
      <c r="D598" s="1">
        <v>1.405335</v>
      </c>
      <c r="E598" s="1">
        <v>100</v>
      </c>
      <c r="F598" s="1">
        <v>13</v>
      </c>
    </row>
    <row r="599" spans="1:6" x14ac:dyDescent="0.25">
      <c r="A599" t="str">
        <f t="shared" si="9"/>
        <v>SVN4</v>
      </c>
      <c r="B599">
        <v>4</v>
      </c>
      <c r="C599" t="s">
        <v>34</v>
      </c>
      <c r="D599" s="1">
        <v>1.377086</v>
      </c>
      <c r="E599" s="1">
        <v>80</v>
      </c>
      <c r="F599" s="1">
        <v>7</v>
      </c>
    </row>
    <row r="600" spans="1:6" x14ac:dyDescent="0.25">
      <c r="A600" t="str">
        <f t="shared" si="9"/>
        <v>SVN5</v>
      </c>
      <c r="B600">
        <v>5</v>
      </c>
      <c r="C600" t="s">
        <v>34</v>
      </c>
      <c r="D600" s="1">
        <v>1.167991</v>
      </c>
      <c r="E600" s="1">
        <v>44.44444</v>
      </c>
      <c r="F600" s="1">
        <v>4</v>
      </c>
    </row>
    <row r="601" spans="1:6" x14ac:dyDescent="0.25">
      <c r="A601" t="str">
        <f t="shared" si="9"/>
        <v>SVN6</v>
      </c>
      <c r="B601">
        <v>6</v>
      </c>
      <c r="C601" t="s">
        <v>34</v>
      </c>
      <c r="D601" s="1">
        <v>0.60748380000000002</v>
      </c>
      <c r="E601" s="1">
        <v>87.5</v>
      </c>
      <c r="F601" s="1">
        <v>6</v>
      </c>
    </row>
    <row r="602" spans="1:6" x14ac:dyDescent="0.25">
      <c r="A602" t="str">
        <f t="shared" si="9"/>
        <v>SVN7</v>
      </c>
      <c r="B602">
        <v>7</v>
      </c>
      <c r="C602" t="s">
        <v>34</v>
      </c>
      <c r="D602" s="1">
        <v>0.60983089999999995</v>
      </c>
      <c r="E602" s="1">
        <v>80</v>
      </c>
      <c r="F602" s="1">
        <v>3</v>
      </c>
    </row>
    <row r="603" spans="1:6" x14ac:dyDescent="0.25">
      <c r="A603" t="str">
        <f t="shared" si="9"/>
        <v>SVN8</v>
      </c>
      <c r="B603">
        <v>8</v>
      </c>
      <c r="C603" t="s">
        <v>34</v>
      </c>
      <c r="D603" s="1">
        <v>1.058103</v>
      </c>
      <c r="E603" s="1">
        <v>66.666659999999993</v>
      </c>
      <c r="F603" s="1">
        <v>7</v>
      </c>
    </row>
    <row r="604" spans="1:6" x14ac:dyDescent="0.25">
      <c r="A604" t="str">
        <f t="shared" si="9"/>
        <v>SVN9</v>
      </c>
      <c r="B604">
        <v>9</v>
      </c>
      <c r="C604" t="s">
        <v>34</v>
      </c>
      <c r="D604" s="1">
        <v>0.89904280000000003</v>
      </c>
      <c r="E604" s="1">
        <v>100</v>
      </c>
      <c r="F604" s="1">
        <v>3</v>
      </c>
    </row>
    <row r="605" spans="1:6" x14ac:dyDescent="0.25">
      <c r="A605" t="str">
        <f t="shared" si="9"/>
        <v>SVN10</v>
      </c>
      <c r="B605">
        <v>10</v>
      </c>
      <c r="C605" t="s">
        <v>34</v>
      </c>
      <c r="D605" s="1">
        <v>1.053871</v>
      </c>
      <c r="E605" s="1">
        <v>40</v>
      </c>
      <c r="F605" s="1">
        <v>2</v>
      </c>
    </row>
    <row r="606" spans="1:6" x14ac:dyDescent="0.25">
      <c r="A606" t="str">
        <f t="shared" si="9"/>
        <v>SVN11</v>
      </c>
      <c r="B606">
        <v>11</v>
      </c>
      <c r="C606" t="s">
        <v>34</v>
      </c>
      <c r="D606" s="1">
        <v>0.600024</v>
      </c>
      <c r="E606" s="1">
        <v>40</v>
      </c>
      <c r="F606" s="1">
        <v>4</v>
      </c>
    </row>
    <row r="607" spans="1:6" x14ac:dyDescent="0.25">
      <c r="A607" t="str">
        <f t="shared" si="9"/>
        <v>SVN12</v>
      </c>
      <c r="B607">
        <v>12</v>
      </c>
      <c r="C607" t="s">
        <v>34</v>
      </c>
      <c r="D607" s="1">
        <v>0.17593719999999999</v>
      </c>
      <c r="E607" s="1">
        <v>27.272729999999999</v>
      </c>
      <c r="F607" s="1">
        <v>3</v>
      </c>
    </row>
    <row r="608" spans="1:6" x14ac:dyDescent="0.25">
      <c r="A608" t="str">
        <f t="shared" si="9"/>
        <v>SVN13</v>
      </c>
      <c r="B608">
        <v>13</v>
      </c>
      <c r="C608" t="s">
        <v>34</v>
      </c>
      <c r="D608" s="1">
        <v>0.89374160000000002</v>
      </c>
      <c r="E608" s="1">
        <v>60</v>
      </c>
      <c r="F608" s="1">
        <v>2</v>
      </c>
    </row>
    <row r="609" spans="1:6" x14ac:dyDescent="0.25">
      <c r="A609" t="str">
        <f t="shared" si="9"/>
        <v>SVN14</v>
      </c>
      <c r="B609">
        <v>14</v>
      </c>
      <c r="C609" t="s">
        <v>34</v>
      </c>
      <c r="D609" s="1">
        <v>0.90122349999999996</v>
      </c>
      <c r="E609" s="1">
        <v>30</v>
      </c>
      <c r="F609" s="1">
        <v>3</v>
      </c>
    </row>
    <row r="610" spans="1:6" x14ac:dyDescent="0.25">
      <c r="A610" t="str">
        <f t="shared" si="9"/>
        <v>SVN15</v>
      </c>
      <c r="B610">
        <v>15</v>
      </c>
      <c r="C610" t="s">
        <v>34</v>
      </c>
      <c r="D610" s="1">
        <v>0.43599460000000001</v>
      </c>
      <c r="E610" s="1">
        <v>58.333329999999997</v>
      </c>
      <c r="F610" s="1">
        <v>5</v>
      </c>
    </row>
    <row r="611" spans="1:6" x14ac:dyDescent="0.25">
      <c r="A611" t="str">
        <f t="shared" si="9"/>
        <v>SVN16</v>
      </c>
      <c r="B611">
        <v>16</v>
      </c>
      <c r="C611" t="s">
        <v>34</v>
      </c>
      <c r="D611" s="1">
        <v>1.0443480000000001</v>
      </c>
      <c r="E611" s="1">
        <v>50</v>
      </c>
      <c r="F611" s="1">
        <v>6</v>
      </c>
    </row>
    <row r="612" spans="1:6" x14ac:dyDescent="0.25">
      <c r="A612" t="str">
        <f t="shared" si="9"/>
        <v>SVN17</v>
      </c>
      <c r="B612">
        <v>17</v>
      </c>
      <c r="C612" t="s">
        <v>34</v>
      </c>
      <c r="D612" s="1">
        <v>1.2910729999999999</v>
      </c>
      <c r="E612" s="1">
        <v>52.63158</v>
      </c>
      <c r="F612" s="1">
        <v>8</v>
      </c>
    </row>
    <row r="613" spans="1:6" x14ac:dyDescent="0.25">
      <c r="A613" t="str">
        <f t="shared" si="9"/>
        <v>SWE1</v>
      </c>
      <c r="B613">
        <v>1</v>
      </c>
      <c r="C613" t="s">
        <v>35</v>
      </c>
      <c r="D613" s="1">
        <v>0.93081709999999995</v>
      </c>
      <c r="E613" s="1">
        <v>71.428569999999993</v>
      </c>
      <c r="F613" s="1">
        <v>4</v>
      </c>
    </row>
    <row r="614" spans="1:6" x14ac:dyDescent="0.25">
      <c r="A614" t="str">
        <f t="shared" si="9"/>
        <v>SWE2</v>
      </c>
      <c r="B614">
        <v>2</v>
      </c>
      <c r="C614" t="s">
        <v>35</v>
      </c>
      <c r="D614" s="1">
        <v>1.027104</v>
      </c>
      <c r="E614" s="1">
        <v>62.5</v>
      </c>
      <c r="F614" s="1">
        <v>4</v>
      </c>
    </row>
    <row r="615" spans="1:6" x14ac:dyDescent="0.25">
      <c r="A615" t="str">
        <f t="shared" si="9"/>
        <v>SWE3</v>
      </c>
      <c r="B615">
        <v>3</v>
      </c>
      <c r="C615" t="s">
        <v>35</v>
      </c>
      <c r="D615" s="1">
        <v>0.52097000000000004</v>
      </c>
      <c r="E615" s="1">
        <v>100</v>
      </c>
      <c r="F615" s="1">
        <v>13</v>
      </c>
    </row>
    <row r="616" spans="1:6" x14ac:dyDescent="0.25">
      <c r="A616" t="str">
        <f t="shared" si="9"/>
        <v>SWE4</v>
      </c>
      <c r="B616">
        <v>4</v>
      </c>
      <c r="C616" t="s">
        <v>35</v>
      </c>
      <c r="D616" s="1">
        <v>1.196286</v>
      </c>
      <c r="E616" s="1">
        <v>80</v>
      </c>
      <c r="F616" s="1">
        <v>7</v>
      </c>
    </row>
    <row r="617" spans="1:6" x14ac:dyDescent="0.25">
      <c r="A617" t="str">
        <f t="shared" si="9"/>
        <v>SWE5</v>
      </c>
      <c r="B617">
        <v>5</v>
      </c>
      <c r="C617" t="s">
        <v>35</v>
      </c>
      <c r="D617" s="1">
        <v>1.1298319999999999</v>
      </c>
      <c r="E617" s="1">
        <v>55.55556</v>
      </c>
      <c r="F617" s="1">
        <v>5</v>
      </c>
    </row>
    <row r="618" spans="1:6" x14ac:dyDescent="0.25">
      <c r="A618" t="str">
        <f t="shared" si="9"/>
        <v>SWE6</v>
      </c>
      <c r="B618">
        <v>6</v>
      </c>
      <c r="C618" t="s">
        <v>35</v>
      </c>
      <c r="D618" s="1">
        <v>0.58775449999999996</v>
      </c>
      <c r="E618" s="1">
        <v>75</v>
      </c>
      <c r="F618" s="1">
        <v>5</v>
      </c>
    </row>
    <row r="619" spans="1:6" x14ac:dyDescent="0.25">
      <c r="A619" t="str">
        <f t="shared" si="9"/>
        <v>SWE7</v>
      </c>
      <c r="B619">
        <v>7</v>
      </c>
      <c r="C619" t="s">
        <v>35</v>
      </c>
      <c r="D619" s="1">
        <v>0.39505020000000002</v>
      </c>
      <c r="E619" s="1">
        <v>80</v>
      </c>
      <c r="F619" s="1">
        <v>3</v>
      </c>
    </row>
    <row r="620" spans="1:6" x14ac:dyDescent="0.25">
      <c r="A620" t="str">
        <f t="shared" si="9"/>
        <v>SWE8</v>
      </c>
      <c r="B620">
        <v>8</v>
      </c>
      <c r="C620" t="s">
        <v>35</v>
      </c>
      <c r="D620" s="1">
        <v>1.1564589999999999</v>
      </c>
      <c r="E620" s="1">
        <v>66.666659999999993</v>
      </c>
      <c r="F620" s="1">
        <v>7</v>
      </c>
    </row>
    <row r="621" spans="1:6" x14ac:dyDescent="0.25">
      <c r="A621" t="str">
        <f t="shared" si="9"/>
        <v>SWE9</v>
      </c>
      <c r="B621">
        <v>9</v>
      </c>
      <c r="C621" t="s">
        <v>35</v>
      </c>
      <c r="D621" s="1">
        <v>1.7880000000000001E-4</v>
      </c>
      <c r="E621" s="1">
        <v>100</v>
      </c>
      <c r="F621" s="1">
        <v>3</v>
      </c>
    </row>
    <row r="622" spans="1:6" x14ac:dyDescent="0.25">
      <c r="A622" t="str">
        <f t="shared" si="9"/>
        <v>SWE10</v>
      </c>
      <c r="B622">
        <v>10</v>
      </c>
      <c r="C622" t="s">
        <v>35</v>
      </c>
      <c r="D622" s="1">
        <v>0.67668709999999999</v>
      </c>
      <c r="E622" s="1">
        <v>40</v>
      </c>
      <c r="F622" s="1">
        <v>2</v>
      </c>
    </row>
    <row r="623" spans="1:6" x14ac:dyDescent="0.25">
      <c r="A623" t="str">
        <f t="shared" si="9"/>
        <v>SWE11</v>
      </c>
      <c r="B623">
        <v>11</v>
      </c>
      <c r="C623" t="s">
        <v>35</v>
      </c>
      <c r="D623" s="1">
        <v>0.31713200000000002</v>
      </c>
      <c r="E623" s="1">
        <v>40</v>
      </c>
      <c r="F623" s="1">
        <v>4</v>
      </c>
    </row>
    <row r="624" spans="1:6" x14ac:dyDescent="0.25">
      <c r="A624" t="str">
        <f t="shared" si="9"/>
        <v>SWE12</v>
      </c>
      <c r="B624">
        <v>12</v>
      </c>
      <c r="C624" t="s">
        <v>35</v>
      </c>
      <c r="D624" s="1">
        <v>0.54258680000000004</v>
      </c>
      <c r="E624" s="1">
        <v>27.272729999999999</v>
      </c>
      <c r="F624" s="1">
        <v>3</v>
      </c>
    </row>
    <row r="625" spans="1:6" x14ac:dyDescent="0.25">
      <c r="A625" t="str">
        <f t="shared" si="9"/>
        <v>SWE13</v>
      </c>
      <c r="B625">
        <v>13</v>
      </c>
      <c r="C625" t="s">
        <v>35</v>
      </c>
      <c r="D625" s="1">
        <v>0</v>
      </c>
      <c r="E625" s="1">
        <v>60</v>
      </c>
      <c r="F625" s="1">
        <v>2</v>
      </c>
    </row>
    <row r="626" spans="1:6" x14ac:dyDescent="0.25">
      <c r="A626" t="str">
        <f t="shared" si="9"/>
        <v>SWE14</v>
      </c>
      <c r="B626">
        <v>14</v>
      </c>
      <c r="C626" t="s">
        <v>35</v>
      </c>
      <c r="D626" s="1">
        <v>0.99622460000000002</v>
      </c>
      <c r="E626" s="1">
        <v>30</v>
      </c>
      <c r="F626" s="1">
        <v>3</v>
      </c>
    </row>
    <row r="627" spans="1:6" x14ac:dyDescent="0.25">
      <c r="A627" t="str">
        <f t="shared" si="9"/>
        <v>SWE15</v>
      </c>
      <c r="B627">
        <v>15</v>
      </c>
      <c r="C627" t="s">
        <v>35</v>
      </c>
      <c r="D627" s="1">
        <v>0.69316429999999996</v>
      </c>
      <c r="E627" s="1">
        <v>58.333329999999997</v>
      </c>
      <c r="F627" s="1">
        <v>5</v>
      </c>
    </row>
    <row r="628" spans="1:6" x14ac:dyDescent="0.25">
      <c r="A628" t="str">
        <f t="shared" si="9"/>
        <v>SWE16</v>
      </c>
      <c r="B628">
        <v>16</v>
      </c>
      <c r="C628" t="s">
        <v>35</v>
      </c>
      <c r="D628" s="1">
        <v>1.2110540000000001</v>
      </c>
      <c r="E628" s="1">
        <v>58.333329999999997</v>
      </c>
      <c r="F628" s="1">
        <v>7</v>
      </c>
    </row>
    <row r="629" spans="1:6" x14ac:dyDescent="0.25">
      <c r="A629" t="str">
        <f t="shared" si="9"/>
        <v>SWE17</v>
      </c>
      <c r="B629">
        <v>17</v>
      </c>
      <c r="C629" t="s">
        <v>35</v>
      </c>
      <c r="D629" s="1">
        <v>0.52019689999999996</v>
      </c>
      <c r="E629" s="1">
        <v>52.63158</v>
      </c>
      <c r="F629" s="1">
        <v>8</v>
      </c>
    </row>
    <row r="630" spans="1:6" x14ac:dyDescent="0.25">
      <c r="A630" t="str">
        <f t="shared" si="9"/>
        <v>TUR1</v>
      </c>
      <c r="B630">
        <v>1</v>
      </c>
      <c r="C630" t="s">
        <v>36</v>
      </c>
      <c r="D630" s="1">
        <v>1.686159</v>
      </c>
      <c r="E630" s="1">
        <v>57.142859999999999</v>
      </c>
      <c r="F630" s="1">
        <v>4</v>
      </c>
    </row>
    <row r="631" spans="1:6" x14ac:dyDescent="0.25">
      <c r="A631" t="str">
        <f t="shared" si="9"/>
        <v>TUR2</v>
      </c>
      <c r="B631">
        <v>2</v>
      </c>
      <c r="C631" t="s">
        <v>36</v>
      </c>
      <c r="D631" s="1">
        <v>1.3037639999999999</v>
      </c>
      <c r="E631" s="1">
        <v>62.5</v>
      </c>
      <c r="F631" s="1">
        <v>4</v>
      </c>
    </row>
    <row r="632" spans="1:6" x14ac:dyDescent="0.25">
      <c r="A632" t="str">
        <f t="shared" si="9"/>
        <v>TUR3</v>
      </c>
      <c r="B632">
        <v>3</v>
      </c>
      <c r="C632" t="s">
        <v>36</v>
      </c>
      <c r="D632" s="1">
        <v>1.390001</v>
      </c>
      <c r="E632" s="1">
        <v>84.615390000000005</v>
      </c>
      <c r="F632" s="1">
        <v>11</v>
      </c>
    </row>
    <row r="633" spans="1:6" x14ac:dyDescent="0.25">
      <c r="A633" t="str">
        <f t="shared" si="9"/>
        <v>TUR4</v>
      </c>
      <c r="B633">
        <v>4</v>
      </c>
      <c r="C633" t="s">
        <v>36</v>
      </c>
      <c r="D633" s="1">
        <v>4.1721950000000003</v>
      </c>
      <c r="E633" s="1">
        <v>70</v>
      </c>
      <c r="F633" s="1">
        <v>6</v>
      </c>
    </row>
    <row r="634" spans="1:6" x14ac:dyDescent="0.25">
      <c r="A634" t="str">
        <f t="shared" si="9"/>
        <v>TUR5</v>
      </c>
      <c r="B634">
        <v>5</v>
      </c>
      <c r="C634" t="s">
        <v>36</v>
      </c>
      <c r="D634" s="1">
        <v>3.2518539999999998</v>
      </c>
      <c r="E634" s="1">
        <v>55.55556</v>
      </c>
      <c r="F634" s="1">
        <v>5</v>
      </c>
    </row>
    <row r="635" spans="1:6" x14ac:dyDescent="0.25">
      <c r="A635" t="str">
        <f t="shared" si="9"/>
        <v>TUR6</v>
      </c>
      <c r="B635">
        <v>6</v>
      </c>
      <c r="C635" t="s">
        <v>36</v>
      </c>
      <c r="D635" s="1">
        <v>2.0819450000000002</v>
      </c>
      <c r="E635" s="1">
        <v>50</v>
      </c>
      <c r="F635" s="1">
        <v>4</v>
      </c>
    </row>
    <row r="636" spans="1:6" x14ac:dyDescent="0.25">
      <c r="A636" t="str">
        <f t="shared" si="9"/>
        <v>TUR7</v>
      </c>
      <c r="B636">
        <v>7</v>
      </c>
      <c r="C636" t="s">
        <v>36</v>
      </c>
      <c r="D636" s="1">
        <v>0.40354060000000003</v>
      </c>
      <c r="E636" s="1">
        <v>60</v>
      </c>
      <c r="F636" s="1">
        <v>3</v>
      </c>
    </row>
    <row r="637" spans="1:6" x14ac:dyDescent="0.25">
      <c r="A637" t="str">
        <f t="shared" si="9"/>
        <v>TUR8</v>
      </c>
      <c r="B637">
        <v>8</v>
      </c>
      <c r="C637" t="s">
        <v>36</v>
      </c>
      <c r="D637" s="1">
        <v>1.6875039999999999</v>
      </c>
      <c r="E637" s="1">
        <v>58.333329999999997</v>
      </c>
      <c r="F637" s="1">
        <v>7</v>
      </c>
    </row>
    <row r="638" spans="1:6" x14ac:dyDescent="0.25">
      <c r="A638" t="str">
        <f t="shared" si="9"/>
        <v>TUR9</v>
      </c>
      <c r="B638">
        <v>9</v>
      </c>
      <c r="C638" t="s">
        <v>36</v>
      </c>
      <c r="D638" s="1">
        <v>1.4171210000000001</v>
      </c>
      <c r="E638" s="1">
        <v>87.5</v>
      </c>
      <c r="F638" s="1">
        <v>3</v>
      </c>
    </row>
    <row r="639" spans="1:6" x14ac:dyDescent="0.25">
      <c r="A639" t="str">
        <f t="shared" si="9"/>
        <v>TUR10</v>
      </c>
      <c r="B639">
        <v>10</v>
      </c>
      <c r="C639" t="s">
        <v>36</v>
      </c>
      <c r="D639" s="1">
        <v>2.0702669999999999</v>
      </c>
      <c r="E639" s="1">
        <v>40</v>
      </c>
      <c r="F639" s="1">
        <v>2</v>
      </c>
    </row>
    <row r="640" spans="1:6" x14ac:dyDescent="0.25">
      <c r="A640" t="str">
        <f t="shared" si="9"/>
        <v>TUR11</v>
      </c>
      <c r="B640">
        <v>11</v>
      </c>
      <c r="C640" t="s">
        <v>36</v>
      </c>
      <c r="D640" s="1">
        <v>1.485528</v>
      </c>
      <c r="E640" s="1">
        <v>40</v>
      </c>
      <c r="F640" s="1">
        <v>4</v>
      </c>
    </row>
    <row r="641" spans="1:6" x14ac:dyDescent="0.25">
      <c r="A641" t="str">
        <f t="shared" si="9"/>
        <v>TUR12</v>
      </c>
      <c r="B641">
        <v>12</v>
      </c>
      <c r="C641" t="s">
        <v>36</v>
      </c>
      <c r="D641" s="1">
        <v>2.3157299999999998</v>
      </c>
      <c r="E641" s="1">
        <v>27.272729999999999</v>
      </c>
      <c r="F641" s="1">
        <v>3</v>
      </c>
    </row>
    <row r="642" spans="1:6" x14ac:dyDescent="0.25">
      <c r="A642" t="str">
        <f t="shared" si="9"/>
        <v>TUR13</v>
      </c>
      <c r="B642">
        <v>13</v>
      </c>
      <c r="C642" t="s">
        <v>36</v>
      </c>
      <c r="D642" s="1">
        <v>0.66650670000000001</v>
      </c>
      <c r="E642" s="1">
        <v>40</v>
      </c>
      <c r="F642" s="1">
        <v>2</v>
      </c>
    </row>
    <row r="643" spans="1:6" x14ac:dyDescent="0.25">
      <c r="A643" t="str">
        <f t="shared" ref="A643:A646" si="10">CONCATENATE(C643,B643)</f>
        <v>TUR14</v>
      </c>
      <c r="B643">
        <v>14</v>
      </c>
      <c r="C643" t="s">
        <v>36</v>
      </c>
      <c r="D643" s="1">
        <v>2.681781</v>
      </c>
      <c r="E643" s="1">
        <v>20</v>
      </c>
      <c r="F643" s="1">
        <v>2</v>
      </c>
    </row>
    <row r="644" spans="1:6" x14ac:dyDescent="0.25">
      <c r="A644" t="str">
        <f t="shared" si="10"/>
        <v>TUR15</v>
      </c>
      <c r="B644">
        <v>15</v>
      </c>
      <c r="C644" t="s">
        <v>36</v>
      </c>
      <c r="D644" s="1">
        <v>1.232138</v>
      </c>
      <c r="E644" s="1">
        <v>41.666670000000003</v>
      </c>
      <c r="F644" s="1">
        <v>5</v>
      </c>
    </row>
    <row r="645" spans="1:6" x14ac:dyDescent="0.25">
      <c r="A645" t="str">
        <f t="shared" si="10"/>
        <v>TUR16</v>
      </c>
      <c r="B645">
        <v>16</v>
      </c>
      <c r="C645" t="s">
        <v>36</v>
      </c>
      <c r="D645" s="1">
        <v>1.59067</v>
      </c>
      <c r="E645" s="1">
        <v>58.333329999999997</v>
      </c>
      <c r="F645" s="1">
        <v>7</v>
      </c>
    </row>
    <row r="646" spans="1:6" x14ac:dyDescent="0.25">
      <c r="A646" t="str">
        <f t="shared" si="10"/>
        <v>TUR17</v>
      </c>
      <c r="B646">
        <v>17</v>
      </c>
      <c r="C646" t="s">
        <v>36</v>
      </c>
      <c r="D646" s="1">
        <v>1.668814</v>
      </c>
      <c r="E646" s="1">
        <v>47.36842</v>
      </c>
      <c r="F646" s="1">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38"/>
  <sheetViews>
    <sheetView showGridLines="0" tabSelected="1" topLeftCell="A4" zoomScaleNormal="100" workbookViewId="0">
      <selection activeCell="J19" sqref="J19"/>
    </sheetView>
  </sheetViews>
  <sheetFormatPr defaultColWidth="9.1796875" defaultRowHeight="14.5" x14ac:dyDescent="0.35"/>
  <cols>
    <col min="1" max="1" width="9.1796875" style="2"/>
    <col min="2" max="2" width="40.81640625" style="2" customWidth="1"/>
    <col min="3" max="3" width="10.1796875" style="2" customWidth="1"/>
    <col min="4" max="4" width="10.54296875" style="3" bestFit="1" customWidth="1"/>
    <col min="5" max="7" width="1.1796875" style="31" customWidth="1"/>
    <col min="8" max="8" width="9.1796875" style="2"/>
    <col min="9" max="9" width="13.453125" style="2" customWidth="1"/>
    <col min="10" max="10" width="9.1796875" style="3"/>
    <col min="11" max="11" width="9.1796875" style="2"/>
    <col min="12" max="21" width="9.1796875" style="5"/>
    <col min="22" max="22" width="9.1796875" style="5" customWidth="1"/>
    <col min="23" max="25" width="8.7265625" customWidth="1"/>
    <col min="26" max="16384" width="9.1796875" style="2"/>
  </cols>
  <sheetData>
    <row r="1" spans="1:28" s="36" customFormat="1" ht="12.5" x14ac:dyDescent="0.25">
      <c r="A1" s="39" t="s">
        <v>117</v>
      </c>
      <c r="D1" s="37"/>
      <c r="J1" s="37"/>
      <c r="W1" s="38"/>
      <c r="X1" s="38"/>
      <c r="Y1" s="38"/>
    </row>
    <row r="2" spans="1:28" s="36" customFormat="1" ht="12.5" x14ac:dyDescent="0.25">
      <c r="A2" s="36" t="s">
        <v>118</v>
      </c>
      <c r="B2" s="36" t="s">
        <v>119</v>
      </c>
      <c r="D2" s="37"/>
      <c r="J2" s="37"/>
      <c r="W2" s="38"/>
      <c r="X2" s="38"/>
      <c r="Y2" s="38"/>
    </row>
    <row r="3" spans="1:28" s="36" customFormat="1" ht="12.5" x14ac:dyDescent="0.25">
      <c r="A3" s="36" t="s">
        <v>120</v>
      </c>
      <c r="D3" s="37"/>
      <c r="J3" s="37"/>
      <c r="W3" s="38"/>
      <c r="X3" s="38"/>
      <c r="Y3" s="38"/>
    </row>
    <row r="4" spans="1:28" s="36" customFormat="1" ht="12.5" x14ac:dyDescent="0.25">
      <c r="A4" s="39" t="s">
        <v>121</v>
      </c>
      <c r="D4" s="37"/>
      <c r="J4" s="37"/>
      <c r="W4" s="38"/>
      <c r="X4" s="38"/>
      <c r="Y4" s="38"/>
    </row>
    <row r="5" spans="1:28" s="36" customFormat="1" ht="12.5" x14ac:dyDescent="0.25">
      <c r="D5" s="37"/>
      <c r="J5" s="37"/>
      <c r="W5" s="38"/>
      <c r="X5" s="38"/>
      <c r="Y5" s="38"/>
    </row>
    <row r="6" spans="1:28" x14ac:dyDescent="0.35">
      <c r="A6" s="19" t="str">
        <f>CONCATENATE("Figure 2.",VLOOKUP(Figure!$C$9,List!C:D,2,FALSE)," ",VLOOKUP(Figure!$C$9,List!A:B,2,FALSE),"’s distance from targets and data coverage, by goal")</f>
        <v>Figure 2.2 Australia’s distance from targets and data coverage, by goal</v>
      </c>
      <c r="B6" s="4"/>
      <c r="C6" s="4"/>
      <c r="D6" s="12"/>
      <c r="E6" s="28"/>
      <c r="F6" s="28"/>
      <c r="G6" s="28"/>
      <c r="H6" s="4"/>
      <c r="I6" s="4"/>
      <c r="J6" s="12"/>
      <c r="W6" s="2"/>
      <c r="X6" s="2"/>
      <c r="Y6" s="2"/>
    </row>
    <row r="7" spans="1:28" x14ac:dyDescent="0.35">
      <c r="A7" s="19"/>
      <c r="B7" s="4"/>
      <c r="C7" s="4"/>
      <c r="D7" s="12"/>
      <c r="E7" s="28"/>
      <c r="F7" s="28"/>
      <c r="G7" s="28"/>
      <c r="H7" s="4"/>
      <c r="I7" s="4"/>
      <c r="J7" s="12"/>
      <c r="W7" s="2"/>
      <c r="X7" s="2"/>
      <c r="Y7" s="2"/>
    </row>
    <row r="8" spans="1:28" ht="15" thickBot="1" x14ac:dyDescent="0.4">
      <c r="A8" s="4"/>
      <c r="B8" s="4"/>
      <c r="C8" s="4"/>
      <c r="D8" s="12"/>
      <c r="E8" s="28"/>
      <c r="F8" s="28"/>
      <c r="G8" s="28"/>
      <c r="H8" s="4"/>
      <c r="I8" s="4"/>
      <c r="J8" s="12"/>
      <c r="W8" s="2"/>
      <c r="X8" s="2"/>
      <c r="Y8" s="2"/>
    </row>
    <row r="9" spans="1:28" ht="15" thickBot="1" x14ac:dyDescent="0.4">
      <c r="A9" s="4"/>
      <c r="B9" s="20" t="s">
        <v>64</v>
      </c>
      <c r="C9" s="21" t="s">
        <v>3</v>
      </c>
      <c r="D9" s="2"/>
      <c r="E9" s="34"/>
      <c r="F9" s="34"/>
      <c r="G9" s="28"/>
      <c r="H9" s="4"/>
      <c r="I9" s="4"/>
      <c r="J9" s="7"/>
      <c r="K9" s="8"/>
      <c r="M9" s="24" t="str">
        <f>A6</f>
        <v>Figure 2.2 Australia’s distance from targets and data coverage, by goal</v>
      </c>
      <c r="N9" s="24"/>
      <c r="O9" s="24"/>
      <c r="P9" s="24"/>
      <c r="Q9" s="24"/>
      <c r="R9" s="24"/>
      <c r="S9" s="24"/>
      <c r="T9" s="24"/>
      <c r="U9" s="24"/>
      <c r="W9" s="2"/>
      <c r="X9" s="2"/>
      <c r="Y9" s="2"/>
      <c r="AA9" s="8"/>
    </row>
    <row r="10" spans="1:28" ht="15" customHeight="1" x14ac:dyDescent="0.35">
      <c r="A10" s="4"/>
      <c r="B10" s="4"/>
      <c r="C10" s="4"/>
      <c r="D10" s="12"/>
      <c r="E10" s="28"/>
      <c r="F10" s="29"/>
      <c r="G10" s="29"/>
      <c r="H10" s="4"/>
      <c r="I10" s="4"/>
      <c r="J10" s="12"/>
      <c r="K10" s="8"/>
      <c r="M10" s="40" t="str">
        <f>CONCATENATE("Panel A - ",VLOOKUP($C$9,List!$A:$B,2,FALSE),"’s average distance to targets at Goal level")</f>
        <v>Panel A - Australia’s average distance to targets at Goal level</v>
      </c>
      <c r="N10" s="40"/>
      <c r="O10" s="40"/>
      <c r="P10" s="40"/>
      <c r="Q10" s="40"/>
      <c r="R10" s="40"/>
      <c r="S10" s="40"/>
      <c r="T10" s="40"/>
      <c r="U10" s="40"/>
      <c r="W10" s="2"/>
      <c r="X10" s="2"/>
      <c r="Y10" s="2"/>
      <c r="Z10"/>
      <c r="AA10" s="8"/>
      <c r="AB10" s="5"/>
    </row>
    <row r="11" spans="1:28" x14ac:dyDescent="0.35">
      <c r="A11" t="s">
        <v>103</v>
      </c>
      <c r="B11" t="s">
        <v>104</v>
      </c>
      <c r="C11" s="4" t="s">
        <v>105</v>
      </c>
      <c r="D11" s="13" t="s">
        <v>63</v>
      </c>
      <c r="E11" s="29" t="s">
        <v>101</v>
      </c>
      <c r="F11" s="29" t="s">
        <v>100</v>
      </c>
      <c r="G11" s="29" t="s">
        <v>114</v>
      </c>
      <c r="H11" s="4" t="s">
        <v>0</v>
      </c>
      <c r="I11" s="4" t="s">
        <v>115</v>
      </c>
      <c r="J11" s="12" t="s">
        <v>116</v>
      </c>
      <c r="K11" s="8"/>
      <c r="M11" s="17"/>
      <c r="N11" s="17"/>
      <c r="O11" s="17"/>
      <c r="P11" s="17"/>
      <c r="Q11" s="17"/>
      <c r="R11" s="17"/>
      <c r="S11" s="17"/>
      <c r="T11" s="17"/>
      <c r="U11" s="17"/>
      <c r="V11" s="17"/>
      <c r="W11" s="2"/>
      <c r="X11" s="2"/>
      <c r="Y11" s="2"/>
      <c r="AA11" s="8"/>
      <c r="AB11" s="5"/>
    </row>
    <row r="12" spans="1:28" x14ac:dyDescent="0.35">
      <c r="A12" s="16" t="s">
        <v>38</v>
      </c>
      <c r="B12" s="15"/>
      <c r="C12" s="15"/>
      <c r="D12" s="12"/>
      <c r="E12" s="28"/>
      <c r="F12" s="28"/>
      <c r="G12" s="28"/>
      <c r="H12" s="4"/>
      <c r="I12" s="4"/>
      <c r="J12" s="12"/>
      <c r="K12" s="8"/>
      <c r="M12" s="17"/>
      <c r="N12" s="17"/>
      <c r="O12" s="17"/>
      <c r="P12" s="17"/>
      <c r="Q12" s="17"/>
      <c r="R12" s="17"/>
      <c r="S12" s="17"/>
      <c r="T12" s="17"/>
      <c r="U12" s="17"/>
      <c r="V12" s="17"/>
      <c r="W12" s="2"/>
      <c r="X12" s="2"/>
      <c r="Y12" s="2"/>
      <c r="AB12" s="5"/>
    </row>
    <row r="13" spans="1:28" x14ac:dyDescent="0.35">
      <c r="A13" s="22"/>
      <c r="B13" s="25" t="s">
        <v>107</v>
      </c>
      <c r="C13" s="4">
        <v>1</v>
      </c>
      <c r="D13" s="7">
        <f>IFERROR(VLOOKUP(CONCATENATE($C$9,$C13),Data!$A:$E,4,FALSE),"")</f>
        <v>1.3017049999999999</v>
      </c>
      <c r="E13" s="30">
        <f>IFERROR((D13*J13/100+MAX(3,D13)*(1-J13/100))-D13,"")</f>
        <v>0.48522716711850022</v>
      </c>
      <c r="F13" s="30">
        <f>IFERROR(D13-(D13*J13/100),"")</f>
        <v>0.37191573288150015</v>
      </c>
      <c r="G13" s="30">
        <f>IFERROR(3-D13,"")</f>
        <v>1.6982950000000001</v>
      </c>
      <c r="H13" s="7">
        <f>VLOOKUP(CONCATENATE("OECDp",$C13),Data!$A:$E,4,FALSE)</f>
        <v>1.3837459999999999</v>
      </c>
      <c r="I13" s="33">
        <f>F13+E13</f>
        <v>0.85714290000000037</v>
      </c>
      <c r="J13" s="7">
        <f>IFERROR(VLOOKUP(CONCATENATE($C$9,$C13),Data!$A:$E,5,FALSE),"")</f>
        <v>71.428569999999993</v>
      </c>
      <c r="K13" s="8"/>
      <c r="M13" s="17"/>
      <c r="N13" s="17"/>
      <c r="O13" s="17"/>
      <c r="P13" s="17"/>
      <c r="Q13" s="17"/>
      <c r="R13" s="17"/>
      <c r="S13" s="17"/>
      <c r="T13" s="17"/>
      <c r="U13" s="17"/>
      <c r="V13" s="17"/>
      <c r="W13" s="2"/>
      <c r="X13" s="2"/>
      <c r="Y13" s="2"/>
      <c r="Z13"/>
      <c r="AB13" s="5"/>
    </row>
    <row r="14" spans="1:28" x14ac:dyDescent="0.35">
      <c r="A14" s="23"/>
      <c r="B14" s="4" t="s">
        <v>39</v>
      </c>
      <c r="C14" s="4">
        <v>2</v>
      </c>
      <c r="D14" s="7">
        <f>IFERROR(VLOOKUP(CONCATENATE($C$9,$C14),Data!$A:$E,4,FALSE),"")</f>
        <v>1.7568410000000001</v>
      </c>
      <c r="E14" s="30">
        <f t="shared" ref="E14:E17" si="0">IFERROR((D14*J14/100+MAX(3,D14)*(1-J14/100))-D14,"")</f>
        <v>0.46618462499999991</v>
      </c>
      <c r="F14" s="30">
        <f>IFERROR(D14-(D14*J14/100),"")</f>
        <v>0.65881537500000009</v>
      </c>
      <c r="G14" s="30">
        <f>IFERROR(3-D14,"")</f>
        <v>1.2431589999999999</v>
      </c>
      <c r="H14" s="7">
        <f>VLOOKUP(CONCATENATE("OECDp",$C14),Data!$A:$E,4,FALSE)</f>
        <v>1.85256</v>
      </c>
      <c r="I14" s="33">
        <f t="shared" ref="I14:I17" si="1">F14+E14</f>
        <v>1.125</v>
      </c>
      <c r="J14" s="7">
        <f>IFERROR(VLOOKUP(CONCATENATE($C$9,$C14),Data!$A:$E,5,FALSE),"")</f>
        <v>62.5</v>
      </c>
      <c r="K14" s="8"/>
      <c r="M14" s="17"/>
      <c r="N14" s="17"/>
      <c r="O14" s="17"/>
      <c r="P14" s="17"/>
      <c r="Q14" s="17"/>
      <c r="R14" s="17"/>
      <c r="S14" s="17"/>
      <c r="T14" s="17"/>
      <c r="U14" s="17"/>
      <c r="V14" s="17"/>
      <c r="W14" s="2"/>
      <c r="X14" s="2"/>
      <c r="Y14" s="2"/>
      <c r="Z14"/>
      <c r="AB14" s="5"/>
    </row>
    <row r="15" spans="1:28" x14ac:dyDescent="0.35">
      <c r="A15" s="23"/>
      <c r="B15" s="4" t="s">
        <v>40</v>
      </c>
      <c r="C15" s="4">
        <v>3</v>
      </c>
      <c r="D15" s="7">
        <f>IFERROR(VLOOKUP(CONCATENATE($C$9,$C15),Data!$A:$E,4,FALSE),"")</f>
        <v>0.68087319999999996</v>
      </c>
      <c r="E15" s="30">
        <f t="shared" si="0"/>
        <v>0</v>
      </c>
      <c r="F15" s="30">
        <f>IFERROR(D15-(D15*J15/100),"")</f>
        <v>0</v>
      </c>
      <c r="G15" s="30">
        <f>IFERROR(3-D15,"")</f>
        <v>2.3191268000000003</v>
      </c>
      <c r="H15" s="7">
        <f>VLOOKUP(CONCATENATE("OECDp",$C15),Data!$A:$E,4,FALSE)</f>
        <v>1.265633</v>
      </c>
      <c r="I15" s="33">
        <f t="shared" si="1"/>
        <v>0</v>
      </c>
      <c r="J15" s="7">
        <f>IFERROR(VLOOKUP(CONCATENATE($C$9,$C15),Data!$A:$E,5,FALSE),"")</f>
        <v>100</v>
      </c>
      <c r="K15" s="8"/>
      <c r="M15" s="17"/>
      <c r="N15" s="17"/>
      <c r="O15" s="17"/>
      <c r="P15" s="17"/>
      <c r="Q15" s="17"/>
      <c r="R15" s="17"/>
      <c r="S15" s="17"/>
      <c r="T15" s="17"/>
      <c r="U15" s="17"/>
      <c r="V15" s="17"/>
      <c r="W15" s="2"/>
      <c r="X15" s="2"/>
      <c r="Y15" s="2"/>
      <c r="Z15"/>
      <c r="AA15" s="8"/>
      <c r="AB15" s="5"/>
    </row>
    <row r="16" spans="1:28" x14ac:dyDescent="0.35">
      <c r="A16" s="23"/>
      <c r="B16" s="4" t="s">
        <v>41</v>
      </c>
      <c r="C16" s="4">
        <v>4</v>
      </c>
      <c r="D16" s="7">
        <f>IFERROR(VLOOKUP(CONCATENATE($C$9,$C16),Data!$A:$E,4,FALSE),"")</f>
        <v>1.324881</v>
      </c>
      <c r="E16" s="30">
        <f t="shared" si="0"/>
        <v>0.33502379999999987</v>
      </c>
      <c r="F16" s="30">
        <f>IFERROR(D16-(D16*J16/100),"")</f>
        <v>0.2649762</v>
      </c>
      <c r="G16" s="30">
        <f>IFERROR(3-D16,"")</f>
        <v>1.675119</v>
      </c>
      <c r="H16" s="7">
        <f>VLOOKUP(CONCATENATE("OECDp",$C16),Data!$A:$E,4,FALSE)</f>
        <v>1.664825</v>
      </c>
      <c r="I16" s="33">
        <f t="shared" si="1"/>
        <v>0.59999999999999987</v>
      </c>
      <c r="J16" s="7">
        <f>IFERROR(VLOOKUP(CONCATENATE($C$9,$C16),Data!$A:$E,5,FALSE),"")</f>
        <v>80</v>
      </c>
      <c r="M16" s="17"/>
      <c r="N16" s="17"/>
      <c r="O16" s="17"/>
      <c r="P16" s="17"/>
      <c r="Q16" s="17"/>
      <c r="R16" s="17"/>
      <c r="S16" s="17"/>
      <c r="T16" s="17"/>
      <c r="U16" s="17"/>
      <c r="V16" s="17"/>
      <c r="W16" s="2"/>
      <c r="X16" s="2"/>
      <c r="Y16" s="2"/>
      <c r="Z16"/>
      <c r="AB16" s="5"/>
    </row>
    <row r="17" spans="1:28" x14ac:dyDescent="0.35">
      <c r="A17" s="23"/>
      <c r="B17" s="25" t="s">
        <v>110</v>
      </c>
      <c r="C17" s="4">
        <v>5</v>
      </c>
      <c r="D17" s="7">
        <f>IFERROR(VLOOKUP(CONCATENATE($C$9,$C17),Data!$A:$E,4,FALSE),"")</f>
        <v>1.4853050000000001</v>
      </c>
      <c r="E17" s="30">
        <f t="shared" si="0"/>
        <v>1.0097967171565003</v>
      </c>
      <c r="F17" s="30">
        <f>IFERROR(D17-(D17*J17/100),"")</f>
        <v>0.99020338284350018</v>
      </c>
      <c r="G17" s="30">
        <f>IFERROR(3-D17,"")</f>
        <v>1.5146949999999999</v>
      </c>
      <c r="H17" s="7">
        <f>VLOOKUP(CONCATENATE("OECDp",$C17),Data!$A:$E,4,FALSE)</f>
        <v>2.3157570000000001</v>
      </c>
      <c r="I17" s="33">
        <f t="shared" si="1"/>
        <v>2.0000001000000003</v>
      </c>
      <c r="J17" s="7">
        <f>IFERROR(VLOOKUP(CONCATENATE($C$9,$C17),Data!$A:$E,5,FALSE),"")</f>
        <v>33.333329999999997</v>
      </c>
      <c r="M17" s="17"/>
      <c r="N17" s="17"/>
      <c r="O17" s="17"/>
      <c r="P17" s="17"/>
      <c r="Q17" s="17"/>
      <c r="R17" s="17"/>
      <c r="S17" s="17"/>
      <c r="T17" s="17"/>
      <c r="U17" s="17"/>
      <c r="V17" s="17"/>
      <c r="W17" s="2"/>
      <c r="X17" s="2"/>
      <c r="Y17" s="2"/>
      <c r="Z17"/>
      <c r="AA17" s="8"/>
      <c r="AB17" s="5"/>
    </row>
    <row r="18" spans="1:28" x14ac:dyDescent="0.35">
      <c r="A18" s="23"/>
      <c r="B18" s="4"/>
      <c r="C18" s="4"/>
      <c r="D18" s="7"/>
      <c r="E18" s="30"/>
      <c r="F18" s="30"/>
      <c r="G18" s="30"/>
      <c r="H18" s="7"/>
      <c r="I18" s="9"/>
      <c r="J18" s="7"/>
      <c r="K18" s="10"/>
      <c r="M18" s="17"/>
      <c r="N18" s="17"/>
      <c r="O18" s="17"/>
      <c r="P18" s="17"/>
      <c r="Q18" s="17"/>
      <c r="R18" s="17"/>
      <c r="S18" s="17"/>
      <c r="T18" s="17"/>
      <c r="U18" s="17"/>
      <c r="V18" s="17"/>
      <c r="W18" s="2"/>
      <c r="X18" s="2"/>
      <c r="Y18" s="2"/>
      <c r="AB18" s="5"/>
    </row>
    <row r="19" spans="1:28" x14ac:dyDescent="0.35">
      <c r="A19" s="16" t="s">
        <v>42</v>
      </c>
      <c r="B19" s="4"/>
      <c r="C19" s="4"/>
      <c r="D19" s="7"/>
      <c r="E19" s="30"/>
      <c r="F19" s="28"/>
      <c r="G19" s="30"/>
      <c r="H19" s="4"/>
      <c r="I19" s="9"/>
      <c r="J19" s="7"/>
      <c r="K19" s="10"/>
      <c r="M19" s="17"/>
      <c r="N19" s="17"/>
      <c r="O19" s="17"/>
      <c r="P19" s="17"/>
      <c r="Q19" s="17"/>
      <c r="R19" s="17"/>
      <c r="S19" s="17"/>
      <c r="T19" s="17"/>
      <c r="U19" s="17"/>
      <c r="V19" s="17"/>
      <c r="W19" s="2"/>
      <c r="X19" s="2"/>
      <c r="Y19" s="2"/>
      <c r="AA19" s="8"/>
      <c r="AB19" s="5"/>
    </row>
    <row r="20" spans="1:28" x14ac:dyDescent="0.35">
      <c r="A20" s="23"/>
      <c r="B20" s="4" t="s">
        <v>43</v>
      </c>
      <c r="C20" s="4">
        <v>6</v>
      </c>
      <c r="D20" s="7">
        <f>IFERROR(VLOOKUP(CONCATENATE($C$9,$C20),Data!$A:$E,4,FALSE),"")</f>
        <v>1.518615</v>
      </c>
      <c r="E20" s="30">
        <f>IFERROR((D20*J20/100+MAX(3,D20)*(1-J20/100))-D20,"")</f>
        <v>0.55551937499999982</v>
      </c>
      <c r="F20" s="30">
        <f>IFERROR(D20-(D20*J20/100),"")</f>
        <v>0.56948062500000007</v>
      </c>
      <c r="G20" s="30">
        <f>IFERROR(3-D20,"")</f>
        <v>1.481385</v>
      </c>
      <c r="H20" s="7">
        <f>VLOOKUP(CONCATENATE("OECDp",$C20),Data!$A:$E,4,FALSE)</f>
        <v>1.0313760000000001</v>
      </c>
      <c r="I20" s="33">
        <f t="shared" ref="I20:I24" si="2">F20+E20</f>
        <v>1.125</v>
      </c>
      <c r="J20" s="7">
        <f>IFERROR(VLOOKUP(CONCATENATE($C$9,$C20),Data!$A:$E,5,FALSE),"")</f>
        <v>62.5</v>
      </c>
      <c r="K20" s="11"/>
      <c r="M20" s="17"/>
      <c r="N20" s="17"/>
      <c r="O20" s="17"/>
      <c r="P20" s="17"/>
      <c r="Q20" s="17"/>
      <c r="R20" s="17"/>
      <c r="S20" s="17"/>
      <c r="T20" s="17"/>
      <c r="U20" s="17"/>
      <c r="V20" s="17"/>
      <c r="W20" s="2"/>
      <c r="X20" s="2"/>
      <c r="Y20" s="2"/>
      <c r="AA20" s="8"/>
      <c r="AB20" s="5"/>
    </row>
    <row r="21" spans="1:28" x14ac:dyDescent="0.35">
      <c r="A21" s="23"/>
      <c r="B21" s="25" t="s">
        <v>109</v>
      </c>
      <c r="C21" s="4">
        <v>12</v>
      </c>
      <c r="D21" s="7">
        <f>IFERROR(VLOOKUP(CONCATENATE($C$9,$C21),Data!$A:$E,4,FALSE),"")</f>
        <v>0.86501910000000004</v>
      </c>
      <c r="E21" s="30">
        <f t="shared" ref="E21:E24" si="3">IFERROR((D21*J21/100+MAX(3,D21)*(1-J21/100))-D21,"")</f>
        <v>1.5527133235914299</v>
      </c>
      <c r="F21" s="30">
        <f>IFERROR(D21-(D21*J21/100),"")</f>
        <v>0.62910477640856999</v>
      </c>
      <c r="G21" s="30">
        <f>IFERROR(3-D21,"")</f>
        <v>2.1349809</v>
      </c>
      <c r="H21" s="7">
        <f>VLOOKUP(CONCATENATE("OECDp",$C21),Data!$A:$E,4,FALSE)</f>
        <v>0.92247489999999999</v>
      </c>
      <c r="I21" s="33">
        <f t="shared" si="2"/>
        <v>2.1818181000000001</v>
      </c>
      <c r="J21" s="7">
        <f>IFERROR(VLOOKUP(CONCATENATE($C$9,$C21),Data!$A:$E,5,FALSE),"")</f>
        <v>27.272729999999999</v>
      </c>
      <c r="K21" s="10"/>
      <c r="M21" s="17"/>
      <c r="N21" s="17"/>
      <c r="O21" s="17"/>
      <c r="P21" s="17"/>
      <c r="Q21" s="17"/>
      <c r="R21" s="17"/>
      <c r="S21" s="17"/>
      <c r="T21" s="17"/>
      <c r="U21" s="17"/>
      <c r="V21" s="17"/>
      <c r="W21" s="2"/>
      <c r="X21" s="2"/>
      <c r="Y21" s="2"/>
      <c r="Z21"/>
      <c r="AB21" s="5"/>
    </row>
    <row r="22" spans="1:28" x14ac:dyDescent="0.35">
      <c r="A22" s="23"/>
      <c r="B22" s="4" t="s">
        <v>44</v>
      </c>
      <c r="C22" s="4">
        <v>13</v>
      </c>
      <c r="D22" s="7">
        <f>IFERROR(VLOOKUP(CONCATENATE($C$9,$C22),Data!$A:$E,4,FALSE),"")</f>
        <v>1.248154</v>
      </c>
      <c r="E22" s="30">
        <f t="shared" si="3"/>
        <v>0.70073840000000009</v>
      </c>
      <c r="F22" s="30">
        <f>IFERROR(D22-(D22*J22/100),"")</f>
        <v>0.49926159999999997</v>
      </c>
      <c r="G22" s="30">
        <f>IFERROR(3-D22,"")</f>
        <v>1.751846</v>
      </c>
      <c r="H22" s="7">
        <f>VLOOKUP(CONCATENATE("OECDp",$C22),Data!$A:$E,4,FALSE)</f>
        <v>0.80270330000000001</v>
      </c>
      <c r="I22" s="33">
        <f t="shared" si="2"/>
        <v>1.2000000000000002</v>
      </c>
      <c r="J22" s="7">
        <f>IFERROR(VLOOKUP(CONCATENATE($C$9,$C22),Data!$A:$E,5,FALSE),"")</f>
        <v>60</v>
      </c>
      <c r="K22" s="10"/>
      <c r="M22" s="40" t="str">
        <f>CONCATENATE("Panel B - ",VLOOKUP($C$9,List!$A:$B,2,FALSE),"’s data coverage, percentage of targets for which there is at least one indicator by Goal")</f>
        <v>Panel B - Australia’s data coverage, percentage of targets for which there is at least one indicator by Goal</v>
      </c>
      <c r="N22" s="40"/>
      <c r="O22" s="40"/>
      <c r="P22" s="40"/>
      <c r="Q22" s="40"/>
      <c r="R22" s="40"/>
      <c r="S22" s="40"/>
      <c r="T22" s="40"/>
      <c r="U22" s="40"/>
      <c r="V22" s="17"/>
      <c r="W22" s="2"/>
      <c r="X22" s="2"/>
      <c r="Y22" s="2"/>
      <c r="AB22" s="5"/>
    </row>
    <row r="23" spans="1:28" x14ac:dyDescent="0.35">
      <c r="A23" s="23"/>
      <c r="B23" s="4" t="s">
        <v>45</v>
      </c>
      <c r="C23" s="4">
        <v>14</v>
      </c>
      <c r="D23" s="7">
        <f>IFERROR(VLOOKUP(CONCATENATE($C$9,$C23),Data!$A:$E,4,FALSE),"")</f>
        <v>0.52626589999999995</v>
      </c>
      <c r="E23" s="30">
        <f t="shared" si="3"/>
        <v>1.7316138699999999</v>
      </c>
      <c r="F23" s="30">
        <f>IFERROR(D23-(D23*J23/100),"")</f>
        <v>0.36838612999999998</v>
      </c>
      <c r="G23" s="30">
        <f>IFERROR(3-D23,"")</f>
        <v>2.4737341000000002</v>
      </c>
      <c r="H23" s="7">
        <f>VLOOKUP(CONCATENATE("OECDp",$C23),Data!$A:$E,4,FALSE)</f>
        <v>0.88506410000000002</v>
      </c>
      <c r="I23" s="33">
        <f t="shared" si="2"/>
        <v>2.0999999999999996</v>
      </c>
      <c r="J23" s="7">
        <f>IFERROR(VLOOKUP(CONCATENATE($C$9,$C23),Data!$A:$E,5,FALSE),"")</f>
        <v>30</v>
      </c>
      <c r="K23" s="10"/>
      <c r="V23" s="17"/>
      <c r="W23" s="2"/>
      <c r="X23" s="2"/>
      <c r="Y23" s="2"/>
      <c r="Z23"/>
      <c r="AB23" s="5"/>
    </row>
    <row r="24" spans="1:28" x14ac:dyDescent="0.35">
      <c r="A24" s="23"/>
      <c r="B24" s="4" t="s">
        <v>46</v>
      </c>
      <c r="C24" s="4">
        <v>15</v>
      </c>
      <c r="D24" s="7">
        <f>IFERROR(VLOOKUP(CONCATENATE($C$9,$C24),Data!$A:$E,4,FALSE),"")</f>
        <v>1.010858</v>
      </c>
      <c r="E24" s="30">
        <f t="shared" si="3"/>
        <v>0.99457099999999987</v>
      </c>
      <c r="F24" s="30">
        <f>IFERROR(D24-(D24*J24/100),"")</f>
        <v>0.50542900000000002</v>
      </c>
      <c r="G24" s="30">
        <f>IFERROR(3-D24,"")</f>
        <v>1.989142</v>
      </c>
      <c r="H24" s="7">
        <f>VLOOKUP(CONCATENATE("OECDp",$C24),Data!$A:$E,4,FALSE)</f>
        <v>0.96709000000000001</v>
      </c>
      <c r="I24" s="33">
        <f t="shared" si="2"/>
        <v>1.5</v>
      </c>
      <c r="J24" s="7">
        <f>IFERROR(VLOOKUP(CONCATENATE($C$9,$C24),Data!$A:$E,5,FALSE),"")</f>
        <v>50</v>
      </c>
      <c r="K24" s="10"/>
      <c r="M24" s="17"/>
      <c r="N24" s="17"/>
      <c r="O24" s="17"/>
      <c r="P24" s="17"/>
      <c r="Q24" s="17"/>
      <c r="R24" s="17"/>
      <c r="S24" s="17"/>
      <c r="T24" s="17"/>
      <c r="U24" s="17"/>
      <c r="V24" s="17"/>
      <c r="W24" s="2"/>
      <c r="X24" s="2"/>
      <c r="Y24" s="2"/>
      <c r="AA24" s="8"/>
      <c r="AB24" s="5"/>
    </row>
    <row r="25" spans="1:28" x14ac:dyDescent="0.35">
      <c r="A25" s="23"/>
      <c r="B25" s="4"/>
      <c r="C25" s="4"/>
      <c r="D25" s="7"/>
      <c r="E25" s="30"/>
      <c r="F25" s="30"/>
      <c r="G25" s="30"/>
      <c r="H25" s="7"/>
      <c r="I25" s="9"/>
      <c r="J25" s="7"/>
      <c r="K25" s="10"/>
      <c r="W25" s="2"/>
      <c r="X25" s="2"/>
      <c r="Y25" s="2"/>
      <c r="Z25" s="5"/>
      <c r="AA25" s="8"/>
      <c r="AB25" s="5"/>
    </row>
    <row r="26" spans="1:28" x14ac:dyDescent="0.35">
      <c r="A26" s="16" t="s">
        <v>47</v>
      </c>
      <c r="B26" s="4"/>
      <c r="C26" s="4"/>
      <c r="D26" s="7"/>
      <c r="E26" s="30"/>
      <c r="F26" s="28"/>
      <c r="G26" s="30"/>
      <c r="H26" s="4"/>
      <c r="I26" s="9"/>
      <c r="J26" s="7"/>
      <c r="K26" s="10"/>
      <c r="W26" s="2"/>
      <c r="X26" s="2"/>
      <c r="Y26" s="2"/>
      <c r="AB26" s="5"/>
    </row>
    <row r="27" spans="1:28" x14ac:dyDescent="0.35">
      <c r="A27" s="23"/>
      <c r="B27" s="4" t="s">
        <v>48</v>
      </c>
      <c r="C27" s="4">
        <v>7</v>
      </c>
      <c r="D27" s="7">
        <f>IFERROR(VLOOKUP(CONCATENATE($C$9,$C27),Data!$A:$E,4,FALSE),"")</f>
        <v>1.027363</v>
      </c>
      <c r="E27" s="30">
        <f>IFERROR((D27*J27/100+MAX(3,D27)*(1-J27/100))-D27,"")</f>
        <v>0.39452739999999986</v>
      </c>
      <c r="F27" s="30">
        <f>IFERROR(D27-(D27*J27/100),"")</f>
        <v>0.20547260000000001</v>
      </c>
      <c r="G27" s="30">
        <f>IFERROR(3-D27,"")</f>
        <v>1.972637</v>
      </c>
      <c r="H27" s="7">
        <f>VLOOKUP(CONCATENATE("OECDp",$C27),Data!$A:$E,4,FALSE)</f>
        <v>0.85870029999999997</v>
      </c>
      <c r="I27" s="33">
        <f t="shared" ref="I27:I31" si="4">F27+E27</f>
        <v>0.59999999999999987</v>
      </c>
      <c r="J27" s="7">
        <f>IFERROR(VLOOKUP(CONCATENATE($C$9,$C27),Data!$A:$E,5,FALSE),"")</f>
        <v>80</v>
      </c>
      <c r="K27" s="10"/>
      <c r="W27" s="2"/>
      <c r="X27" s="2"/>
      <c r="Y27" s="2"/>
      <c r="Z27"/>
      <c r="AB27" s="5"/>
    </row>
    <row r="28" spans="1:28" x14ac:dyDescent="0.35">
      <c r="A28" s="23"/>
      <c r="B28" s="4" t="s">
        <v>49</v>
      </c>
      <c r="C28" s="4">
        <v>8</v>
      </c>
      <c r="D28" s="7">
        <f>IFERROR(VLOOKUP(CONCATENATE($C$9,$C28),Data!$A:$E,4,FALSE),"")</f>
        <v>1.0146409999999999</v>
      </c>
      <c r="E28" s="30">
        <f t="shared" ref="E28:E31" si="5">IFERROR((D28*J28/100+MAX(3,D28)*(1-J28/100))-D28,"")</f>
        <v>0.66178646569060029</v>
      </c>
      <c r="F28" s="30">
        <f>IFERROR(D28-(D28*J28/100),"")</f>
        <v>0.33821373430940005</v>
      </c>
      <c r="G28" s="30">
        <f>IFERROR(3-D28,"")</f>
        <v>1.9853590000000001</v>
      </c>
      <c r="H28" s="7">
        <f>VLOOKUP(CONCATENATE("OECDp",$C28),Data!$A:$E,4,FALSE)</f>
        <v>1.3812599999999999</v>
      </c>
      <c r="I28" s="33">
        <f t="shared" si="4"/>
        <v>1.0000002000000003</v>
      </c>
      <c r="J28" s="7">
        <f>IFERROR(VLOOKUP(CONCATENATE($C$9,$C28),Data!$A:$E,5,FALSE),"")</f>
        <v>66.666659999999993</v>
      </c>
      <c r="K28" s="10"/>
      <c r="W28" s="2"/>
      <c r="X28" s="2"/>
      <c r="Y28" s="2"/>
      <c r="Z28"/>
      <c r="AA28" s="8"/>
      <c r="AB28" s="5"/>
    </row>
    <row r="29" spans="1:28" x14ac:dyDescent="0.35">
      <c r="A29" s="23"/>
      <c r="B29" s="4" t="s">
        <v>50</v>
      </c>
      <c r="C29" s="4">
        <v>9</v>
      </c>
      <c r="D29" s="7">
        <f>IFERROR(VLOOKUP(CONCATENATE($C$9,$C29),Data!$A:$E,4,FALSE),"")</f>
        <v>1.3874709999999999</v>
      </c>
      <c r="E29" s="30">
        <f t="shared" si="5"/>
        <v>0</v>
      </c>
      <c r="F29" s="30">
        <f>IFERROR(D29-(D29*J29/100),"")</f>
        <v>0</v>
      </c>
      <c r="G29" s="30">
        <f>IFERROR(3-D29,"")</f>
        <v>1.6125290000000001</v>
      </c>
      <c r="H29" s="7">
        <f>VLOOKUP(CONCATENATE("OECDp",$C29),Data!$A:$E,4,FALSE)</f>
        <v>1.0200739999999999</v>
      </c>
      <c r="I29" s="33">
        <f t="shared" si="4"/>
        <v>0</v>
      </c>
      <c r="J29" s="7">
        <f>IFERROR(VLOOKUP(CONCATENATE($C$9,$C29),Data!$A:$E,5,FALSE),"")</f>
        <v>100</v>
      </c>
      <c r="K29" s="10"/>
      <c r="W29" s="2"/>
      <c r="X29" s="2"/>
      <c r="Y29" s="2"/>
      <c r="Z29" s="5"/>
      <c r="AA29" s="8"/>
      <c r="AB29" s="5"/>
    </row>
    <row r="30" spans="1:28" x14ac:dyDescent="0.35">
      <c r="A30" s="23"/>
      <c r="B30" s="25" t="s">
        <v>108</v>
      </c>
      <c r="C30" s="4">
        <v>10</v>
      </c>
      <c r="D30" s="7">
        <f>IFERROR(VLOOKUP(CONCATENATE($C$9,$C30),Data!$A:$E,4,FALSE),"")</f>
        <v>1.738162</v>
      </c>
      <c r="E30" s="30">
        <f t="shared" si="5"/>
        <v>0.88328659999999992</v>
      </c>
      <c r="F30" s="30">
        <f>IFERROR(D30-(D30*J30/100),"")</f>
        <v>1.2167133999999999</v>
      </c>
      <c r="G30" s="30">
        <f>IFERROR(3-D30,"")</f>
        <v>1.261838</v>
      </c>
      <c r="H30" s="7">
        <f>VLOOKUP(CONCATENATE("OECDp",$C30),Data!$A:$E,4,FALSE)</f>
        <v>1.809477</v>
      </c>
      <c r="I30" s="33">
        <f t="shared" si="4"/>
        <v>2.0999999999999996</v>
      </c>
      <c r="J30" s="7">
        <f>IFERROR(VLOOKUP(CONCATENATE($C$9,$C30),Data!$A:$E,5,FALSE),"")</f>
        <v>30</v>
      </c>
      <c r="K30" s="10"/>
      <c r="W30" s="2"/>
      <c r="X30" s="2"/>
      <c r="Y30" s="2"/>
      <c r="Z30"/>
      <c r="AB30" s="5"/>
    </row>
    <row r="31" spans="1:28" x14ac:dyDescent="0.35">
      <c r="A31" s="23"/>
      <c r="B31" s="4" t="s">
        <v>51</v>
      </c>
      <c r="C31" s="4">
        <v>11</v>
      </c>
      <c r="D31" s="7">
        <f>IFERROR(VLOOKUP(CONCATENATE($C$9,$C31),Data!$A:$E,4,FALSE),"")</f>
        <v>0.25310240000000001</v>
      </c>
      <c r="E31" s="30">
        <f t="shared" si="5"/>
        <v>1.9228283199999998</v>
      </c>
      <c r="F31" s="30">
        <f>IFERROR(D31-(D31*J31/100),"")</f>
        <v>0.17717168</v>
      </c>
      <c r="G31" s="30">
        <f>IFERROR(3-D31,"")</f>
        <v>2.7468976000000001</v>
      </c>
      <c r="H31" s="7">
        <f>VLOOKUP(CONCATENATE("OECDp",$C31),Data!$A:$E,4,FALSE)</f>
        <v>0.70743650000000002</v>
      </c>
      <c r="I31" s="33">
        <f t="shared" si="4"/>
        <v>2.0999999999999996</v>
      </c>
      <c r="J31" s="7">
        <f>IFERROR(VLOOKUP(CONCATENATE($C$9,$C31),Data!$A:$E,5,FALSE),"")</f>
        <v>30</v>
      </c>
      <c r="K31" s="10"/>
      <c r="W31" s="2"/>
      <c r="X31" s="2"/>
      <c r="Y31" s="2"/>
      <c r="Z31"/>
      <c r="AB31" s="5"/>
    </row>
    <row r="32" spans="1:28" x14ac:dyDescent="0.35">
      <c r="A32" s="23"/>
      <c r="B32" s="4"/>
      <c r="C32" s="4"/>
      <c r="D32" s="7"/>
      <c r="E32" s="30"/>
      <c r="F32" s="30"/>
      <c r="G32" s="30"/>
      <c r="H32" s="7"/>
      <c r="I32" s="9"/>
      <c r="J32" s="7"/>
      <c r="K32" s="10"/>
      <c r="W32" s="2"/>
      <c r="X32" s="2"/>
      <c r="Y32" s="2"/>
      <c r="AB32" s="5"/>
    </row>
    <row r="33" spans="1:28" x14ac:dyDescent="0.35">
      <c r="A33" s="16" t="s">
        <v>52</v>
      </c>
      <c r="B33" s="4"/>
      <c r="C33" s="4"/>
      <c r="D33" s="7"/>
      <c r="E33" s="30"/>
      <c r="F33" s="28"/>
      <c r="G33" s="30"/>
      <c r="H33" s="4"/>
      <c r="I33" s="9"/>
      <c r="J33" s="7"/>
      <c r="K33" s="10"/>
      <c r="W33" s="2"/>
      <c r="X33" s="2"/>
      <c r="Y33" s="2"/>
      <c r="Z33"/>
      <c r="AA33" s="8"/>
      <c r="AB33" s="5"/>
    </row>
    <row r="34" spans="1:28" x14ac:dyDescent="0.35">
      <c r="A34" s="23"/>
      <c r="B34" s="4" t="s">
        <v>53</v>
      </c>
      <c r="C34" s="4">
        <v>16</v>
      </c>
      <c r="D34" s="7">
        <f>VLOOKUP(CONCATENATE($C$9,$C34),Data!$A:$E,4,FALSE)</f>
        <v>1.2802530000000001</v>
      </c>
      <c r="E34" s="30">
        <f>IFERROR((D34*J34/100+MAX(3,D34)*(1-J34/100))-D34,"")</f>
        <v>0.7165613073249002</v>
      </c>
      <c r="F34" s="30">
        <f>D34-(D34*J34/100)</f>
        <v>0.53343879267510008</v>
      </c>
      <c r="G34" s="30">
        <f>3-D34</f>
        <v>1.7197469999999999</v>
      </c>
      <c r="H34" s="7">
        <f>VLOOKUP(CONCATENATE("OECDp",$C34),Data!$A:$E,4,FALSE)</f>
        <v>1.496705</v>
      </c>
      <c r="I34" s="33">
        <f t="shared" ref="I34" si="6">F34+E34</f>
        <v>1.2500001000000003</v>
      </c>
      <c r="J34" s="7">
        <f>VLOOKUP(CONCATENATE($C$9,$C34),Data!$A:$E,5,FALSE)</f>
        <v>58.333329999999997</v>
      </c>
      <c r="K34" s="10"/>
      <c r="W34" s="2"/>
      <c r="X34" s="2"/>
      <c r="Y34" s="2"/>
      <c r="AB34" s="5"/>
    </row>
    <row r="35" spans="1:28" ht="15" customHeight="1" x14ac:dyDescent="0.35">
      <c r="A35" s="16"/>
      <c r="B35" s="4"/>
      <c r="C35" s="4"/>
      <c r="D35" s="7"/>
      <c r="E35" s="30"/>
      <c r="F35" s="30"/>
      <c r="G35" s="30"/>
      <c r="H35" s="7"/>
      <c r="I35" s="9"/>
      <c r="J35" s="7"/>
      <c r="K35" s="10"/>
      <c r="M35" s="41" t="s">
        <v>112</v>
      </c>
      <c r="N35" s="41"/>
      <c r="O35" s="41"/>
      <c r="P35" s="41"/>
      <c r="Q35" s="41"/>
      <c r="R35" s="41"/>
      <c r="S35" s="41"/>
      <c r="T35" s="41"/>
      <c r="U35" s="41"/>
      <c r="W35" s="2"/>
      <c r="X35" s="2"/>
      <c r="Y35" s="2"/>
      <c r="AB35" s="5"/>
    </row>
    <row r="36" spans="1:28" x14ac:dyDescent="0.35">
      <c r="A36" s="16" t="s">
        <v>54</v>
      </c>
      <c r="B36" s="4"/>
      <c r="C36" s="4"/>
      <c r="D36" s="7"/>
      <c r="E36" s="30"/>
      <c r="F36" s="30"/>
      <c r="G36" s="30"/>
      <c r="H36" s="4"/>
      <c r="I36" s="9"/>
      <c r="J36" s="7"/>
      <c r="K36" s="10"/>
      <c r="M36" s="41"/>
      <c r="N36" s="41"/>
      <c r="O36" s="41"/>
      <c r="P36" s="41"/>
      <c r="Q36" s="41"/>
      <c r="R36" s="41"/>
      <c r="S36" s="41"/>
      <c r="T36" s="41"/>
      <c r="U36" s="41"/>
      <c r="W36" s="2"/>
      <c r="X36" s="2"/>
      <c r="Y36" s="2"/>
      <c r="Z36"/>
      <c r="AA36"/>
      <c r="AB36" s="5"/>
    </row>
    <row r="37" spans="1:28" x14ac:dyDescent="0.35">
      <c r="A37" s="16"/>
      <c r="B37" s="4" t="s">
        <v>55</v>
      </c>
      <c r="C37" s="4">
        <v>17</v>
      </c>
      <c r="D37" s="7">
        <f>VLOOKUP(CONCATENATE($C$9,$C37),Data!$A:$E,4,FALSE)</f>
        <v>0.78966060000000005</v>
      </c>
      <c r="E37" s="30">
        <f t="shared" ref="E37" si="7">IFERROR((D37*J37/100+MAX(3,D37)*(1-J37/100))-D37,"")</f>
        <v>1.04700285041748</v>
      </c>
      <c r="F37" s="30">
        <f>D37-(D37*J37/100)</f>
        <v>0.37404974958252002</v>
      </c>
      <c r="G37" s="30">
        <f>3-D37</f>
        <v>2.2103394000000001</v>
      </c>
      <c r="H37" s="7">
        <f>VLOOKUP(CONCATENATE("OECDp",$C37),Data!$A:$E,4,FALSE)</f>
        <v>0.99163069999999998</v>
      </c>
      <c r="I37" s="33">
        <f t="shared" ref="I37" si="8">F37+E37</f>
        <v>1.4210525999999999</v>
      </c>
      <c r="J37" s="7">
        <f>VLOOKUP(CONCATENATE($C$9,$C37),Data!$A:$E,5,FALSE)</f>
        <v>52.63158</v>
      </c>
      <c r="K37" s="10"/>
      <c r="M37" s="41"/>
      <c r="N37" s="41"/>
      <c r="O37" s="41"/>
      <c r="P37" s="41"/>
      <c r="Q37" s="41"/>
      <c r="R37" s="41"/>
      <c r="S37" s="41"/>
      <c r="T37" s="41"/>
      <c r="U37" s="41"/>
      <c r="W37" s="2"/>
      <c r="X37" s="2"/>
      <c r="Y37" s="2"/>
      <c r="Z37"/>
      <c r="AA37"/>
    </row>
    <row r="38" spans="1:28" ht="15" customHeight="1" x14ac:dyDescent="0.35">
      <c r="A38" s="14"/>
      <c r="B38" s="4" t="s">
        <v>56</v>
      </c>
      <c r="C38" s="4"/>
      <c r="D38" s="12"/>
      <c r="E38" s="30"/>
      <c r="F38" s="30"/>
      <c r="G38" s="28"/>
      <c r="H38" s="4"/>
      <c r="I38" s="9"/>
      <c r="J38" s="12"/>
      <c r="K38" s="9"/>
      <c r="M38" s="41"/>
      <c r="N38" s="41"/>
      <c r="O38" s="41"/>
      <c r="P38" s="41"/>
      <c r="Q38" s="41"/>
      <c r="R38" s="41"/>
      <c r="S38" s="41"/>
      <c r="T38" s="41"/>
      <c r="U38" s="41"/>
      <c r="W38" s="2"/>
      <c r="X38" s="2"/>
      <c r="Y38" s="2"/>
      <c r="Z38"/>
      <c r="AA38"/>
    </row>
    <row r="39" spans="1:28" x14ac:dyDescent="0.35">
      <c r="E39" s="35"/>
      <c r="F39" s="35"/>
      <c r="M39" s="41"/>
      <c r="N39" s="41"/>
      <c r="O39" s="41"/>
      <c r="P39" s="41"/>
      <c r="Q39" s="41"/>
      <c r="R39" s="41"/>
      <c r="S39" s="41"/>
      <c r="T39" s="41"/>
      <c r="U39" s="41"/>
      <c r="W39" s="2"/>
      <c r="X39" s="2"/>
      <c r="Y39" s="2"/>
      <c r="Z39"/>
      <c r="AA39"/>
    </row>
    <row r="40" spans="1:28" ht="16.5" customHeight="1" x14ac:dyDescent="0.35">
      <c r="A40" s="41" t="s">
        <v>111</v>
      </c>
      <c r="B40" s="41"/>
      <c r="C40" s="41"/>
      <c r="D40" s="41"/>
      <c r="E40" s="41"/>
      <c r="F40" s="41"/>
      <c r="G40" s="41"/>
      <c r="H40" s="41"/>
      <c r="I40" s="41"/>
      <c r="M40" s="41"/>
      <c r="N40" s="41"/>
      <c r="O40" s="41"/>
      <c r="P40" s="41"/>
      <c r="Q40" s="41"/>
      <c r="R40" s="41"/>
      <c r="S40" s="41"/>
      <c r="T40" s="41"/>
      <c r="U40" s="41"/>
      <c r="V40" s="18"/>
      <c r="W40" s="2"/>
      <c r="X40" s="2"/>
      <c r="Y40" s="2"/>
      <c r="Z40"/>
      <c r="AA40"/>
    </row>
    <row r="41" spans="1:28" x14ac:dyDescent="0.35">
      <c r="A41" s="41"/>
      <c r="B41" s="41"/>
      <c r="C41" s="41"/>
      <c r="D41" s="41"/>
      <c r="E41" s="41"/>
      <c r="F41" s="41"/>
      <c r="G41" s="41"/>
      <c r="H41" s="41"/>
      <c r="I41" s="41"/>
      <c r="M41" s="41"/>
      <c r="N41" s="41"/>
      <c r="O41" s="41"/>
      <c r="P41" s="41"/>
      <c r="Q41" s="41"/>
      <c r="R41" s="41"/>
      <c r="S41" s="41"/>
      <c r="T41" s="41"/>
      <c r="U41" s="41"/>
      <c r="V41" s="18"/>
      <c r="W41" s="2"/>
      <c r="X41" s="2"/>
      <c r="Y41" s="2"/>
      <c r="Z41"/>
      <c r="AA41"/>
    </row>
    <row r="42" spans="1:28" x14ac:dyDescent="0.35">
      <c r="A42" s="41"/>
      <c r="B42" s="41"/>
      <c r="C42" s="41"/>
      <c r="D42" s="41"/>
      <c r="E42" s="41"/>
      <c r="F42" s="41"/>
      <c r="G42" s="41"/>
      <c r="H42" s="41"/>
      <c r="I42" s="41"/>
      <c r="M42" s="41"/>
      <c r="N42" s="41"/>
      <c r="O42" s="41"/>
      <c r="P42" s="41"/>
      <c r="Q42" s="41"/>
      <c r="R42" s="41"/>
      <c r="S42" s="41"/>
      <c r="T42" s="41"/>
      <c r="U42" s="41"/>
      <c r="V42" s="18"/>
      <c r="W42" s="2"/>
      <c r="X42" s="2"/>
      <c r="Y42" s="2"/>
      <c r="Z42"/>
      <c r="AA42"/>
    </row>
    <row r="43" spans="1:28" x14ac:dyDescent="0.35">
      <c r="A43" s="41"/>
      <c r="B43" s="41"/>
      <c r="C43" s="41"/>
      <c r="D43" s="41"/>
      <c r="E43" s="41"/>
      <c r="F43" s="41"/>
      <c r="G43" s="41"/>
      <c r="H43" s="41"/>
      <c r="I43" s="41"/>
      <c r="M43" s="41"/>
      <c r="N43" s="41"/>
      <c r="O43" s="41"/>
      <c r="P43" s="41"/>
      <c r="Q43" s="41"/>
      <c r="R43" s="41"/>
      <c r="S43" s="41"/>
      <c r="T43" s="41"/>
      <c r="U43" s="41"/>
      <c r="V43" s="18"/>
      <c r="W43" s="2"/>
      <c r="X43" s="2"/>
      <c r="Y43" s="2"/>
      <c r="Z43"/>
      <c r="AA43"/>
    </row>
    <row r="44" spans="1:28" x14ac:dyDescent="0.35">
      <c r="A44" s="41"/>
      <c r="B44" s="41"/>
      <c r="C44" s="41"/>
      <c r="D44" s="41"/>
      <c r="E44" s="41"/>
      <c r="F44" s="41"/>
      <c r="G44" s="41"/>
      <c r="H44" s="41"/>
      <c r="I44" s="41"/>
      <c r="M44" t="s">
        <v>113</v>
      </c>
      <c r="N44" s="17"/>
      <c r="O44" s="17"/>
      <c r="P44" s="17"/>
      <c r="Q44" s="17"/>
      <c r="R44" s="17"/>
      <c r="S44" s="17"/>
      <c r="T44" s="17"/>
      <c r="U44" s="18"/>
      <c r="V44" s="18"/>
      <c r="W44" s="2"/>
      <c r="X44" s="2"/>
      <c r="Y44" s="2"/>
      <c r="Z44"/>
      <c r="AA44"/>
    </row>
    <row r="45" spans="1:28" x14ac:dyDescent="0.35">
      <c r="A45" s="41"/>
      <c r="B45" s="41"/>
      <c r="C45" s="41"/>
      <c r="D45" s="41"/>
      <c r="E45" s="41"/>
      <c r="F45" s="41"/>
      <c r="G45" s="41"/>
      <c r="H45" s="41"/>
      <c r="I45" s="41"/>
      <c r="M45" s="17"/>
      <c r="N45" s="17"/>
      <c r="O45" s="17"/>
      <c r="P45" s="17"/>
      <c r="Q45" s="17"/>
      <c r="R45" s="17"/>
      <c r="S45" s="17"/>
      <c r="T45" s="17"/>
      <c r="U45" s="18"/>
      <c r="V45" s="18"/>
      <c r="W45" s="2"/>
      <c r="X45" s="2"/>
      <c r="Y45" s="2"/>
      <c r="Z45"/>
      <c r="AA45"/>
    </row>
    <row r="46" spans="1:28" x14ac:dyDescent="0.35">
      <c r="A46" s="41"/>
      <c r="B46" s="41"/>
      <c r="C46" s="41"/>
      <c r="D46" s="41"/>
      <c r="E46" s="41"/>
      <c r="F46" s="41"/>
      <c r="G46" s="41"/>
      <c r="H46" s="41"/>
      <c r="I46" s="41"/>
      <c r="M46" s="17"/>
      <c r="N46" s="17"/>
      <c r="O46" s="17"/>
      <c r="P46" s="17"/>
      <c r="Q46" s="17"/>
      <c r="R46" s="17"/>
      <c r="S46" s="17"/>
      <c r="T46" s="17"/>
      <c r="U46" s="18"/>
      <c r="V46" s="18"/>
      <c r="W46" s="2"/>
      <c r="X46" s="2"/>
      <c r="Y46" s="2"/>
      <c r="Z46"/>
      <c r="AA46"/>
    </row>
    <row r="47" spans="1:28" x14ac:dyDescent="0.35">
      <c r="A47" s="41"/>
      <c r="B47" s="41"/>
      <c r="C47" s="41"/>
      <c r="D47" s="41"/>
      <c r="E47" s="41"/>
      <c r="F47" s="41"/>
      <c r="G47" s="41"/>
      <c r="H47" s="41"/>
      <c r="I47" s="41"/>
      <c r="M47" s="17"/>
      <c r="N47" s="17"/>
      <c r="O47" s="17"/>
      <c r="P47" s="17"/>
      <c r="Q47" s="17"/>
      <c r="R47" s="17"/>
      <c r="S47" s="17"/>
      <c r="T47" s="17"/>
      <c r="U47" s="18"/>
      <c r="V47" s="18"/>
      <c r="W47" s="2"/>
      <c r="X47" s="2"/>
      <c r="Y47" s="2"/>
      <c r="Z47"/>
      <c r="AA47"/>
    </row>
    <row r="48" spans="1:28" x14ac:dyDescent="0.35">
      <c r="A48" s="41"/>
      <c r="B48" s="41"/>
      <c r="C48" s="41"/>
      <c r="D48" s="41"/>
      <c r="E48" s="41"/>
      <c r="F48" s="41"/>
      <c r="G48" s="41"/>
      <c r="H48" s="41"/>
      <c r="I48" s="41"/>
      <c r="M48" s="17"/>
      <c r="N48" s="17"/>
      <c r="O48" s="17"/>
      <c r="P48" s="17"/>
      <c r="Q48" s="17"/>
      <c r="R48" s="17"/>
      <c r="S48" s="17"/>
      <c r="T48" s="17"/>
      <c r="U48" s="18"/>
      <c r="V48" s="18"/>
      <c r="W48" s="2"/>
      <c r="X48" s="2"/>
      <c r="Y48" s="2"/>
      <c r="Z48"/>
      <c r="AA48"/>
    </row>
    <row r="49" spans="1:27" x14ac:dyDescent="0.35">
      <c r="A49" t="s">
        <v>106</v>
      </c>
      <c r="B49" s="17"/>
      <c r="C49" s="17"/>
      <c r="D49" s="17"/>
      <c r="E49" s="32"/>
      <c r="F49" s="32"/>
      <c r="G49" s="32"/>
      <c r="H49" s="17"/>
      <c r="I49" s="18"/>
      <c r="M49" s="17"/>
      <c r="N49" s="17"/>
      <c r="O49" s="17"/>
      <c r="P49" s="17"/>
      <c r="Q49" s="17"/>
      <c r="R49" s="17"/>
      <c r="S49" s="17"/>
      <c r="T49" s="17"/>
      <c r="U49" s="18"/>
      <c r="V49" s="18"/>
      <c r="W49" s="2"/>
      <c r="X49" s="2"/>
      <c r="Y49" s="2"/>
      <c r="Z49"/>
      <c r="AA49"/>
    </row>
    <row r="50" spans="1:27" x14ac:dyDescent="0.35">
      <c r="M50" s="17"/>
      <c r="N50" s="17"/>
      <c r="O50" s="17"/>
      <c r="P50" s="17"/>
      <c r="Q50" s="17"/>
      <c r="R50" s="17"/>
      <c r="S50" s="17"/>
      <c r="T50" s="17"/>
      <c r="U50" s="18"/>
      <c r="V50" s="18"/>
      <c r="W50" s="2"/>
      <c r="X50" s="2"/>
      <c r="Y50" s="2"/>
      <c r="Z50"/>
      <c r="AA50"/>
    </row>
    <row r="51" spans="1:27" x14ac:dyDescent="0.35">
      <c r="M51" s="17"/>
      <c r="N51" s="17"/>
      <c r="O51" s="17"/>
      <c r="P51" s="17"/>
      <c r="Q51" s="17"/>
      <c r="R51" s="17"/>
      <c r="S51" s="17"/>
      <c r="T51" s="17"/>
      <c r="U51" s="18"/>
      <c r="V51" s="18"/>
      <c r="W51" s="2"/>
      <c r="X51" s="2"/>
      <c r="Y51" s="2"/>
      <c r="Z51"/>
      <c r="AA51"/>
    </row>
    <row r="52" spans="1:27" x14ac:dyDescent="0.35">
      <c r="M52" s="17"/>
      <c r="N52" s="17"/>
      <c r="O52" s="17"/>
      <c r="P52" s="17"/>
      <c r="Q52" s="17"/>
      <c r="R52" s="17"/>
      <c r="S52" s="17"/>
      <c r="T52" s="17"/>
      <c r="U52" s="18"/>
      <c r="V52" s="18"/>
      <c r="W52" s="2"/>
      <c r="X52" s="2"/>
      <c r="Y52" s="2"/>
      <c r="Z52"/>
      <c r="AA52"/>
    </row>
    <row r="53" spans="1:27" x14ac:dyDescent="0.35">
      <c r="M53" s="17"/>
      <c r="N53" s="17"/>
      <c r="O53" s="17"/>
      <c r="P53" s="17"/>
      <c r="Q53" s="17"/>
      <c r="R53" s="17"/>
      <c r="S53" s="17"/>
      <c r="T53" s="17"/>
      <c r="W53" s="2"/>
      <c r="X53" s="2"/>
      <c r="Y53" s="2"/>
      <c r="Z53"/>
      <c r="AA53"/>
    </row>
    <row r="54" spans="1:27" x14ac:dyDescent="0.35">
      <c r="M54" s="17"/>
      <c r="N54" s="17"/>
      <c r="O54" s="17"/>
      <c r="P54" s="17"/>
      <c r="Q54" s="17"/>
      <c r="R54" s="17"/>
      <c r="S54" s="17"/>
      <c r="T54" s="17"/>
      <c r="W54" s="2"/>
      <c r="X54" s="2"/>
      <c r="Y54" s="2"/>
      <c r="Z54"/>
      <c r="AA54"/>
    </row>
    <row r="55" spans="1:27" x14ac:dyDescent="0.35">
      <c r="W55" s="2"/>
      <c r="X55" s="2"/>
      <c r="Y55" s="2"/>
      <c r="Z55"/>
      <c r="AA55"/>
    </row>
    <row r="56" spans="1:27" x14ac:dyDescent="0.35">
      <c r="W56" s="2"/>
      <c r="X56" s="2"/>
      <c r="Y56" s="2"/>
      <c r="Z56"/>
      <c r="AA56"/>
    </row>
    <row r="57" spans="1:27" x14ac:dyDescent="0.35">
      <c r="W57" s="2"/>
      <c r="X57" s="2"/>
      <c r="Y57" s="2"/>
      <c r="Z57"/>
      <c r="AA57"/>
    </row>
    <row r="58" spans="1:27" x14ac:dyDescent="0.35">
      <c r="W58" s="2"/>
      <c r="X58" s="2"/>
      <c r="Y58" s="2"/>
      <c r="Z58"/>
      <c r="AA58"/>
    </row>
    <row r="59" spans="1:27" x14ac:dyDescent="0.35">
      <c r="W59" s="2"/>
      <c r="X59" s="2"/>
      <c r="Y59" s="2"/>
      <c r="Z59"/>
      <c r="AA59"/>
    </row>
    <row r="60" spans="1:27" x14ac:dyDescent="0.35">
      <c r="W60" s="2"/>
      <c r="X60" s="2"/>
      <c r="Y60" s="2"/>
      <c r="Z60"/>
      <c r="AA60"/>
    </row>
    <row r="61" spans="1:27" x14ac:dyDescent="0.35">
      <c r="W61" s="2"/>
      <c r="X61" s="2"/>
      <c r="Y61" s="2"/>
      <c r="Z61"/>
      <c r="AA61"/>
    </row>
    <row r="62" spans="1:27" x14ac:dyDescent="0.35">
      <c r="W62" s="2"/>
      <c r="X62" s="2"/>
      <c r="Y62" s="2"/>
      <c r="Z62"/>
      <c r="AA62"/>
    </row>
    <row r="63" spans="1:27" x14ac:dyDescent="0.35">
      <c r="W63" s="2"/>
      <c r="X63" s="2"/>
      <c r="Y63" s="2"/>
      <c r="Z63"/>
      <c r="AA63"/>
    </row>
    <row r="64" spans="1:27" x14ac:dyDescent="0.35">
      <c r="W64" s="2"/>
      <c r="X64" s="2"/>
      <c r="Y64" s="2"/>
      <c r="Z64"/>
      <c r="AA64"/>
    </row>
    <row r="65" spans="23:27" x14ac:dyDescent="0.35">
      <c r="W65" s="2"/>
      <c r="X65" s="2"/>
      <c r="Y65" s="2"/>
      <c r="Z65"/>
      <c r="AA65"/>
    </row>
    <row r="66" spans="23:27" x14ac:dyDescent="0.35">
      <c r="W66" s="2"/>
      <c r="X66" s="2"/>
      <c r="Y66" s="2"/>
      <c r="Z66"/>
      <c r="AA66"/>
    </row>
    <row r="67" spans="23:27" x14ac:dyDescent="0.35">
      <c r="W67" s="2"/>
      <c r="X67" s="2"/>
      <c r="Y67" s="2"/>
      <c r="Z67"/>
      <c r="AA67"/>
    </row>
    <row r="68" spans="23:27" x14ac:dyDescent="0.35">
      <c r="W68" s="2"/>
      <c r="X68" s="2"/>
      <c r="Y68" s="2"/>
      <c r="Z68"/>
      <c r="AA68"/>
    </row>
    <row r="69" spans="23:27" x14ac:dyDescent="0.35">
      <c r="W69" s="2"/>
      <c r="X69" s="2"/>
      <c r="Y69" s="2"/>
      <c r="Z69"/>
      <c r="AA69"/>
    </row>
    <row r="70" spans="23:27" x14ac:dyDescent="0.35">
      <c r="W70" s="2"/>
      <c r="X70" s="2"/>
      <c r="Y70" s="2"/>
      <c r="Z70"/>
      <c r="AA70"/>
    </row>
    <row r="71" spans="23:27" x14ac:dyDescent="0.35">
      <c r="W71" s="2"/>
      <c r="X71" s="2"/>
      <c r="Y71" s="2"/>
      <c r="Z71"/>
      <c r="AA71"/>
    </row>
    <row r="72" spans="23:27" x14ac:dyDescent="0.35">
      <c r="W72" s="2"/>
      <c r="X72" s="2"/>
      <c r="Y72" s="2"/>
      <c r="Z72"/>
      <c r="AA72"/>
    </row>
    <row r="73" spans="23:27" x14ac:dyDescent="0.35">
      <c r="W73" s="2"/>
      <c r="X73" s="2"/>
      <c r="Y73" s="2"/>
      <c r="Z73"/>
      <c r="AA73"/>
    </row>
    <row r="74" spans="23:27" x14ac:dyDescent="0.35">
      <c r="W74" s="2"/>
      <c r="X74" s="2"/>
      <c r="Y74" s="2"/>
      <c r="Z74"/>
      <c r="AA74"/>
    </row>
    <row r="75" spans="23:27" x14ac:dyDescent="0.35">
      <c r="W75" s="2"/>
      <c r="X75" s="2"/>
      <c r="Y75" s="2"/>
      <c r="Z75"/>
      <c r="AA75"/>
    </row>
    <row r="76" spans="23:27" x14ac:dyDescent="0.35">
      <c r="W76" s="2"/>
      <c r="X76" s="2"/>
      <c r="Y76" s="2"/>
      <c r="Z76"/>
      <c r="AA76"/>
    </row>
    <row r="77" spans="23:27" x14ac:dyDescent="0.35">
      <c r="W77" s="2"/>
      <c r="X77" s="2"/>
      <c r="Y77" s="2"/>
      <c r="Z77"/>
      <c r="AA77"/>
    </row>
    <row r="78" spans="23:27" x14ac:dyDescent="0.35">
      <c r="W78" s="2"/>
      <c r="X78" s="2"/>
      <c r="Y78" s="2"/>
      <c r="Z78"/>
      <c r="AA78"/>
    </row>
    <row r="79" spans="23:27" x14ac:dyDescent="0.35">
      <c r="W79" s="2"/>
      <c r="X79" s="2"/>
      <c r="Y79" s="2"/>
      <c r="Z79"/>
      <c r="AA79"/>
    </row>
    <row r="80" spans="23:27" x14ac:dyDescent="0.35">
      <c r="W80" s="2"/>
      <c r="X80" s="2"/>
      <c r="Y80" s="2"/>
      <c r="Z80"/>
      <c r="AA80"/>
    </row>
    <row r="81" spans="23:27" x14ac:dyDescent="0.35">
      <c r="W81" s="2"/>
      <c r="X81" s="2"/>
      <c r="Y81" s="2"/>
      <c r="Z81"/>
      <c r="AA81"/>
    </row>
    <row r="82" spans="23:27" x14ac:dyDescent="0.35">
      <c r="W82" s="2"/>
      <c r="X82" s="2"/>
      <c r="Y82" s="2"/>
      <c r="Z82"/>
      <c r="AA82"/>
    </row>
    <row r="83" spans="23:27" x14ac:dyDescent="0.35">
      <c r="W83" s="2"/>
      <c r="X83" s="2"/>
      <c r="Y83" s="2"/>
      <c r="Z83"/>
      <c r="AA83"/>
    </row>
    <row r="84" spans="23:27" x14ac:dyDescent="0.35">
      <c r="W84" s="2"/>
      <c r="X84" s="2"/>
      <c r="Y84" s="2"/>
      <c r="Z84"/>
      <c r="AA84"/>
    </row>
    <row r="85" spans="23:27" x14ac:dyDescent="0.35">
      <c r="W85" s="2"/>
      <c r="X85" s="2"/>
      <c r="Y85" s="2"/>
      <c r="Z85"/>
      <c r="AA85"/>
    </row>
    <row r="86" spans="23:27" x14ac:dyDescent="0.35">
      <c r="W86" s="2"/>
      <c r="X86" s="2"/>
      <c r="Y86" s="2"/>
      <c r="Z86"/>
      <c r="AA86"/>
    </row>
    <row r="87" spans="23:27" x14ac:dyDescent="0.35">
      <c r="W87" s="2"/>
      <c r="X87" s="2"/>
      <c r="Y87" s="2"/>
      <c r="Z87"/>
      <c r="AA87"/>
    </row>
    <row r="88" spans="23:27" x14ac:dyDescent="0.35">
      <c r="W88" s="2"/>
      <c r="X88" s="2"/>
      <c r="Y88" s="2"/>
      <c r="Z88"/>
      <c r="AA88"/>
    </row>
    <row r="89" spans="23:27" x14ac:dyDescent="0.35">
      <c r="W89" s="2"/>
      <c r="X89" s="2"/>
      <c r="Y89" s="2"/>
      <c r="Z89"/>
      <c r="AA89"/>
    </row>
    <row r="90" spans="23:27" x14ac:dyDescent="0.35">
      <c r="W90" s="2"/>
      <c r="X90" s="2"/>
      <c r="Y90" s="2"/>
      <c r="Z90"/>
      <c r="AA90"/>
    </row>
    <row r="91" spans="23:27" x14ac:dyDescent="0.35">
      <c r="W91" s="2"/>
      <c r="X91" s="2"/>
      <c r="Y91" s="2"/>
      <c r="Z91"/>
      <c r="AA91"/>
    </row>
    <row r="92" spans="23:27" x14ac:dyDescent="0.35">
      <c r="W92" s="2"/>
      <c r="X92" s="2"/>
      <c r="Y92" s="2"/>
      <c r="Z92"/>
      <c r="AA92"/>
    </row>
    <row r="93" spans="23:27" x14ac:dyDescent="0.35">
      <c r="W93" s="2"/>
      <c r="X93" s="2"/>
      <c r="Y93" s="2"/>
      <c r="Z93"/>
      <c r="AA93"/>
    </row>
    <row r="94" spans="23:27" x14ac:dyDescent="0.35">
      <c r="W94" s="2"/>
      <c r="X94" s="2"/>
      <c r="Y94" s="2"/>
      <c r="Z94"/>
      <c r="AA94"/>
    </row>
    <row r="95" spans="23:27" x14ac:dyDescent="0.35">
      <c r="W95" s="2"/>
      <c r="X95" s="2"/>
      <c r="Y95" s="2"/>
      <c r="Z95"/>
      <c r="AA95"/>
    </row>
    <row r="96" spans="23:27" x14ac:dyDescent="0.35">
      <c r="W96" s="2"/>
      <c r="X96" s="2"/>
      <c r="Y96" s="2"/>
      <c r="Z96"/>
      <c r="AA96"/>
    </row>
    <row r="97" spans="23:27" x14ac:dyDescent="0.35">
      <c r="W97" s="2"/>
      <c r="X97" s="2"/>
      <c r="Y97" s="2"/>
      <c r="Z97"/>
      <c r="AA97"/>
    </row>
    <row r="98" spans="23:27" x14ac:dyDescent="0.35">
      <c r="W98" s="2"/>
      <c r="X98" s="2"/>
      <c r="Y98" s="2"/>
      <c r="Z98"/>
      <c r="AA98"/>
    </row>
    <row r="99" spans="23:27" x14ac:dyDescent="0.35">
      <c r="W99" s="2"/>
      <c r="X99" s="2"/>
      <c r="Y99" s="2"/>
      <c r="Z99"/>
      <c r="AA99"/>
    </row>
    <row r="100" spans="23:27" x14ac:dyDescent="0.35">
      <c r="W100" s="2"/>
      <c r="X100" s="2"/>
      <c r="Y100" s="2"/>
      <c r="Z100"/>
      <c r="AA100"/>
    </row>
    <row r="101" spans="23:27" x14ac:dyDescent="0.35">
      <c r="W101" s="2"/>
      <c r="X101" s="2"/>
      <c r="Y101" s="2"/>
      <c r="Z101"/>
      <c r="AA101"/>
    </row>
    <row r="102" spans="23:27" x14ac:dyDescent="0.35">
      <c r="W102" s="2"/>
      <c r="X102" s="2"/>
      <c r="Y102" s="2"/>
      <c r="Z102"/>
      <c r="AA102"/>
    </row>
    <row r="103" spans="23:27" x14ac:dyDescent="0.35">
      <c r="W103" s="2"/>
      <c r="X103" s="2"/>
      <c r="Y103" s="2"/>
      <c r="Z103"/>
      <c r="AA103"/>
    </row>
    <row r="104" spans="23:27" x14ac:dyDescent="0.35">
      <c r="W104" s="2"/>
      <c r="X104" s="2"/>
      <c r="Y104" s="2"/>
      <c r="Z104"/>
      <c r="AA104"/>
    </row>
    <row r="105" spans="23:27" x14ac:dyDescent="0.35">
      <c r="W105" s="2"/>
      <c r="X105" s="2"/>
      <c r="Y105" s="2"/>
      <c r="Z105"/>
      <c r="AA105"/>
    </row>
    <row r="106" spans="23:27" x14ac:dyDescent="0.35">
      <c r="W106" s="2"/>
      <c r="X106" s="2"/>
      <c r="Y106" s="2"/>
      <c r="Z106"/>
      <c r="AA106"/>
    </row>
    <row r="107" spans="23:27" x14ac:dyDescent="0.35">
      <c r="W107" s="2"/>
      <c r="X107" s="2"/>
      <c r="Y107" s="2"/>
      <c r="Z107"/>
      <c r="AA107"/>
    </row>
    <row r="108" spans="23:27" x14ac:dyDescent="0.35">
      <c r="W108" s="2"/>
      <c r="X108" s="2"/>
      <c r="Y108" s="2"/>
      <c r="Z108"/>
      <c r="AA108"/>
    </row>
    <row r="109" spans="23:27" x14ac:dyDescent="0.35">
      <c r="W109" s="2"/>
      <c r="X109" s="2"/>
      <c r="Y109" s="2"/>
      <c r="Z109"/>
      <c r="AA109"/>
    </row>
    <row r="110" spans="23:27" x14ac:dyDescent="0.35">
      <c r="W110" s="2"/>
      <c r="X110" s="2"/>
      <c r="Y110" s="2"/>
      <c r="Z110"/>
      <c r="AA110"/>
    </row>
    <row r="111" spans="23:27" x14ac:dyDescent="0.35">
      <c r="W111" s="2"/>
      <c r="X111" s="2"/>
      <c r="Y111" s="2"/>
      <c r="Z111"/>
      <c r="AA111"/>
    </row>
    <row r="112" spans="23:27" x14ac:dyDescent="0.35">
      <c r="W112" s="2"/>
      <c r="X112" s="2"/>
      <c r="Y112" s="2"/>
      <c r="Z112"/>
      <c r="AA112"/>
    </row>
    <row r="113" spans="23:27" x14ac:dyDescent="0.35">
      <c r="W113" s="2"/>
      <c r="X113" s="2"/>
      <c r="Y113" s="2"/>
      <c r="Z113"/>
      <c r="AA113"/>
    </row>
    <row r="114" spans="23:27" x14ac:dyDescent="0.35">
      <c r="W114" s="2"/>
      <c r="X114" s="2"/>
      <c r="Y114" s="2"/>
      <c r="Z114"/>
      <c r="AA114"/>
    </row>
    <row r="115" spans="23:27" x14ac:dyDescent="0.35">
      <c r="W115" s="2"/>
      <c r="X115" s="2"/>
      <c r="Y115" s="2"/>
      <c r="Z115"/>
      <c r="AA115"/>
    </row>
    <row r="116" spans="23:27" x14ac:dyDescent="0.35">
      <c r="W116" s="2"/>
      <c r="X116" s="2"/>
      <c r="Y116" s="2"/>
      <c r="Z116"/>
      <c r="AA116"/>
    </row>
    <row r="117" spans="23:27" x14ac:dyDescent="0.35">
      <c r="W117" s="2"/>
      <c r="X117" s="2"/>
      <c r="Y117" s="2"/>
      <c r="Z117"/>
      <c r="AA117"/>
    </row>
    <row r="118" spans="23:27" x14ac:dyDescent="0.35">
      <c r="W118" s="2"/>
      <c r="X118" s="2"/>
      <c r="Y118" s="2"/>
      <c r="Z118"/>
      <c r="AA118"/>
    </row>
    <row r="119" spans="23:27" x14ac:dyDescent="0.35">
      <c r="W119" s="2"/>
      <c r="X119" s="2"/>
      <c r="Y119" s="2"/>
      <c r="Z119"/>
      <c r="AA119"/>
    </row>
    <row r="120" spans="23:27" x14ac:dyDescent="0.35">
      <c r="W120" s="2"/>
      <c r="X120" s="2"/>
      <c r="Y120" s="2"/>
      <c r="Z120"/>
      <c r="AA120"/>
    </row>
    <row r="121" spans="23:27" x14ac:dyDescent="0.35">
      <c r="W121" s="2"/>
      <c r="X121" s="2"/>
      <c r="Y121" s="2"/>
      <c r="Z121"/>
      <c r="AA121"/>
    </row>
    <row r="122" spans="23:27" x14ac:dyDescent="0.35">
      <c r="W122" s="2"/>
      <c r="X122" s="2"/>
      <c r="Y122" s="2"/>
      <c r="Z122"/>
      <c r="AA122"/>
    </row>
    <row r="123" spans="23:27" x14ac:dyDescent="0.35">
      <c r="W123" s="2"/>
      <c r="X123" s="2"/>
      <c r="Y123" s="2"/>
      <c r="Z123"/>
      <c r="AA123"/>
    </row>
    <row r="124" spans="23:27" x14ac:dyDescent="0.35">
      <c r="W124" s="2"/>
      <c r="X124" s="2"/>
      <c r="Y124" s="2"/>
      <c r="Z124"/>
      <c r="AA124"/>
    </row>
    <row r="125" spans="23:27" x14ac:dyDescent="0.35">
      <c r="W125" s="2"/>
      <c r="X125" s="2"/>
      <c r="Y125" s="2"/>
      <c r="Z125"/>
      <c r="AA125"/>
    </row>
    <row r="126" spans="23:27" x14ac:dyDescent="0.35">
      <c r="W126" s="2"/>
      <c r="X126" s="2"/>
      <c r="Y126" s="2"/>
      <c r="Z126"/>
      <c r="AA126"/>
    </row>
    <row r="127" spans="23:27" x14ac:dyDescent="0.35">
      <c r="W127" s="2"/>
      <c r="X127" s="2"/>
      <c r="Y127" s="2"/>
      <c r="Z127"/>
      <c r="AA127"/>
    </row>
    <row r="128" spans="23:27" x14ac:dyDescent="0.35">
      <c r="W128" s="2"/>
      <c r="X128" s="2"/>
      <c r="Y128" s="2"/>
      <c r="Z128"/>
      <c r="AA128"/>
    </row>
    <row r="129" spans="23:27" x14ac:dyDescent="0.35">
      <c r="W129" s="2"/>
      <c r="X129" s="2"/>
      <c r="Y129" s="2"/>
      <c r="Z129"/>
      <c r="AA129"/>
    </row>
    <row r="130" spans="23:27" x14ac:dyDescent="0.35">
      <c r="W130" s="2"/>
      <c r="X130" s="2"/>
      <c r="Y130" s="2"/>
      <c r="Z130"/>
      <c r="AA130"/>
    </row>
    <row r="131" spans="23:27" x14ac:dyDescent="0.35">
      <c r="W131" s="2"/>
      <c r="X131" s="2"/>
      <c r="Y131" s="2"/>
      <c r="Z131"/>
      <c r="AA131"/>
    </row>
    <row r="132" spans="23:27" x14ac:dyDescent="0.35">
      <c r="W132" s="2"/>
      <c r="X132" s="2"/>
      <c r="Y132" s="2"/>
      <c r="Z132"/>
      <c r="AA132"/>
    </row>
    <row r="133" spans="23:27" x14ac:dyDescent="0.35">
      <c r="W133" s="2"/>
      <c r="X133" s="2"/>
      <c r="Y133" s="2"/>
      <c r="Z133"/>
      <c r="AA133"/>
    </row>
    <row r="134" spans="23:27" x14ac:dyDescent="0.35">
      <c r="W134" s="2"/>
      <c r="X134" s="2"/>
      <c r="Y134" s="2"/>
      <c r="Z134"/>
      <c r="AA134"/>
    </row>
    <row r="135" spans="23:27" x14ac:dyDescent="0.35">
      <c r="W135" s="2"/>
      <c r="X135" s="2"/>
      <c r="Y135" s="2"/>
      <c r="Z135"/>
      <c r="AA135"/>
    </row>
    <row r="136" spans="23:27" x14ac:dyDescent="0.35">
      <c r="W136" s="2"/>
      <c r="X136" s="2"/>
      <c r="Y136" s="2"/>
      <c r="Z136"/>
      <c r="AA136"/>
    </row>
    <row r="137" spans="23:27" x14ac:dyDescent="0.35">
      <c r="W137" s="2"/>
      <c r="X137" s="2"/>
      <c r="Y137" s="2"/>
      <c r="Z137"/>
      <c r="AA137"/>
    </row>
    <row r="138" spans="23:27" x14ac:dyDescent="0.35">
      <c r="W138" s="2"/>
      <c r="X138" s="2"/>
      <c r="Y138" s="2"/>
      <c r="Z138"/>
      <c r="AA138"/>
    </row>
    <row r="139" spans="23:27" x14ac:dyDescent="0.35">
      <c r="W139" s="2"/>
      <c r="X139" s="2"/>
      <c r="Y139" s="2"/>
      <c r="Z139"/>
      <c r="AA139"/>
    </row>
    <row r="140" spans="23:27" x14ac:dyDescent="0.35">
      <c r="W140" s="2"/>
      <c r="X140" s="2"/>
      <c r="Y140" s="2"/>
      <c r="Z140"/>
      <c r="AA140"/>
    </row>
    <row r="141" spans="23:27" x14ac:dyDescent="0.35">
      <c r="W141" s="2"/>
      <c r="X141" s="2"/>
      <c r="Y141" s="2"/>
      <c r="Z141"/>
      <c r="AA141"/>
    </row>
    <row r="142" spans="23:27" x14ac:dyDescent="0.35">
      <c r="W142" s="2"/>
      <c r="X142" s="2"/>
      <c r="Y142" s="2"/>
      <c r="Z142"/>
      <c r="AA142"/>
    </row>
    <row r="143" spans="23:27" x14ac:dyDescent="0.35">
      <c r="W143" s="2"/>
      <c r="X143" s="2"/>
      <c r="Y143" s="2"/>
      <c r="Z143"/>
      <c r="AA143"/>
    </row>
    <row r="144" spans="23:27" x14ac:dyDescent="0.35">
      <c r="W144" s="2"/>
      <c r="X144" s="2"/>
      <c r="Y144" s="2"/>
      <c r="Z144"/>
      <c r="AA144"/>
    </row>
    <row r="145" spans="23:27" x14ac:dyDescent="0.35">
      <c r="W145" s="2"/>
      <c r="X145" s="2"/>
      <c r="Y145" s="2"/>
      <c r="Z145"/>
      <c r="AA145"/>
    </row>
    <row r="146" spans="23:27" x14ac:dyDescent="0.35">
      <c r="W146" s="2"/>
      <c r="X146" s="2"/>
      <c r="Y146" s="2"/>
      <c r="Z146"/>
      <c r="AA146"/>
    </row>
    <row r="147" spans="23:27" x14ac:dyDescent="0.35">
      <c r="W147" s="2"/>
      <c r="X147" s="2"/>
      <c r="Y147" s="2"/>
      <c r="Z147"/>
      <c r="AA147"/>
    </row>
    <row r="148" spans="23:27" x14ac:dyDescent="0.35">
      <c r="W148" s="2"/>
      <c r="X148" s="2"/>
      <c r="Y148" s="2"/>
      <c r="Z148"/>
      <c r="AA148"/>
    </row>
    <row r="149" spans="23:27" x14ac:dyDescent="0.35">
      <c r="W149" s="2"/>
      <c r="X149" s="2"/>
      <c r="Y149" s="2"/>
      <c r="Z149"/>
      <c r="AA149"/>
    </row>
    <row r="150" spans="23:27" x14ac:dyDescent="0.35">
      <c r="W150" s="2"/>
      <c r="X150" s="2"/>
      <c r="Y150" s="2"/>
      <c r="Z150"/>
      <c r="AA150"/>
    </row>
    <row r="151" spans="23:27" x14ac:dyDescent="0.35">
      <c r="W151" s="2"/>
      <c r="X151" s="2"/>
      <c r="Y151" s="2"/>
      <c r="Z151"/>
      <c r="AA151"/>
    </row>
    <row r="152" spans="23:27" x14ac:dyDescent="0.35">
      <c r="W152" s="2"/>
      <c r="X152" s="2"/>
      <c r="Y152" s="2"/>
      <c r="Z152"/>
      <c r="AA152"/>
    </row>
    <row r="153" spans="23:27" x14ac:dyDescent="0.35">
      <c r="W153" s="2"/>
      <c r="X153" s="2"/>
      <c r="Y153" s="2"/>
      <c r="Z153"/>
      <c r="AA153"/>
    </row>
    <row r="154" spans="23:27" x14ac:dyDescent="0.35">
      <c r="W154" s="2"/>
      <c r="X154" s="2"/>
      <c r="Y154" s="2"/>
      <c r="Z154"/>
      <c r="AA154"/>
    </row>
    <row r="155" spans="23:27" x14ac:dyDescent="0.35">
      <c r="W155" s="2"/>
      <c r="X155" s="2"/>
      <c r="Y155" s="2"/>
      <c r="Z155"/>
      <c r="AA155"/>
    </row>
    <row r="156" spans="23:27" x14ac:dyDescent="0.35">
      <c r="W156" s="2"/>
      <c r="X156" s="2"/>
      <c r="Y156" s="2"/>
      <c r="Z156"/>
      <c r="AA156"/>
    </row>
    <row r="157" spans="23:27" x14ac:dyDescent="0.35">
      <c r="W157" s="2"/>
      <c r="X157" s="2"/>
      <c r="Y157" s="2"/>
      <c r="Z157"/>
      <c r="AA157"/>
    </row>
    <row r="158" spans="23:27" x14ac:dyDescent="0.35">
      <c r="W158" s="2"/>
      <c r="X158" s="2"/>
      <c r="Y158" s="2"/>
      <c r="Z158"/>
      <c r="AA158"/>
    </row>
    <row r="159" spans="23:27" x14ac:dyDescent="0.35">
      <c r="W159" s="2"/>
      <c r="X159" s="2"/>
      <c r="Y159" s="2"/>
      <c r="Z159"/>
      <c r="AA159"/>
    </row>
    <row r="160" spans="23:27" x14ac:dyDescent="0.35">
      <c r="W160" s="2"/>
      <c r="X160" s="2"/>
      <c r="Y160" s="2"/>
      <c r="Z160"/>
      <c r="AA160"/>
    </row>
    <row r="161" spans="23:27" x14ac:dyDescent="0.35">
      <c r="W161" s="2"/>
      <c r="X161" s="2"/>
      <c r="Y161" s="2"/>
      <c r="Z161"/>
      <c r="AA161"/>
    </row>
    <row r="162" spans="23:27" x14ac:dyDescent="0.35">
      <c r="W162" s="2"/>
      <c r="X162" s="2"/>
      <c r="Y162" s="2"/>
      <c r="Z162"/>
      <c r="AA162"/>
    </row>
    <row r="163" spans="23:27" x14ac:dyDescent="0.35">
      <c r="W163" s="2"/>
      <c r="X163" s="2"/>
      <c r="Y163" s="2"/>
      <c r="Z163"/>
      <c r="AA163"/>
    </row>
    <row r="164" spans="23:27" x14ac:dyDescent="0.35">
      <c r="W164" s="2"/>
      <c r="X164" s="2"/>
      <c r="Y164" s="2"/>
      <c r="Z164"/>
      <c r="AA164"/>
    </row>
    <row r="165" spans="23:27" x14ac:dyDescent="0.35">
      <c r="W165" s="2"/>
      <c r="X165" s="2"/>
      <c r="Y165" s="2"/>
      <c r="Z165"/>
      <c r="AA165"/>
    </row>
    <row r="166" spans="23:27" x14ac:dyDescent="0.35">
      <c r="W166" s="2"/>
      <c r="X166" s="2"/>
      <c r="Y166" s="2"/>
      <c r="Z166"/>
      <c r="AA166"/>
    </row>
    <row r="167" spans="23:27" x14ac:dyDescent="0.35">
      <c r="W167" s="2"/>
      <c r="X167" s="2"/>
      <c r="Y167" s="2"/>
      <c r="Z167"/>
      <c r="AA167"/>
    </row>
    <row r="168" spans="23:27" x14ac:dyDescent="0.35">
      <c r="W168" s="2"/>
      <c r="X168" s="2"/>
      <c r="Y168" s="2"/>
      <c r="Z168"/>
      <c r="AA168"/>
    </row>
    <row r="169" spans="23:27" x14ac:dyDescent="0.35">
      <c r="W169" s="2"/>
      <c r="X169" s="2"/>
      <c r="Y169" s="2"/>
      <c r="Z169"/>
      <c r="AA169"/>
    </row>
    <row r="170" spans="23:27" x14ac:dyDescent="0.35">
      <c r="W170" s="2"/>
      <c r="X170" s="2"/>
      <c r="Y170" s="2"/>
      <c r="Z170"/>
      <c r="AA170"/>
    </row>
    <row r="171" spans="23:27" x14ac:dyDescent="0.35">
      <c r="W171" s="2"/>
      <c r="X171" s="2"/>
      <c r="Y171" s="2"/>
      <c r="Z171"/>
      <c r="AA171"/>
    </row>
    <row r="172" spans="23:27" x14ac:dyDescent="0.35">
      <c r="W172" s="2"/>
      <c r="X172" s="2"/>
      <c r="Y172" s="2"/>
      <c r="Z172"/>
      <c r="AA172"/>
    </row>
    <row r="173" spans="23:27" x14ac:dyDescent="0.35">
      <c r="W173" s="2"/>
      <c r="X173" s="2"/>
      <c r="Y173" s="2"/>
      <c r="Z173"/>
      <c r="AA173"/>
    </row>
    <row r="174" spans="23:27" x14ac:dyDescent="0.35">
      <c r="W174" s="2"/>
      <c r="X174" s="2"/>
      <c r="Y174" s="2"/>
      <c r="Z174"/>
      <c r="AA174"/>
    </row>
    <row r="175" spans="23:27" x14ac:dyDescent="0.35">
      <c r="W175" s="2"/>
      <c r="X175" s="2"/>
      <c r="Y175" s="2"/>
      <c r="Z175"/>
      <c r="AA175"/>
    </row>
    <row r="176" spans="23:27" x14ac:dyDescent="0.35">
      <c r="W176" s="2"/>
      <c r="X176" s="2"/>
      <c r="Y176" s="2"/>
      <c r="Z176"/>
      <c r="AA176"/>
    </row>
    <row r="177" spans="23:27" x14ac:dyDescent="0.35">
      <c r="W177" s="2"/>
      <c r="X177" s="2"/>
      <c r="Y177" s="2"/>
      <c r="Z177"/>
      <c r="AA177"/>
    </row>
    <row r="178" spans="23:27" x14ac:dyDescent="0.35">
      <c r="W178" s="2"/>
      <c r="X178" s="2"/>
      <c r="Y178" s="2"/>
      <c r="Z178"/>
      <c r="AA178"/>
    </row>
    <row r="179" spans="23:27" x14ac:dyDescent="0.35">
      <c r="W179" s="2"/>
      <c r="X179" s="2"/>
      <c r="Y179" s="2"/>
      <c r="Z179"/>
      <c r="AA179"/>
    </row>
    <row r="180" spans="23:27" x14ac:dyDescent="0.35">
      <c r="W180" s="2"/>
      <c r="X180" s="2"/>
      <c r="Y180" s="2"/>
      <c r="Z180"/>
      <c r="AA180"/>
    </row>
    <row r="181" spans="23:27" x14ac:dyDescent="0.35">
      <c r="W181" s="2"/>
      <c r="X181" s="2"/>
      <c r="Y181" s="2"/>
      <c r="Z181"/>
      <c r="AA181"/>
    </row>
    <row r="182" spans="23:27" x14ac:dyDescent="0.35">
      <c r="W182" s="2"/>
      <c r="X182" s="2"/>
      <c r="Y182" s="2"/>
      <c r="Z182"/>
      <c r="AA182"/>
    </row>
    <row r="183" spans="23:27" x14ac:dyDescent="0.35">
      <c r="W183" s="2"/>
      <c r="X183" s="2"/>
      <c r="Y183" s="2"/>
      <c r="Z183"/>
      <c r="AA183"/>
    </row>
    <row r="184" spans="23:27" x14ac:dyDescent="0.35">
      <c r="W184" s="2"/>
      <c r="X184" s="2"/>
      <c r="Y184" s="2"/>
      <c r="Z184"/>
      <c r="AA184"/>
    </row>
    <row r="185" spans="23:27" x14ac:dyDescent="0.35">
      <c r="W185" s="2"/>
      <c r="X185" s="2"/>
      <c r="Y185" s="2"/>
      <c r="Z185"/>
      <c r="AA185"/>
    </row>
    <row r="186" spans="23:27" x14ac:dyDescent="0.35">
      <c r="W186" s="2"/>
      <c r="X186" s="2"/>
      <c r="Y186" s="2"/>
      <c r="Z186"/>
      <c r="AA186"/>
    </row>
    <row r="187" spans="23:27" x14ac:dyDescent="0.35">
      <c r="W187" s="2"/>
      <c r="X187" s="2"/>
      <c r="Y187" s="2"/>
      <c r="Z187"/>
      <c r="AA187"/>
    </row>
    <row r="188" spans="23:27" x14ac:dyDescent="0.35">
      <c r="W188" s="2"/>
      <c r="X188" s="2"/>
      <c r="Y188" s="2"/>
      <c r="Z188"/>
      <c r="AA188"/>
    </row>
    <row r="189" spans="23:27" x14ac:dyDescent="0.35">
      <c r="W189" s="2"/>
      <c r="X189" s="2"/>
      <c r="Y189" s="2"/>
      <c r="Z189"/>
      <c r="AA189"/>
    </row>
    <row r="190" spans="23:27" x14ac:dyDescent="0.35">
      <c r="W190" s="2"/>
      <c r="X190" s="2"/>
      <c r="Y190" s="2"/>
      <c r="Z190"/>
      <c r="AA190"/>
    </row>
    <row r="191" spans="23:27" x14ac:dyDescent="0.35">
      <c r="W191" s="2"/>
      <c r="X191" s="2"/>
      <c r="Y191" s="2"/>
    </row>
    <row r="192" spans="23:27" x14ac:dyDescent="0.35">
      <c r="W192" s="2"/>
      <c r="X192" s="2"/>
      <c r="Y192" s="2"/>
    </row>
    <row r="193" spans="23:25" x14ac:dyDescent="0.35">
      <c r="W193" s="2"/>
      <c r="X193" s="2"/>
      <c r="Y193" s="2"/>
    </row>
    <row r="194" spans="23:25" x14ac:dyDescent="0.35">
      <c r="W194" s="2"/>
      <c r="X194" s="2"/>
      <c r="Y194" s="2"/>
    </row>
    <row r="195" spans="23:25" x14ac:dyDescent="0.35">
      <c r="W195" s="2"/>
      <c r="X195" s="2"/>
      <c r="Y195" s="2"/>
    </row>
    <row r="196" spans="23:25" x14ac:dyDescent="0.35">
      <c r="W196" s="2"/>
      <c r="X196" s="2"/>
      <c r="Y196" s="2"/>
    </row>
    <row r="197" spans="23:25" x14ac:dyDescent="0.35">
      <c r="W197" s="2"/>
      <c r="X197" s="2"/>
      <c r="Y197" s="2"/>
    </row>
    <row r="198" spans="23:25" x14ac:dyDescent="0.35">
      <c r="W198" s="2"/>
      <c r="X198" s="2"/>
      <c r="Y198" s="2"/>
    </row>
    <row r="199" spans="23:25" x14ac:dyDescent="0.35">
      <c r="W199" s="2"/>
      <c r="X199" s="2"/>
      <c r="Y199" s="2"/>
    </row>
    <row r="200" spans="23:25" x14ac:dyDescent="0.35">
      <c r="W200" s="2"/>
      <c r="X200" s="2"/>
      <c r="Y200" s="2"/>
    </row>
    <row r="201" spans="23:25" x14ac:dyDescent="0.35">
      <c r="W201" s="2"/>
      <c r="X201" s="2"/>
      <c r="Y201" s="2"/>
    </row>
    <row r="202" spans="23:25" x14ac:dyDescent="0.35">
      <c r="W202" s="2"/>
      <c r="X202" s="2"/>
      <c r="Y202" s="2"/>
    </row>
    <row r="203" spans="23:25" x14ac:dyDescent="0.35">
      <c r="W203" s="2"/>
      <c r="X203" s="2"/>
      <c r="Y203" s="2"/>
    </row>
    <row r="204" spans="23:25" x14ac:dyDescent="0.35">
      <c r="W204" s="2"/>
      <c r="X204" s="2"/>
      <c r="Y204" s="2"/>
    </row>
    <row r="205" spans="23:25" x14ac:dyDescent="0.35">
      <c r="W205" s="2"/>
      <c r="X205" s="2"/>
      <c r="Y205" s="2"/>
    </row>
    <row r="206" spans="23:25" x14ac:dyDescent="0.35">
      <c r="W206" s="2"/>
      <c r="X206" s="2"/>
      <c r="Y206" s="2"/>
    </row>
    <row r="207" spans="23:25" x14ac:dyDescent="0.35">
      <c r="W207" s="2"/>
      <c r="X207" s="2"/>
      <c r="Y207" s="2"/>
    </row>
    <row r="208" spans="23:25" x14ac:dyDescent="0.35">
      <c r="W208" s="2"/>
      <c r="X208" s="2"/>
      <c r="Y208" s="2"/>
    </row>
    <row r="209" spans="23:25" x14ac:dyDescent="0.35">
      <c r="W209" s="2"/>
      <c r="X209" s="2"/>
      <c r="Y209" s="2"/>
    </row>
    <row r="210" spans="23:25" x14ac:dyDescent="0.35">
      <c r="W210" s="2"/>
      <c r="X210" s="2"/>
      <c r="Y210" s="2"/>
    </row>
    <row r="211" spans="23:25" x14ac:dyDescent="0.35">
      <c r="W211" s="2"/>
      <c r="X211" s="2"/>
      <c r="Y211" s="2"/>
    </row>
    <row r="212" spans="23:25" x14ac:dyDescent="0.35">
      <c r="W212" s="2"/>
      <c r="X212" s="2"/>
      <c r="Y212" s="2"/>
    </row>
    <row r="213" spans="23:25" x14ac:dyDescent="0.35">
      <c r="W213" s="2"/>
      <c r="X213" s="2"/>
      <c r="Y213" s="2"/>
    </row>
    <row r="214" spans="23:25" x14ac:dyDescent="0.35">
      <c r="W214" s="2"/>
      <c r="X214" s="2"/>
      <c r="Y214" s="2"/>
    </row>
    <row r="215" spans="23:25" x14ac:dyDescent="0.35">
      <c r="W215" s="2"/>
      <c r="X215" s="2"/>
      <c r="Y215" s="2"/>
    </row>
    <row r="216" spans="23:25" x14ac:dyDescent="0.35">
      <c r="W216" s="2"/>
      <c r="X216" s="2"/>
      <c r="Y216" s="2"/>
    </row>
    <row r="217" spans="23:25" x14ac:dyDescent="0.35">
      <c r="W217" s="2"/>
      <c r="X217" s="2"/>
      <c r="Y217" s="2"/>
    </row>
    <row r="218" spans="23:25" x14ac:dyDescent="0.35">
      <c r="W218" s="2"/>
      <c r="X218" s="2"/>
      <c r="Y218" s="2"/>
    </row>
    <row r="219" spans="23:25" x14ac:dyDescent="0.35">
      <c r="W219" s="2"/>
      <c r="X219" s="2"/>
      <c r="Y219" s="2"/>
    </row>
    <row r="220" spans="23:25" x14ac:dyDescent="0.35">
      <c r="W220" s="2"/>
      <c r="X220" s="2"/>
      <c r="Y220" s="2"/>
    </row>
    <row r="221" spans="23:25" x14ac:dyDescent="0.35">
      <c r="W221" s="2"/>
      <c r="X221" s="2"/>
      <c r="Y221" s="2"/>
    </row>
    <row r="222" spans="23:25" x14ac:dyDescent="0.35">
      <c r="W222" s="2"/>
      <c r="X222" s="2"/>
      <c r="Y222" s="2"/>
    </row>
    <row r="223" spans="23:25" x14ac:dyDescent="0.35">
      <c r="W223" s="2"/>
      <c r="X223" s="2"/>
      <c r="Y223" s="2"/>
    </row>
    <row r="224" spans="23:25" x14ac:dyDescent="0.35">
      <c r="W224" s="2"/>
      <c r="X224" s="2"/>
      <c r="Y224" s="2"/>
    </row>
    <row r="225" spans="23:25" x14ac:dyDescent="0.35">
      <c r="W225" s="2"/>
      <c r="X225" s="2"/>
      <c r="Y225" s="2"/>
    </row>
    <row r="226" spans="23:25" x14ac:dyDescent="0.35">
      <c r="W226" s="2"/>
      <c r="X226" s="2"/>
      <c r="Y226" s="2"/>
    </row>
    <row r="227" spans="23:25" x14ac:dyDescent="0.35">
      <c r="W227" s="2"/>
      <c r="X227" s="2"/>
      <c r="Y227" s="2"/>
    </row>
    <row r="228" spans="23:25" x14ac:dyDescent="0.35">
      <c r="W228" s="2"/>
      <c r="X228" s="2"/>
      <c r="Y228" s="2"/>
    </row>
    <row r="229" spans="23:25" x14ac:dyDescent="0.35">
      <c r="W229" s="2"/>
      <c r="X229" s="2"/>
      <c r="Y229" s="2"/>
    </row>
    <row r="230" spans="23:25" x14ac:dyDescent="0.35">
      <c r="W230" s="2"/>
      <c r="X230" s="2"/>
      <c r="Y230" s="2"/>
    </row>
    <row r="231" spans="23:25" x14ac:dyDescent="0.35">
      <c r="W231" s="2"/>
      <c r="X231" s="2"/>
      <c r="Y231" s="2"/>
    </row>
    <row r="232" spans="23:25" x14ac:dyDescent="0.35">
      <c r="W232" s="2"/>
      <c r="X232" s="2"/>
      <c r="Y232" s="2"/>
    </row>
    <row r="233" spans="23:25" x14ac:dyDescent="0.35">
      <c r="W233" s="2"/>
      <c r="X233" s="2"/>
      <c r="Y233" s="2"/>
    </row>
    <row r="234" spans="23:25" x14ac:dyDescent="0.35">
      <c r="W234" s="2"/>
      <c r="X234" s="2"/>
      <c r="Y234" s="2"/>
    </row>
    <row r="235" spans="23:25" x14ac:dyDescent="0.35">
      <c r="W235" s="2"/>
      <c r="X235" s="2"/>
      <c r="Y235" s="2"/>
    </row>
    <row r="236" spans="23:25" x14ac:dyDescent="0.35">
      <c r="W236" s="2"/>
      <c r="X236" s="2"/>
      <c r="Y236" s="2"/>
    </row>
    <row r="237" spans="23:25" x14ac:dyDescent="0.35">
      <c r="W237" s="2"/>
      <c r="X237" s="2"/>
      <c r="Y237" s="2"/>
    </row>
    <row r="238" spans="23:25" x14ac:dyDescent="0.35">
      <c r="W238" s="2"/>
      <c r="X238" s="2"/>
      <c r="Y238" s="2"/>
    </row>
  </sheetData>
  <mergeCells count="4">
    <mergeCell ref="M22:U22"/>
    <mergeCell ref="M10:U10"/>
    <mergeCell ref="M35:U43"/>
    <mergeCell ref="A40:I48"/>
  </mergeCells>
  <hyperlinks>
    <hyperlink ref="A1" r:id="rId1" display="https://doi.org/10.1787/a8caf3fa-en" xr:uid="{00000000-0004-0000-0100-000000000000}"/>
    <hyperlink ref="A4" r:id="rId2" xr:uid="{00000000-0004-0000-0100-000001000000}"/>
  </hyperlinks>
  <pageMargins left="0.7" right="0.7" top="0.75" bottom="0.75" header="0.3" footer="0.3"/>
  <pageSetup paperSize="9" orientation="portrait" r:id="rId3"/>
  <customProperties>
    <customPr name="Footnotes" r:id="rId4"/>
    <customPr name="Notes" r:id="rId5"/>
    <customPr name="PrintArea" r:id="rId6"/>
    <customPr name="Source" r:id="rId7"/>
    <customPr name="Title" r:id="rId8"/>
  </customProperties>
  <drawing r:id="rId9"/>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List!$A$2:$A$36</xm:f>
          </x14:formula1>
          <xm:sqref>C9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workbookViewId="0">
      <selection activeCell="A5" sqref="A5:XFD5"/>
    </sheetView>
  </sheetViews>
  <sheetFormatPr defaultRowHeight="14.5" x14ac:dyDescent="0.35"/>
  <cols>
    <col min="2" max="2" width="21.7265625" style="2" customWidth="1"/>
    <col min="3" max="3" width="9.1796875" style="2"/>
    <col min="5" max="5" width="0" hidden="1" customWidth="1"/>
  </cols>
  <sheetData>
    <row r="1" spans="1:5" x14ac:dyDescent="0.35">
      <c r="A1" t="s">
        <v>57</v>
      </c>
      <c r="B1" s="2" t="s">
        <v>102</v>
      </c>
      <c r="C1" s="2" t="s">
        <v>57</v>
      </c>
    </row>
    <row r="2" spans="1:5" x14ac:dyDescent="0.35">
      <c r="A2" t="s">
        <v>3</v>
      </c>
      <c r="B2" s="5" t="s">
        <v>66</v>
      </c>
      <c r="C2" s="5" t="s">
        <v>3</v>
      </c>
      <c r="D2">
        <v>2</v>
      </c>
      <c r="E2">
        <v>97</v>
      </c>
    </row>
    <row r="3" spans="1:5" x14ac:dyDescent="0.35">
      <c r="A3" t="s">
        <v>4</v>
      </c>
      <c r="B3" s="5" t="s">
        <v>67</v>
      </c>
      <c r="C3" s="5" t="s">
        <v>4</v>
      </c>
      <c r="D3">
        <f>D2+2</f>
        <v>4</v>
      </c>
      <c r="E3">
        <v>97</v>
      </c>
    </row>
    <row r="4" spans="1:5" x14ac:dyDescent="0.35">
      <c r="A4" t="s">
        <v>5</v>
      </c>
      <c r="B4" s="5" t="s">
        <v>68</v>
      </c>
      <c r="C4" s="5" t="s">
        <v>5</v>
      </c>
      <c r="D4">
        <f t="shared" ref="D4:D36" si="0">D3+2</f>
        <v>6</v>
      </c>
      <c r="E4">
        <v>102</v>
      </c>
    </row>
    <row r="5" spans="1:5" s="26" customFormat="1" x14ac:dyDescent="0.35">
      <c r="A5" s="26" t="s">
        <v>6</v>
      </c>
      <c r="B5" s="27" t="s">
        <v>69</v>
      </c>
      <c r="C5" s="27" t="s">
        <v>6</v>
      </c>
      <c r="D5" s="26">
        <f t="shared" si="0"/>
        <v>8</v>
      </c>
      <c r="E5" s="26">
        <v>93</v>
      </c>
    </row>
    <row r="6" spans="1:5" x14ac:dyDescent="0.35">
      <c r="A6" t="s">
        <v>8</v>
      </c>
      <c r="B6" s="5" t="s">
        <v>71</v>
      </c>
      <c r="C6" s="5" t="s">
        <v>8</v>
      </c>
      <c r="D6">
        <f t="shared" si="0"/>
        <v>10</v>
      </c>
      <c r="E6">
        <v>79</v>
      </c>
    </row>
    <row r="7" spans="1:5" x14ac:dyDescent="0.35">
      <c r="A7" t="s">
        <v>9</v>
      </c>
      <c r="B7" s="6" t="s">
        <v>97</v>
      </c>
      <c r="C7" s="5" t="s">
        <v>9</v>
      </c>
      <c r="D7">
        <f t="shared" si="0"/>
        <v>12</v>
      </c>
      <c r="E7">
        <v>100</v>
      </c>
    </row>
    <row r="8" spans="1:5" x14ac:dyDescent="0.35">
      <c r="A8" t="s">
        <v>37</v>
      </c>
      <c r="B8" s="5" t="s">
        <v>73</v>
      </c>
      <c r="C8" s="5" t="s">
        <v>37</v>
      </c>
      <c r="D8">
        <f t="shared" si="0"/>
        <v>14</v>
      </c>
      <c r="E8">
        <v>101</v>
      </c>
    </row>
    <row r="9" spans="1:5" x14ac:dyDescent="0.35">
      <c r="A9" t="s">
        <v>12</v>
      </c>
      <c r="B9" s="5" t="s">
        <v>75</v>
      </c>
      <c r="C9" s="5" t="s">
        <v>12</v>
      </c>
      <c r="D9">
        <f t="shared" si="0"/>
        <v>16</v>
      </c>
      <c r="E9">
        <v>95</v>
      </c>
    </row>
    <row r="10" spans="1:5" x14ac:dyDescent="0.35">
      <c r="A10" t="s">
        <v>13</v>
      </c>
      <c r="B10" s="2" t="s">
        <v>76</v>
      </c>
      <c r="C10" s="5" t="s">
        <v>13</v>
      </c>
      <c r="D10">
        <f t="shared" si="0"/>
        <v>18</v>
      </c>
      <c r="E10">
        <v>102</v>
      </c>
    </row>
    <row r="11" spans="1:5" x14ac:dyDescent="0.35">
      <c r="A11" t="s">
        <v>14</v>
      </c>
      <c r="B11" s="5" t="s">
        <v>65</v>
      </c>
      <c r="C11" s="5" t="s">
        <v>14</v>
      </c>
      <c r="D11">
        <f t="shared" si="0"/>
        <v>20</v>
      </c>
      <c r="E11">
        <v>103</v>
      </c>
    </row>
    <row r="12" spans="1:5" x14ac:dyDescent="0.35">
      <c r="A12" t="s">
        <v>10</v>
      </c>
      <c r="B12" s="5" t="s">
        <v>72</v>
      </c>
      <c r="C12" s="5" t="s">
        <v>10</v>
      </c>
      <c r="D12">
        <f t="shared" si="0"/>
        <v>22</v>
      </c>
      <c r="E12">
        <v>103</v>
      </c>
    </row>
    <row r="13" spans="1:5" x14ac:dyDescent="0.35">
      <c r="A13" t="s">
        <v>16</v>
      </c>
      <c r="B13" s="2" t="s">
        <v>77</v>
      </c>
      <c r="C13" s="5" t="s">
        <v>16</v>
      </c>
      <c r="D13">
        <f t="shared" si="0"/>
        <v>24</v>
      </c>
      <c r="E13">
        <v>97</v>
      </c>
    </row>
    <row r="14" spans="1:5" x14ac:dyDescent="0.35">
      <c r="A14" t="s">
        <v>17</v>
      </c>
      <c r="B14" s="2" t="s">
        <v>78</v>
      </c>
      <c r="C14" s="5" t="s">
        <v>17</v>
      </c>
      <c r="D14">
        <f t="shared" si="0"/>
        <v>26</v>
      </c>
      <c r="E14">
        <v>93</v>
      </c>
    </row>
    <row r="15" spans="1:5" x14ac:dyDescent="0.35">
      <c r="A15" t="s">
        <v>19</v>
      </c>
      <c r="B15" s="2" t="s">
        <v>80</v>
      </c>
      <c r="C15" s="5" t="s">
        <v>19</v>
      </c>
      <c r="D15">
        <f t="shared" si="0"/>
        <v>28</v>
      </c>
      <c r="E15">
        <v>90</v>
      </c>
    </row>
    <row r="16" spans="1:5" x14ac:dyDescent="0.35">
      <c r="A16" t="s">
        <v>18</v>
      </c>
      <c r="B16" s="2" t="s">
        <v>79</v>
      </c>
      <c r="C16" s="5" t="s">
        <v>18</v>
      </c>
      <c r="D16">
        <f t="shared" si="0"/>
        <v>30</v>
      </c>
      <c r="E16">
        <v>99</v>
      </c>
    </row>
    <row r="17" spans="1:5" x14ac:dyDescent="0.35">
      <c r="A17" t="s">
        <v>20</v>
      </c>
      <c r="B17" s="2" t="s">
        <v>81</v>
      </c>
      <c r="C17" s="5" t="s">
        <v>20</v>
      </c>
      <c r="D17">
        <f t="shared" si="0"/>
        <v>32</v>
      </c>
      <c r="E17">
        <v>81</v>
      </c>
    </row>
    <row r="18" spans="1:5" x14ac:dyDescent="0.35">
      <c r="A18" t="s">
        <v>21</v>
      </c>
      <c r="B18" s="2" t="s">
        <v>82</v>
      </c>
      <c r="C18" s="5" t="s">
        <v>21</v>
      </c>
      <c r="D18">
        <f t="shared" si="0"/>
        <v>34</v>
      </c>
      <c r="E18">
        <v>105</v>
      </c>
    </row>
    <row r="19" spans="1:5" x14ac:dyDescent="0.35">
      <c r="A19" t="s">
        <v>22</v>
      </c>
      <c r="B19" s="2" t="s">
        <v>83</v>
      </c>
      <c r="C19" s="5" t="s">
        <v>22</v>
      </c>
      <c r="D19">
        <f t="shared" si="0"/>
        <v>36</v>
      </c>
      <c r="E19">
        <v>97</v>
      </c>
    </row>
    <row r="20" spans="1:5" x14ac:dyDescent="0.35">
      <c r="A20" t="s">
        <v>23</v>
      </c>
      <c r="B20" s="2" t="s">
        <v>84</v>
      </c>
      <c r="C20" s="5" t="s">
        <v>23</v>
      </c>
      <c r="D20">
        <f t="shared" si="0"/>
        <v>38</v>
      </c>
      <c r="E20">
        <v>101</v>
      </c>
    </row>
    <row r="21" spans="1:5" x14ac:dyDescent="0.35">
      <c r="A21" t="s">
        <v>26</v>
      </c>
      <c r="B21" s="2" t="s">
        <v>87</v>
      </c>
      <c r="C21" s="5" t="s">
        <v>26</v>
      </c>
      <c r="D21">
        <f t="shared" si="0"/>
        <v>40</v>
      </c>
      <c r="E21">
        <v>92</v>
      </c>
    </row>
    <row r="22" spans="1:5" x14ac:dyDescent="0.35">
      <c r="A22" t="s">
        <v>24</v>
      </c>
      <c r="B22" s="2" t="s">
        <v>85</v>
      </c>
      <c r="C22" s="5" t="s">
        <v>24</v>
      </c>
      <c r="D22">
        <f t="shared" si="0"/>
        <v>42</v>
      </c>
      <c r="E22">
        <v>94</v>
      </c>
    </row>
    <row r="23" spans="1:5" x14ac:dyDescent="0.35">
      <c r="A23" t="s">
        <v>25</v>
      </c>
      <c r="B23" s="2" t="s">
        <v>86</v>
      </c>
      <c r="C23" s="5" t="s">
        <v>25</v>
      </c>
      <c r="D23">
        <f t="shared" si="0"/>
        <v>44</v>
      </c>
      <c r="E23">
        <v>93</v>
      </c>
    </row>
    <row r="24" spans="1:5" x14ac:dyDescent="0.35">
      <c r="A24" t="s">
        <v>27</v>
      </c>
      <c r="B24" s="2" t="s">
        <v>88</v>
      </c>
      <c r="C24" s="5" t="s">
        <v>27</v>
      </c>
      <c r="D24">
        <f t="shared" si="0"/>
        <v>46</v>
      </c>
      <c r="E24">
        <v>80</v>
      </c>
    </row>
    <row r="25" spans="1:5" x14ac:dyDescent="0.35">
      <c r="A25" t="s">
        <v>28</v>
      </c>
      <c r="B25" s="2" t="s">
        <v>98</v>
      </c>
      <c r="C25" s="5" t="s">
        <v>28</v>
      </c>
      <c r="D25">
        <f t="shared" si="0"/>
        <v>48</v>
      </c>
      <c r="E25">
        <v>104</v>
      </c>
    </row>
    <row r="26" spans="1:5" x14ac:dyDescent="0.35">
      <c r="A26" t="s">
        <v>30</v>
      </c>
      <c r="B26" s="2" t="s">
        <v>90</v>
      </c>
      <c r="C26" s="5" t="s">
        <v>30</v>
      </c>
      <c r="D26">
        <f t="shared" si="0"/>
        <v>50</v>
      </c>
      <c r="E26">
        <v>94</v>
      </c>
    </row>
    <row r="27" spans="1:5" x14ac:dyDescent="0.35">
      <c r="A27" t="s">
        <v>29</v>
      </c>
      <c r="B27" s="2" t="s">
        <v>89</v>
      </c>
      <c r="C27" s="5" t="s">
        <v>29</v>
      </c>
      <c r="D27">
        <f t="shared" si="0"/>
        <v>52</v>
      </c>
      <c r="E27">
        <v>102</v>
      </c>
    </row>
    <row r="28" spans="1:5" x14ac:dyDescent="0.35">
      <c r="A28" t="s">
        <v>31</v>
      </c>
      <c r="B28" s="2" t="s">
        <v>91</v>
      </c>
      <c r="C28" s="5" t="s">
        <v>31</v>
      </c>
      <c r="D28">
        <f t="shared" si="0"/>
        <v>54</v>
      </c>
      <c r="E28">
        <v>98</v>
      </c>
    </row>
    <row r="29" spans="1:5" x14ac:dyDescent="0.35">
      <c r="A29" t="s">
        <v>32</v>
      </c>
      <c r="B29" s="2" t="s">
        <v>92</v>
      </c>
      <c r="C29" s="5" t="s">
        <v>32</v>
      </c>
      <c r="D29">
        <f t="shared" si="0"/>
        <v>56</v>
      </c>
      <c r="E29">
        <v>98</v>
      </c>
    </row>
    <row r="30" spans="1:5" x14ac:dyDescent="0.35">
      <c r="A30" t="s">
        <v>33</v>
      </c>
      <c r="B30" s="2" t="s">
        <v>99</v>
      </c>
      <c r="C30" s="5" t="s">
        <v>33</v>
      </c>
      <c r="D30">
        <f t="shared" si="0"/>
        <v>58</v>
      </c>
      <c r="E30">
        <v>98</v>
      </c>
    </row>
    <row r="31" spans="1:5" x14ac:dyDescent="0.35">
      <c r="A31" t="s">
        <v>34</v>
      </c>
      <c r="B31" s="2" t="s">
        <v>93</v>
      </c>
      <c r="C31" s="5" t="s">
        <v>34</v>
      </c>
      <c r="D31">
        <f t="shared" si="0"/>
        <v>60</v>
      </c>
      <c r="E31">
        <v>102</v>
      </c>
    </row>
    <row r="32" spans="1:5" x14ac:dyDescent="0.35">
      <c r="A32" t="s">
        <v>11</v>
      </c>
      <c r="B32" s="5" t="s">
        <v>74</v>
      </c>
      <c r="C32" s="5" t="s">
        <v>11</v>
      </c>
      <c r="D32">
        <f t="shared" si="0"/>
        <v>62</v>
      </c>
      <c r="E32">
        <v>103</v>
      </c>
    </row>
    <row r="33" spans="1:5" x14ac:dyDescent="0.35">
      <c r="A33" t="s">
        <v>35</v>
      </c>
      <c r="B33" s="2" t="s">
        <v>94</v>
      </c>
      <c r="C33" s="5" t="s">
        <v>35</v>
      </c>
      <c r="D33">
        <f t="shared" si="0"/>
        <v>64</v>
      </c>
      <c r="E33">
        <v>103</v>
      </c>
    </row>
    <row r="34" spans="1:5" x14ac:dyDescent="0.35">
      <c r="A34" t="s">
        <v>7</v>
      </c>
      <c r="B34" s="5" t="s">
        <v>70</v>
      </c>
      <c r="C34" s="5" t="s">
        <v>7</v>
      </c>
      <c r="D34">
        <f t="shared" si="0"/>
        <v>66</v>
      </c>
      <c r="E34">
        <v>94</v>
      </c>
    </row>
    <row r="35" spans="1:5" x14ac:dyDescent="0.35">
      <c r="A35" t="s">
        <v>36</v>
      </c>
      <c r="B35" s="2" t="s">
        <v>95</v>
      </c>
      <c r="C35" s="5" t="s">
        <v>36</v>
      </c>
      <c r="D35">
        <f t="shared" si="0"/>
        <v>68</v>
      </c>
      <c r="E35">
        <v>89</v>
      </c>
    </row>
    <row r="36" spans="1:5" x14ac:dyDescent="0.35">
      <c r="A36" t="s">
        <v>15</v>
      </c>
      <c r="B36" s="2" t="s">
        <v>96</v>
      </c>
      <c r="C36" s="5" t="s">
        <v>15</v>
      </c>
      <c r="D36">
        <f t="shared" si="0"/>
        <v>70</v>
      </c>
      <c r="E36">
        <v>102</v>
      </c>
    </row>
    <row r="38" spans="1:5" x14ac:dyDescent="0.35">
      <c r="A38" t="s">
        <v>2</v>
      </c>
      <c r="B38" s="2" t="s">
        <v>0</v>
      </c>
      <c r="C38" s="5" t="s">
        <v>2</v>
      </c>
      <c r="E38">
        <v>105</v>
      </c>
    </row>
    <row r="39" spans="1:5" x14ac:dyDescent="0.35">
      <c r="C39"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vt:lpstr>
      <vt:lpstr>Figure</vt:lpstr>
      <vt:lpstr>List</vt:lpstr>
      <vt:lpstr>Figure!footnotes</vt:lpstr>
      <vt:lpstr>Figure!Notes</vt:lpstr>
      <vt:lpstr>Figure!Source</vt:lpstr>
      <vt:lpstr>Figure!title</vt:lpstr>
      <vt:lpstr>Figure!Title_</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Brian William Stacy</cp:lastModifiedBy>
  <cp:lastPrinted>2019-03-29T10:01:23Z</cp:lastPrinted>
  <dcterms:created xsi:type="dcterms:W3CDTF">2019-01-08T12:43:19Z</dcterms:created>
  <dcterms:modified xsi:type="dcterms:W3CDTF">2020-11-13T16:20:24Z</dcterms:modified>
</cp:coreProperties>
</file>