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ateien\HAW\Arbeiten\Hirsch\ErgebnisseFinal\"/>
    </mc:Choice>
  </mc:AlternateContent>
  <xr:revisionPtr revIDLastSave="0" documentId="8_{88ECC6E5-08E1-496C-8D4B-49FABA402677}" xr6:coauthVersionLast="47" xr6:coauthVersionMax="47" xr10:uidLastSave="{00000000-0000-0000-0000-000000000000}"/>
  <bookViews>
    <workbookView xWindow="-120" yWindow="-120" windowWidth="19440" windowHeight="14880"/>
  </bookViews>
  <sheets>
    <sheet name="Full Table" sheetId="37" r:id="rId1"/>
    <sheet name="Census" sheetId="36" r:id="rId2"/>
    <sheet name="Airbus SA" sheetId="4" r:id="rId3"/>
    <sheet name="Airbus WB" sheetId="33" r:id="rId4"/>
    <sheet name="Antonov" sheetId="14" r:id="rId5"/>
    <sheet name="ATR" sheetId="16" r:id="rId6"/>
    <sheet name="BAe" sheetId="17" r:id="rId7"/>
    <sheet name="Beechcraft" sheetId="19" r:id="rId8"/>
    <sheet name="Boeing SA" sheetId="6" r:id="rId9"/>
    <sheet name="Boeing WB" sheetId="7" r:id="rId10"/>
    <sheet name="Bombardier" sheetId="22" r:id="rId11"/>
    <sheet name="De Havilland" sheetId="32" r:id="rId12"/>
    <sheet name="Embraer" sheetId="28" r:id="rId13"/>
    <sheet name="Fairchild" sheetId="35" r:id="rId14"/>
    <sheet name="Fokker" sheetId="29" r:id="rId15"/>
    <sheet name="Saab" sheetId="31" r:id="rId16"/>
    <sheet name="Sukhoi" sheetId="2" r:id="rId17"/>
    <sheet name="Viking Air" sheetId="3" r:id="rId18"/>
    <sheet name="List of Abbreviations" sheetId="39" r:id="rId19"/>
    <sheet name="List of Parameters" sheetId="40" r:id="rId20"/>
    <sheet name="Sources" sheetId="38" r:id="rId21"/>
    <sheet name="(c)" sheetId="42" r:id="rId22"/>
  </sheets>
  <definedNames>
    <definedName name="_xlnm._FilterDatabase" localSheetId="1" hidden="1">Census!$A$1:$H$1</definedName>
    <definedName name="_xlnm._FilterDatabase" localSheetId="20" hidden="1">Sources!$A$1:$F$1</definedName>
    <definedName name="__xlnm._FilterDatabase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9" i="37" l="1"/>
  <c r="BD47" i="37"/>
  <c r="O47" i="37"/>
  <c r="J47" i="37"/>
  <c r="F47" i="37"/>
  <c r="D48" i="37"/>
  <c r="D129" i="36"/>
  <c r="E129" i="36"/>
  <c r="G3" i="36"/>
  <c r="H3" i="36"/>
  <c r="F129" i="36"/>
  <c r="C129" i="36"/>
  <c r="D49" i="28"/>
  <c r="D54" i="7"/>
  <c r="D53" i="7"/>
  <c r="D51" i="7"/>
  <c r="D50" i="7"/>
  <c r="D49" i="7"/>
  <c r="D48" i="7"/>
  <c r="D47" i="7"/>
  <c r="D46" i="7"/>
  <c r="D45" i="7"/>
  <c r="D44" i="7"/>
  <c r="D43" i="7"/>
  <c r="D39" i="7"/>
  <c r="D35" i="7"/>
  <c r="D34" i="7"/>
  <c r="D33" i="7"/>
  <c r="D32" i="7"/>
  <c r="D31" i="7"/>
  <c r="D30" i="7"/>
  <c r="D29" i="7"/>
  <c r="D27" i="7"/>
  <c r="D26" i="7"/>
  <c r="D25" i="7"/>
  <c r="D23" i="7"/>
  <c r="D22" i="7"/>
  <c r="D20" i="7"/>
  <c r="D19" i="7"/>
  <c r="D18" i="7"/>
  <c r="D17" i="7"/>
  <c r="D16" i="7"/>
  <c r="D15" i="7"/>
  <c r="D14" i="7"/>
  <c r="D11" i="7"/>
  <c r="D7" i="7"/>
  <c r="D6" i="7"/>
  <c r="D5" i="7"/>
  <c r="D3" i="7"/>
  <c r="S54" i="6"/>
  <c r="S53" i="6"/>
  <c r="S50" i="6"/>
  <c r="S49" i="6"/>
  <c r="S48" i="6"/>
  <c r="S47" i="6"/>
  <c r="S46" i="6"/>
  <c r="S45" i="6"/>
  <c r="S44" i="6"/>
  <c r="S43" i="6"/>
  <c r="S39" i="6"/>
  <c r="S38" i="6"/>
  <c r="S37" i="6"/>
  <c r="S36" i="6"/>
  <c r="S35" i="6"/>
  <c r="S33" i="6"/>
  <c r="S32" i="6"/>
  <c r="S31" i="6"/>
  <c r="S30" i="6"/>
  <c r="S29" i="6"/>
  <c r="S27" i="6"/>
  <c r="S26" i="6"/>
  <c r="S25" i="6"/>
  <c r="S23" i="6"/>
  <c r="S22" i="6"/>
  <c r="S20" i="6"/>
  <c r="S19" i="6"/>
  <c r="S18" i="6"/>
  <c r="S17" i="6"/>
  <c r="S16" i="6"/>
  <c r="S15" i="6"/>
  <c r="S14" i="6"/>
  <c r="S12" i="6"/>
  <c r="S11" i="6"/>
  <c r="S7" i="6"/>
  <c r="S6" i="6"/>
  <c r="S5" i="6"/>
  <c r="S4" i="6"/>
  <c r="S3" i="6"/>
  <c r="H54" i="6"/>
  <c r="H53" i="6"/>
  <c r="H50" i="6"/>
  <c r="H49" i="6"/>
  <c r="H48" i="6"/>
  <c r="H47" i="6"/>
  <c r="H46" i="6"/>
  <c r="H45" i="6"/>
  <c r="H44" i="6"/>
  <c r="H43" i="6"/>
  <c r="H39" i="6"/>
  <c r="H38" i="6"/>
  <c r="H37" i="6"/>
  <c r="H36" i="6"/>
  <c r="H35" i="6"/>
  <c r="H33" i="6"/>
  <c r="H32" i="6"/>
  <c r="H31" i="6"/>
  <c r="H30" i="6"/>
  <c r="H29" i="6"/>
  <c r="H27" i="6"/>
  <c r="H26" i="6"/>
  <c r="H25" i="6"/>
  <c r="H23" i="6"/>
  <c r="H22" i="6"/>
  <c r="H20" i="6"/>
  <c r="H19" i="6"/>
  <c r="H18" i="6"/>
  <c r="H17" i="6"/>
  <c r="H16" i="6"/>
  <c r="H15" i="6"/>
  <c r="H14" i="6"/>
  <c r="H12" i="6"/>
  <c r="H11" i="6"/>
  <c r="H9" i="6"/>
  <c r="H7" i="6"/>
  <c r="H6" i="6"/>
  <c r="H5" i="6"/>
  <c r="H3" i="6"/>
  <c r="N54" i="4"/>
  <c r="N53" i="4"/>
  <c r="N52" i="4"/>
  <c r="N51" i="4"/>
  <c r="N50" i="4"/>
  <c r="N49" i="4"/>
  <c r="N48" i="4"/>
  <c r="N47" i="4"/>
  <c r="N46" i="4"/>
  <c r="N45" i="4"/>
  <c r="N44" i="4"/>
  <c r="N43" i="4"/>
  <c r="N39" i="4"/>
  <c r="N38" i="4"/>
  <c r="N37" i="4"/>
  <c r="N35" i="4"/>
  <c r="N33" i="4"/>
  <c r="N32" i="4"/>
  <c r="N31" i="4"/>
  <c r="N30" i="4"/>
  <c r="N29" i="4"/>
  <c r="N27" i="4"/>
  <c r="N26" i="4"/>
  <c r="N25" i="4"/>
  <c r="N23" i="4"/>
  <c r="N22" i="4"/>
  <c r="N20" i="4"/>
  <c r="N19" i="4"/>
  <c r="N18" i="4"/>
  <c r="N16" i="4"/>
  <c r="N15" i="4"/>
  <c r="N14" i="4"/>
  <c r="N13" i="4"/>
  <c r="N12" i="4"/>
  <c r="N11" i="4"/>
  <c r="N10" i="4"/>
  <c r="N7" i="4"/>
  <c r="N6" i="4"/>
  <c r="N5" i="4"/>
  <c r="N3" i="4"/>
  <c r="J54" i="4"/>
  <c r="J53" i="4"/>
  <c r="J52" i="4"/>
  <c r="J51" i="4"/>
  <c r="J50" i="4"/>
  <c r="J49" i="4"/>
  <c r="J48" i="4"/>
  <c r="J47" i="4"/>
  <c r="J46" i="4"/>
  <c r="J45" i="4"/>
  <c r="J44" i="4"/>
  <c r="J43" i="4"/>
  <c r="J39" i="4"/>
  <c r="J38" i="4"/>
  <c r="J37" i="4"/>
  <c r="J35" i="4"/>
  <c r="J33" i="4"/>
  <c r="J32" i="4"/>
  <c r="J31" i="4"/>
  <c r="J30" i="4"/>
  <c r="J29" i="4"/>
  <c r="J27" i="4"/>
  <c r="J26" i="4"/>
  <c r="J25" i="4"/>
  <c r="J23" i="4"/>
  <c r="J22" i="4"/>
  <c r="J20" i="4"/>
  <c r="J19" i="4"/>
  <c r="J18" i="4"/>
  <c r="J16" i="4"/>
  <c r="J15" i="4"/>
  <c r="J14" i="4"/>
  <c r="J13" i="4"/>
  <c r="J12" i="4"/>
  <c r="J11" i="4"/>
  <c r="J10" i="4"/>
  <c r="J7" i="4"/>
  <c r="J6" i="4"/>
  <c r="J5" i="4"/>
  <c r="J3" i="4"/>
  <c r="F54" i="4"/>
  <c r="F53" i="4"/>
  <c r="F51" i="4"/>
  <c r="F50" i="4"/>
  <c r="F49" i="4"/>
  <c r="F48" i="4"/>
  <c r="F47" i="4"/>
  <c r="F46" i="4"/>
  <c r="F45" i="4"/>
  <c r="F44" i="4"/>
  <c r="F43" i="4"/>
  <c r="F39" i="4"/>
  <c r="F38" i="4"/>
  <c r="F37" i="4"/>
  <c r="F35" i="4"/>
  <c r="F33" i="4"/>
  <c r="F32" i="4"/>
  <c r="F31" i="4"/>
  <c r="F30" i="4"/>
  <c r="F29" i="4"/>
  <c r="F27" i="4"/>
  <c r="F26" i="4"/>
  <c r="F25" i="4"/>
  <c r="F23" i="4"/>
  <c r="F22" i="4"/>
  <c r="F21" i="4"/>
  <c r="F20" i="4"/>
  <c r="F19" i="4"/>
  <c r="F18" i="4"/>
  <c r="F16" i="4"/>
  <c r="F15" i="4"/>
  <c r="F14" i="4"/>
  <c r="F13" i="4"/>
  <c r="F12" i="4"/>
  <c r="F11" i="4"/>
  <c r="F10" i="4"/>
  <c r="F7" i="4"/>
  <c r="F6" i="4"/>
  <c r="F5" i="4"/>
  <c r="F3" i="4"/>
  <c r="D50" i="2"/>
  <c r="D36" i="3"/>
  <c r="D3" i="3"/>
  <c r="D32" i="3"/>
  <c r="D33" i="3"/>
  <c r="D35" i="3"/>
  <c r="D37" i="3"/>
  <c r="D43" i="3"/>
  <c r="D44" i="3"/>
  <c r="D45" i="3"/>
  <c r="D53" i="3"/>
  <c r="D54" i="3"/>
  <c r="D50" i="3"/>
  <c r="D39" i="3"/>
  <c r="D28" i="3"/>
  <c r="D24" i="3"/>
  <c r="D21" i="3"/>
  <c r="D12" i="3"/>
  <c r="D11" i="3"/>
  <c r="D10" i="3"/>
  <c r="D9" i="3"/>
  <c r="D8" i="3"/>
  <c r="D6" i="3"/>
  <c r="D5" i="3"/>
  <c r="D4" i="3"/>
  <c r="D3" i="2"/>
  <c r="D3" i="31"/>
  <c r="F3" i="29"/>
  <c r="D3" i="29"/>
  <c r="D8" i="29"/>
  <c r="F36" i="35"/>
  <c r="F3" i="35"/>
  <c r="F5" i="35"/>
  <c r="F6" i="35"/>
  <c r="F8" i="35"/>
  <c r="F9" i="35"/>
  <c r="F32" i="35"/>
  <c r="F33" i="35"/>
  <c r="F35" i="35"/>
  <c r="F39" i="35"/>
  <c r="F53" i="35"/>
  <c r="F54" i="35"/>
  <c r="F43" i="35"/>
  <c r="F44" i="35"/>
  <c r="F45" i="35"/>
  <c r="F46" i="35"/>
  <c r="F47" i="35"/>
  <c r="F48" i="35"/>
  <c r="F49" i="35"/>
  <c r="F50" i="35"/>
  <c r="F34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16" i="35"/>
  <c r="F13" i="35"/>
  <c r="F12" i="35"/>
  <c r="F11" i="35"/>
  <c r="F10" i="35"/>
  <c r="D3" i="35"/>
  <c r="D54" i="35"/>
  <c r="D50" i="35"/>
  <c r="D48" i="35"/>
  <c r="D47" i="35"/>
  <c r="D36" i="35"/>
  <c r="D34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18" i="35"/>
  <c r="D17" i="35"/>
  <c r="D16" i="35"/>
  <c r="D12" i="35"/>
  <c r="D11" i="35"/>
  <c r="D10" i="35"/>
  <c r="D53" i="35"/>
  <c r="D46" i="35"/>
  <c r="D45" i="35"/>
  <c r="D44" i="35"/>
  <c r="D43" i="35"/>
  <c r="D39" i="35"/>
  <c r="D37" i="35"/>
  <c r="D35" i="35"/>
  <c r="D33" i="35"/>
  <c r="D32" i="35"/>
  <c r="D9" i="35"/>
  <c r="D8" i="35"/>
  <c r="D5" i="35"/>
  <c r="D6" i="35"/>
  <c r="P3" i="28"/>
  <c r="N3" i="28"/>
  <c r="L3" i="28"/>
  <c r="J3" i="28"/>
  <c r="H3" i="28"/>
  <c r="D3" i="28"/>
  <c r="H3" i="32"/>
  <c r="F3" i="32"/>
  <c r="D3" i="32"/>
  <c r="H4" i="32"/>
  <c r="D4" i="32"/>
  <c r="H3" i="22"/>
  <c r="F3" i="22"/>
  <c r="D3" i="22"/>
  <c r="R3" i="7"/>
  <c r="N3" i="7"/>
  <c r="L3" i="7"/>
  <c r="I3" i="7"/>
  <c r="F3" i="7"/>
  <c r="D4" i="16"/>
  <c r="F3" i="16"/>
  <c r="D3" i="16"/>
  <c r="U3" i="6"/>
  <c r="Q3" i="6"/>
  <c r="O3" i="6"/>
  <c r="M3" i="6"/>
  <c r="D3" i="6"/>
  <c r="D4" i="19"/>
  <c r="H3" i="19"/>
  <c r="F3" i="19"/>
  <c r="D3" i="19"/>
  <c r="D3" i="17"/>
  <c r="D4" i="17"/>
  <c r="D3" i="14"/>
  <c r="N4" i="33"/>
  <c r="L4" i="33"/>
  <c r="J4" i="33"/>
  <c r="H4" i="33"/>
  <c r="F4" i="33"/>
  <c r="D3" i="33"/>
  <c r="F3" i="33"/>
  <c r="H3" i="33"/>
  <c r="J3" i="33"/>
  <c r="L3" i="33"/>
  <c r="N3" i="33"/>
  <c r="L35" i="28"/>
  <c r="P53" i="28"/>
  <c r="P35" i="28"/>
  <c r="F12" i="22"/>
  <c r="F11" i="22"/>
  <c r="F48" i="22"/>
  <c r="U39" i="6"/>
  <c r="U38" i="6"/>
  <c r="U37" i="6"/>
  <c r="U35" i="6"/>
  <c r="U33" i="6"/>
  <c r="U32" i="6"/>
  <c r="L37" i="28"/>
  <c r="L33" i="28"/>
  <c r="L32" i="28"/>
  <c r="P3" i="4"/>
  <c r="L3" i="4"/>
  <c r="H3" i="4"/>
  <c r="D3" i="4"/>
  <c r="BJ48" i="37"/>
  <c r="BI47" i="37"/>
  <c r="BH48" i="37"/>
  <c r="BG48" i="37"/>
  <c r="BF47" i="37"/>
  <c r="BE47" i="37"/>
  <c r="BC47" i="37"/>
  <c r="BB47" i="37"/>
  <c r="BA47" i="37"/>
  <c r="AZ47" i="37"/>
  <c r="AY47" i="37"/>
  <c r="AV48" i="37"/>
  <c r="AX47" i="37"/>
  <c r="AW47" i="37"/>
  <c r="AW22" i="37"/>
  <c r="AV22" i="37"/>
  <c r="AU47" i="37"/>
  <c r="AT47" i="37"/>
  <c r="AR47" i="37"/>
  <c r="AQ47" i="37"/>
  <c r="AP47" i="37"/>
  <c r="AF48" i="37"/>
  <c r="AE48" i="37"/>
  <c r="AH47" i="37"/>
  <c r="AG47" i="37"/>
  <c r="W22" i="37"/>
  <c r="U47" i="37"/>
  <c r="S47" i="37"/>
  <c r="R25" i="37"/>
  <c r="R14" i="37"/>
  <c r="Q14" i="37"/>
  <c r="P46" i="37"/>
  <c r="N47" i="37"/>
  <c r="M47" i="37"/>
  <c r="L47" i="37"/>
  <c r="K47" i="37"/>
  <c r="I48" i="37"/>
  <c r="E48" i="37"/>
  <c r="C48" i="37"/>
  <c r="G47" i="37"/>
  <c r="I22" i="37"/>
  <c r="G22" i="37"/>
  <c r="E22" i="37"/>
  <c r="D4" i="2"/>
  <c r="D27" i="2"/>
  <c r="D26" i="2"/>
  <c r="D25" i="2"/>
  <c r="D29" i="2"/>
  <c r="D31" i="2"/>
  <c r="D30" i="2"/>
  <c r="D23" i="2"/>
  <c r="D22" i="2"/>
  <c r="D32" i="2"/>
  <c r="D33" i="31"/>
  <c r="D27" i="31"/>
  <c r="D26" i="31"/>
  <c r="D31" i="31"/>
  <c r="D30" i="31"/>
  <c r="D23" i="31"/>
  <c r="D49" i="31"/>
  <c r="D36" i="31"/>
  <c r="D4" i="31"/>
  <c r="D54" i="31"/>
  <c r="F14" i="29"/>
  <c r="F15" i="29"/>
  <c r="F31" i="29"/>
  <c r="F30" i="29"/>
  <c r="F27" i="29"/>
  <c r="F26" i="29"/>
  <c r="F25" i="29"/>
  <c r="F23" i="29"/>
  <c r="F22" i="29"/>
  <c r="F49" i="29"/>
  <c r="D50" i="29"/>
  <c r="D34" i="29"/>
  <c r="D20" i="29"/>
  <c r="D25" i="29"/>
  <c r="D26" i="29"/>
  <c r="D27" i="29"/>
  <c r="D31" i="29"/>
  <c r="D30" i="29"/>
  <c r="D23" i="29"/>
  <c r="D22" i="29"/>
  <c r="D14" i="29"/>
  <c r="D47" i="29"/>
  <c r="D49" i="29"/>
  <c r="D34" i="2"/>
  <c r="D33" i="2"/>
  <c r="D5" i="29"/>
  <c r="D54" i="29"/>
  <c r="D53" i="29"/>
  <c r="D48" i="29"/>
  <c r="C47" i="29"/>
  <c r="D46" i="29"/>
  <c r="D45" i="29"/>
  <c r="D44" i="29"/>
  <c r="D43" i="29"/>
  <c r="D39" i="29"/>
  <c r="D35" i="29"/>
  <c r="D33" i="29"/>
  <c r="D32" i="29"/>
  <c r="D29" i="29"/>
  <c r="D21" i="29"/>
  <c r="D19" i="29"/>
  <c r="D18" i="29"/>
  <c r="D17" i="29"/>
  <c r="D16" i="29"/>
  <c r="D15" i="29"/>
  <c r="D12" i="29"/>
  <c r="D9" i="29"/>
  <c r="D7" i="29"/>
  <c r="D6" i="29"/>
  <c r="D4" i="29"/>
  <c r="F7" i="29"/>
  <c r="D13" i="3"/>
  <c r="D49" i="3"/>
  <c r="D31" i="3"/>
  <c r="D30" i="3"/>
  <c r="D29" i="3"/>
  <c r="D27" i="3"/>
  <c r="D26" i="3"/>
  <c r="D25" i="3"/>
  <c r="D23" i="3"/>
  <c r="D22" i="3"/>
  <c r="D17" i="3"/>
  <c r="D46" i="14"/>
  <c r="D21" i="14"/>
  <c r="D19" i="14"/>
  <c r="D12" i="14"/>
  <c r="D11" i="14"/>
  <c r="D10" i="14"/>
  <c r="D20" i="14"/>
  <c r="D29" i="14"/>
  <c r="D15" i="14"/>
  <c r="D14" i="14"/>
  <c r="E48" i="35"/>
  <c r="C48" i="35"/>
  <c r="P49" i="28"/>
  <c r="N49" i="28"/>
  <c r="P30" i="28"/>
  <c r="P31" i="28"/>
  <c r="P27" i="28"/>
  <c r="P26" i="28"/>
  <c r="P25" i="28"/>
  <c r="P23" i="28"/>
  <c r="P22" i="28"/>
  <c r="N31" i="28"/>
  <c r="N30" i="28"/>
  <c r="N27" i="28"/>
  <c r="N26" i="28"/>
  <c r="N25" i="28"/>
  <c r="N23" i="28"/>
  <c r="N22" i="28"/>
  <c r="L34" i="28"/>
  <c r="L49" i="28"/>
  <c r="J49" i="28"/>
  <c r="J34" i="28"/>
  <c r="L31" i="28"/>
  <c r="L30" i="28"/>
  <c r="L27" i="28"/>
  <c r="L26" i="28"/>
  <c r="L25" i="28"/>
  <c r="L24" i="28"/>
  <c r="L23" i="28"/>
  <c r="L22" i="28"/>
  <c r="J31" i="28"/>
  <c r="J30" i="28"/>
  <c r="J27" i="28"/>
  <c r="J26" i="28"/>
  <c r="J25" i="28"/>
  <c r="J23" i="28"/>
  <c r="J22" i="28"/>
  <c r="H22" i="28"/>
  <c r="H23" i="28"/>
  <c r="H27" i="28"/>
  <c r="H25" i="28"/>
  <c r="H26" i="28"/>
  <c r="H30" i="28"/>
  <c r="H31" i="28"/>
  <c r="H34" i="28"/>
  <c r="H49" i="28"/>
  <c r="D23" i="28"/>
  <c r="D22" i="28"/>
  <c r="D18" i="28"/>
  <c r="D25" i="28"/>
  <c r="D26" i="28"/>
  <c r="D27" i="28"/>
  <c r="D31" i="28"/>
  <c r="D30" i="28"/>
  <c r="P32" i="28"/>
  <c r="N32" i="28"/>
  <c r="H33" i="32"/>
  <c r="H49" i="32"/>
  <c r="H31" i="32"/>
  <c r="H30" i="32"/>
  <c r="H27" i="32"/>
  <c r="H26" i="32"/>
  <c r="H25" i="32"/>
  <c r="H23" i="32"/>
  <c r="H22" i="32"/>
  <c r="D49" i="32"/>
  <c r="D33" i="32"/>
  <c r="D24" i="32"/>
  <c r="D23" i="32"/>
  <c r="F31" i="32"/>
  <c r="F23" i="32"/>
  <c r="F4" i="32"/>
  <c r="F49" i="32"/>
  <c r="F33" i="32"/>
  <c r="F22" i="32"/>
  <c r="D22" i="32"/>
  <c r="C22" i="32"/>
  <c r="F29" i="19"/>
  <c r="F31" i="19"/>
  <c r="F30" i="19"/>
  <c r="F23" i="19"/>
  <c r="F22" i="19"/>
  <c r="F54" i="19"/>
  <c r="H54" i="19"/>
  <c r="H34" i="19"/>
  <c r="H35" i="19"/>
  <c r="H11" i="19"/>
  <c r="H10" i="19"/>
  <c r="H39" i="19"/>
  <c r="H37" i="19"/>
  <c r="H46" i="19"/>
  <c r="H45" i="19"/>
  <c r="H44" i="19"/>
  <c r="H43" i="19"/>
  <c r="F36" i="19"/>
  <c r="F48" i="19"/>
  <c r="F47" i="19"/>
  <c r="F50" i="19"/>
  <c r="F18" i="19"/>
  <c r="F17" i="19"/>
  <c r="F16" i="19"/>
  <c r="F34" i="19"/>
  <c r="F13" i="19"/>
  <c r="F12" i="19"/>
  <c r="F11" i="19"/>
  <c r="F10" i="19"/>
  <c r="H32" i="19"/>
  <c r="F53" i="19"/>
  <c r="F46" i="19"/>
  <c r="F45" i="19"/>
  <c r="F44" i="19"/>
  <c r="F43" i="19"/>
  <c r="F39" i="19"/>
  <c r="F37" i="19"/>
  <c r="F35" i="19"/>
  <c r="F33" i="19"/>
  <c r="F32" i="19"/>
  <c r="F9" i="19"/>
  <c r="F8" i="19"/>
  <c r="F5" i="19"/>
  <c r="F6" i="19"/>
  <c r="D54" i="19"/>
  <c r="D53" i="19"/>
  <c r="D32" i="19"/>
  <c r="D33" i="19"/>
  <c r="D21" i="19"/>
  <c r="D18" i="19"/>
  <c r="D17" i="19"/>
  <c r="D16" i="19"/>
  <c r="E47" i="19"/>
  <c r="D27" i="17"/>
  <c r="D26" i="17"/>
  <c r="D15" i="17"/>
  <c r="D14" i="17"/>
  <c r="F31" i="16"/>
  <c r="F30" i="16"/>
  <c r="F27" i="16"/>
  <c r="F26" i="16"/>
  <c r="F23" i="16"/>
  <c r="F22" i="16"/>
  <c r="D39" i="14"/>
  <c r="D34" i="14"/>
  <c r="D35" i="14"/>
  <c r="D4" i="14"/>
  <c r="D31" i="14"/>
  <c r="D30" i="14"/>
  <c r="D27" i="14"/>
  <c r="D26" i="14"/>
  <c r="D25" i="14"/>
  <c r="D22" i="14"/>
  <c r="M47" i="33"/>
  <c r="N47" i="33"/>
  <c r="N49" i="33"/>
  <c r="N48" i="33"/>
  <c r="N11" i="33"/>
  <c r="N22" i="33"/>
  <c r="N31" i="33"/>
  <c r="N30" i="33"/>
  <c r="N27" i="33"/>
  <c r="N26" i="33"/>
  <c r="N23" i="33"/>
  <c r="L7" i="33"/>
  <c r="J7" i="33"/>
  <c r="D32" i="33"/>
  <c r="F32" i="33"/>
  <c r="H32" i="33"/>
  <c r="N32" i="33"/>
  <c r="L32" i="33"/>
  <c r="J32" i="33"/>
  <c r="L35" i="33"/>
  <c r="L39" i="33"/>
  <c r="J39" i="33"/>
  <c r="L6" i="33"/>
  <c r="J38" i="33"/>
  <c r="L11" i="33"/>
  <c r="J11" i="33"/>
  <c r="L49" i="33"/>
  <c r="L48" i="33"/>
  <c r="L47" i="33"/>
  <c r="K47" i="33"/>
  <c r="L50" i="33"/>
  <c r="L54" i="33"/>
  <c r="J54" i="33"/>
  <c r="J49" i="33"/>
  <c r="J48" i="33"/>
  <c r="J47" i="33"/>
  <c r="I47" i="33"/>
  <c r="L31" i="33"/>
  <c r="L27" i="33"/>
  <c r="L23" i="33"/>
  <c r="L22" i="33"/>
  <c r="J22" i="33"/>
  <c r="J23" i="33"/>
  <c r="J27" i="33"/>
  <c r="J31" i="33"/>
  <c r="L5" i="33"/>
  <c r="L30" i="33"/>
  <c r="L29" i="33"/>
  <c r="L26" i="33"/>
  <c r="L25" i="33"/>
  <c r="L20" i="33"/>
  <c r="L19" i="33"/>
  <c r="L14" i="33"/>
  <c r="H53" i="33"/>
  <c r="H35" i="33"/>
  <c r="H37" i="33"/>
  <c r="H7" i="33"/>
  <c r="H6" i="33"/>
  <c r="H54" i="33"/>
  <c r="F52" i="33"/>
  <c r="F51" i="33"/>
  <c r="H52" i="33"/>
  <c r="H51" i="33"/>
  <c r="H50" i="33"/>
  <c r="H49" i="33"/>
  <c r="H48" i="33"/>
  <c r="H47" i="33"/>
  <c r="G47" i="33"/>
  <c r="F49" i="33"/>
  <c r="F48" i="33"/>
  <c r="F47" i="33"/>
  <c r="E47" i="33"/>
  <c r="D4" i="33"/>
  <c r="D49" i="33"/>
  <c r="D47" i="33"/>
  <c r="C47" i="33"/>
  <c r="D48" i="33"/>
  <c r="H11" i="33"/>
  <c r="F11" i="33"/>
  <c r="D11" i="33"/>
  <c r="H17" i="33"/>
  <c r="H16" i="33"/>
  <c r="H5" i="33"/>
  <c r="H13" i="33"/>
  <c r="H31" i="33"/>
  <c r="H30" i="33"/>
  <c r="H29" i="33"/>
  <c r="H27" i="33"/>
  <c r="H26" i="33"/>
  <c r="H25" i="33"/>
  <c r="H23" i="33"/>
  <c r="H22" i="33"/>
  <c r="H20" i="33"/>
  <c r="H19" i="33"/>
  <c r="H18" i="33"/>
  <c r="H15" i="33"/>
  <c r="H14" i="33"/>
  <c r="H33" i="33"/>
  <c r="H10" i="33"/>
  <c r="H12" i="33"/>
  <c r="F27" i="33"/>
  <c r="D27" i="33"/>
  <c r="F31" i="33"/>
  <c r="F30" i="33"/>
  <c r="D31" i="33"/>
  <c r="D30" i="33"/>
  <c r="F22" i="33"/>
  <c r="D22" i="33"/>
  <c r="H46" i="33"/>
  <c r="H45" i="33"/>
  <c r="H44" i="33"/>
  <c r="H43" i="33"/>
  <c r="H39" i="33"/>
  <c r="P5" i="4"/>
  <c r="P6" i="4"/>
  <c r="P49" i="4"/>
  <c r="P48" i="4"/>
  <c r="O48" i="4"/>
  <c r="K47" i="4"/>
  <c r="L49" i="4"/>
  <c r="L48" i="4"/>
  <c r="L47" i="4"/>
  <c r="H53" i="4"/>
  <c r="P38" i="4"/>
  <c r="L39" i="4"/>
  <c r="L38" i="4"/>
  <c r="L37" i="4"/>
  <c r="I47" i="4"/>
  <c r="P12" i="4"/>
  <c r="P11" i="4"/>
  <c r="L11" i="4"/>
  <c r="P23" i="4"/>
  <c r="P27" i="4"/>
  <c r="P26" i="4"/>
  <c r="P31" i="4"/>
  <c r="L31" i="4"/>
  <c r="L27" i="4"/>
  <c r="L26" i="4"/>
  <c r="L23" i="4"/>
  <c r="L35" i="4"/>
  <c r="H35" i="4"/>
  <c r="H51" i="4"/>
  <c r="H49" i="4"/>
  <c r="H48" i="4"/>
  <c r="H31" i="4"/>
  <c r="H27" i="4"/>
  <c r="H26" i="4"/>
  <c r="H23" i="4"/>
  <c r="H21" i="4"/>
  <c r="G22" i="4"/>
  <c r="D7" i="4"/>
  <c r="D5" i="4"/>
  <c r="D6" i="4"/>
  <c r="D49" i="4"/>
  <c r="D48" i="4"/>
  <c r="D47" i="4"/>
  <c r="C48" i="4"/>
  <c r="D31" i="4"/>
  <c r="D30" i="4"/>
  <c r="D27" i="4"/>
  <c r="D26" i="4"/>
  <c r="D25" i="4"/>
  <c r="D23" i="4"/>
  <c r="D22" i="4"/>
  <c r="R7" i="7"/>
  <c r="R6" i="7"/>
  <c r="R5" i="7"/>
  <c r="R49" i="7"/>
  <c r="R12" i="7"/>
  <c r="R11" i="7"/>
  <c r="R31" i="7"/>
  <c r="R30" i="7"/>
  <c r="R27" i="7"/>
  <c r="R26" i="7"/>
  <c r="R25" i="7"/>
  <c r="R23" i="7"/>
  <c r="R22" i="7"/>
  <c r="R54" i="7"/>
  <c r="R53" i="7"/>
  <c r="R52" i="7"/>
  <c r="R51" i="7"/>
  <c r="R50" i="7"/>
  <c r="R48" i="7"/>
  <c r="R47" i="7"/>
  <c r="R46" i="7"/>
  <c r="R45" i="7"/>
  <c r="R44" i="7"/>
  <c r="R43" i="7"/>
  <c r="Q47" i="7"/>
  <c r="P47" i="7"/>
  <c r="O47" i="7"/>
  <c r="R39" i="7"/>
  <c r="R37" i="7"/>
  <c r="R35" i="7"/>
  <c r="R33" i="7"/>
  <c r="R32" i="7"/>
  <c r="R34" i="7"/>
  <c r="R29" i="7"/>
  <c r="F23" i="7"/>
  <c r="F22" i="7"/>
  <c r="F27" i="7"/>
  <c r="F26" i="7"/>
  <c r="F25" i="7"/>
  <c r="F31" i="7"/>
  <c r="F30" i="7"/>
  <c r="R15" i="7"/>
  <c r="R16" i="7"/>
  <c r="R17" i="7"/>
  <c r="R18" i="7"/>
  <c r="R19" i="7"/>
  <c r="R20" i="7"/>
  <c r="R14" i="7"/>
  <c r="N34" i="7"/>
  <c r="N49" i="7"/>
  <c r="N12" i="7"/>
  <c r="N11" i="7"/>
  <c r="L11" i="7"/>
  <c r="N32" i="7"/>
  <c r="N31" i="7"/>
  <c r="N30" i="7"/>
  <c r="N27" i="7"/>
  <c r="N26" i="7"/>
  <c r="N25" i="7"/>
  <c r="N23" i="7"/>
  <c r="N22" i="7"/>
  <c r="N18" i="7"/>
  <c r="L32" i="7"/>
  <c r="L31" i="7"/>
  <c r="L30" i="7"/>
  <c r="L27" i="7"/>
  <c r="L26" i="7"/>
  <c r="L25" i="7"/>
  <c r="L23" i="7"/>
  <c r="L22" i="7"/>
  <c r="N33" i="7"/>
  <c r="N54" i="7"/>
  <c r="N6" i="7"/>
  <c r="N7" i="7"/>
  <c r="L7" i="7"/>
  <c r="L6" i="7"/>
  <c r="L33" i="7"/>
  <c r="L49" i="7"/>
  <c r="L34" i="7"/>
  <c r="L54" i="7"/>
  <c r="N5" i="7"/>
  <c r="N53" i="7"/>
  <c r="L53" i="7"/>
  <c r="N52" i="7"/>
  <c r="N51" i="7"/>
  <c r="N50" i="7"/>
  <c r="L52" i="7"/>
  <c r="L51" i="7"/>
  <c r="L50" i="7"/>
  <c r="L44" i="7"/>
  <c r="L45" i="7"/>
  <c r="L46" i="7"/>
  <c r="L43" i="7"/>
  <c r="L48" i="7"/>
  <c r="L47" i="7"/>
  <c r="N44" i="7"/>
  <c r="N45" i="7"/>
  <c r="N46" i="7"/>
  <c r="N47" i="7"/>
  <c r="N48" i="7"/>
  <c r="N43" i="7"/>
  <c r="N39" i="7"/>
  <c r="L39" i="7"/>
  <c r="N35" i="7"/>
  <c r="L35" i="7"/>
  <c r="N29" i="7"/>
  <c r="L29" i="7"/>
  <c r="N20" i="7"/>
  <c r="N19" i="7"/>
  <c r="N17" i="7"/>
  <c r="N16" i="7"/>
  <c r="N15" i="7"/>
  <c r="N14" i="7"/>
  <c r="L18" i="7"/>
  <c r="L21" i="7"/>
  <c r="L20" i="7"/>
  <c r="L19" i="7"/>
  <c r="L17" i="7"/>
  <c r="L16" i="7"/>
  <c r="L15" i="7"/>
  <c r="L14" i="7"/>
  <c r="L12" i="7"/>
  <c r="L5" i="7"/>
  <c r="I6" i="7"/>
  <c r="I7" i="7"/>
  <c r="I12" i="7"/>
  <c r="I11" i="7"/>
  <c r="I27" i="7"/>
  <c r="I26" i="7"/>
  <c r="I25" i="7"/>
  <c r="I23" i="7"/>
  <c r="I22" i="7"/>
  <c r="I31" i="7"/>
  <c r="I30" i="7"/>
  <c r="I32" i="7"/>
  <c r="I43" i="7"/>
  <c r="I44" i="7"/>
  <c r="I45" i="7"/>
  <c r="I46" i="7"/>
  <c r="I47" i="7"/>
  <c r="I48" i="7"/>
  <c r="I49" i="7"/>
  <c r="I39" i="7"/>
  <c r="I54" i="7"/>
  <c r="I53" i="7"/>
  <c r="I52" i="7"/>
  <c r="I51" i="7"/>
  <c r="I50" i="7"/>
  <c r="I33" i="7"/>
  <c r="I35" i="7"/>
  <c r="I36" i="7"/>
  <c r="I34" i="7"/>
  <c r="I29" i="7"/>
  <c r="I20" i="7"/>
  <c r="I19" i="7"/>
  <c r="I15" i="7"/>
  <c r="I14" i="7"/>
  <c r="I18" i="7"/>
  <c r="I17" i="7"/>
  <c r="I16" i="7"/>
  <c r="I5" i="7"/>
  <c r="F7" i="7"/>
  <c r="F51" i="7"/>
  <c r="F50" i="7"/>
  <c r="F49" i="7"/>
  <c r="F14" i="7"/>
  <c r="F34" i="7"/>
  <c r="F6" i="7"/>
  <c r="F5" i="7"/>
  <c r="H49" i="22"/>
  <c r="H10" i="22"/>
  <c r="H13" i="22"/>
  <c r="H47" i="22"/>
  <c r="H34" i="22"/>
  <c r="H27" i="22"/>
  <c r="H26" i="22"/>
  <c r="H25" i="22"/>
  <c r="H31" i="22"/>
  <c r="H30" i="22"/>
  <c r="H23" i="22"/>
  <c r="H22" i="22"/>
  <c r="F49" i="22"/>
  <c r="F47" i="22"/>
  <c r="F27" i="22"/>
  <c r="F26" i="22"/>
  <c r="F25" i="22"/>
  <c r="F22" i="22"/>
  <c r="F31" i="22"/>
  <c r="F30" i="22"/>
  <c r="D11" i="22"/>
  <c r="U25" i="6"/>
  <c r="U27" i="6"/>
  <c r="U26" i="6"/>
  <c r="U31" i="6"/>
  <c r="U30" i="6"/>
  <c r="U23" i="6"/>
  <c r="U22" i="6"/>
  <c r="U12" i="6"/>
  <c r="U49" i="6"/>
  <c r="U4" i="6"/>
  <c r="U54" i="6"/>
  <c r="U53" i="6"/>
  <c r="U50" i="6"/>
  <c r="U48" i="6"/>
  <c r="U47" i="6"/>
  <c r="U46" i="6"/>
  <c r="U45" i="6"/>
  <c r="U44" i="6"/>
  <c r="U43" i="6"/>
  <c r="T47" i="6"/>
  <c r="R47" i="6"/>
  <c r="U36" i="6"/>
  <c r="U29" i="6"/>
  <c r="U7" i="6"/>
  <c r="U6" i="6"/>
  <c r="U5" i="6"/>
  <c r="U11" i="6"/>
  <c r="U15" i="6"/>
  <c r="U16" i="6"/>
  <c r="U17" i="6"/>
  <c r="U18" i="6"/>
  <c r="U19" i="6"/>
  <c r="U20" i="6"/>
  <c r="U14" i="6"/>
  <c r="Q7" i="6"/>
  <c r="Q32" i="6"/>
  <c r="Q31" i="6"/>
  <c r="Q30" i="6"/>
  <c r="Q27" i="6"/>
  <c r="Q26" i="6"/>
  <c r="Q25" i="6"/>
  <c r="Q23" i="6"/>
  <c r="Q22" i="6"/>
  <c r="Q11" i="6"/>
  <c r="Q49" i="6"/>
  <c r="Q48" i="6"/>
  <c r="Q47" i="6"/>
  <c r="P48" i="6"/>
  <c r="Q36" i="6"/>
  <c r="Q34" i="6"/>
  <c r="Q5" i="6"/>
  <c r="Q6" i="6"/>
  <c r="Q54" i="6"/>
  <c r="Q53" i="6"/>
  <c r="Q33" i="6"/>
  <c r="Q18" i="6"/>
  <c r="Q17" i="6"/>
  <c r="Q16" i="6"/>
  <c r="Q35" i="6"/>
  <c r="Q46" i="6"/>
  <c r="Q45" i="6"/>
  <c r="Q44" i="6"/>
  <c r="Q43" i="6"/>
  <c r="Q50" i="6"/>
  <c r="Q39" i="6"/>
  <c r="Q29" i="6"/>
  <c r="Q20" i="6"/>
  <c r="Q19" i="6"/>
  <c r="Q15" i="6"/>
  <c r="Q14" i="6"/>
  <c r="Q12" i="6"/>
  <c r="O27" i="6"/>
  <c r="O26" i="6"/>
  <c r="O25" i="6"/>
  <c r="O39" i="6"/>
  <c r="O50" i="6"/>
  <c r="O49" i="6"/>
  <c r="O48" i="6"/>
  <c r="O47" i="6"/>
  <c r="O23" i="6"/>
  <c r="O22" i="6"/>
  <c r="O31" i="6"/>
  <c r="O30" i="6"/>
  <c r="O11" i="6"/>
  <c r="O12" i="6"/>
  <c r="D49" i="6"/>
  <c r="M49" i="6"/>
  <c r="N48" i="6"/>
  <c r="O7" i="6"/>
  <c r="M7" i="6"/>
  <c r="M5" i="6"/>
  <c r="O5" i="6"/>
  <c r="O6" i="6"/>
  <c r="M36" i="6"/>
  <c r="M31" i="6"/>
  <c r="M30" i="6"/>
  <c r="M27" i="6"/>
  <c r="M26" i="6"/>
  <c r="M25" i="6"/>
  <c r="M23" i="6"/>
  <c r="M22" i="6"/>
  <c r="O33" i="6"/>
  <c r="O32" i="6"/>
  <c r="M35" i="6"/>
  <c r="M33" i="6"/>
  <c r="M32" i="6"/>
  <c r="D12" i="6"/>
  <c r="D11" i="6"/>
  <c r="D14" i="6"/>
  <c r="D27" i="6"/>
  <c r="D26" i="6"/>
  <c r="D25" i="6"/>
  <c r="D23" i="6"/>
  <c r="D22" i="6"/>
  <c r="D31" i="6"/>
  <c r="D30" i="6"/>
  <c r="C22" i="6"/>
  <c r="D39" i="6"/>
  <c r="D37" i="6"/>
  <c r="D35" i="6"/>
  <c r="D33" i="6"/>
  <c r="D32" i="6"/>
  <c r="D7" i="6"/>
  <c r="D6" i="6"/>
  <c r="D5" i="6"/>
  <c r="D53" i="6"/>
  <c r="D54" i="6"/>
  <c r="D50" i="6"/>
  <c r="D48" i="6"/>
  <c r="D47" i="6"/>
  <c r="D46" i="6"/>
  <c r="D45" i="6"/>
  <c r="D44" i="6"/>
  <c r="D43" i="6"/>
  <c r="D29" i="6"/>
  <c r="D21" i="6"/>
  <c r="D18" i="6"/>
  <c r="D17" i="6"/>
  <c r="D16" i="6"/>
  <c r="D20" i="6"/>
  <c r="D19" i="6"/>
  <c r="D15" i="6"/>
  <c r="D4" i="6"/>
  <c r="O35" i="6"/>
  <c r="F14" i="16"/>
  <c r="E14" i="16"/>
  <c r="F4" i="16"/>
  <c r="F5" i="16"/>
  <c r="F29" i="16"/>
  <c r="F35" i="16"/>
  <c r="F33" i="16"/>
  <c r="F25" i="16"/>
  <c r="F15" i="16"/>
  <c r="E25" i="16"/>
  <c r="D53" i="16"/>
  <c r="D43" i="16"/>
  <c r="D39" i="16"/>
  <c r="D37" i="16"/>
  <c r="D35" i="16"/>
  <c r="D32" i="16"/>
  <c r="D33" i="16"/>
  <c r="D29" i="16"/>
  <c r="D28" i="16"/>
  <c r="D24" i="16"/>
  <c r="D25" i="16"/>
  <c r="D15" i="16"/>
  <c r="D14" i="16"/>
  <c r="C14" i="16"/>
  <c r="F32" i="16"/>
  <c r="F8" i="16"/>
  <c r="D8" i="16"/>
  <c r="C46" i="14"/>
  <c r="D47" i="14"/>
  <c r="D32" i="14"/>
  <c r="D5" i="14"/>
  <c r="D6" i="14"/>
  <c r="D8" i="14"/>
  <c r="D9" i="14"/>
  <c r="D23" i="14"/>
  <c r="D25" i="17"/>
  <c r="D23" i="17"/>
  <c r="D22" i="17"/>
  <c r="D31" i="17"/>
  <c r="D30" i="17"/>
  <c r="D29" i="17"/>
  <c r="D54" i="17"/>
  <c r="D50" i="17"/>
  <c r="D48" i="17"/>
  <c r="D34" i="17"/>
  <c r="D32" i="17"/>
  <c r="D13" i="17"/>
  <c r="D12" i="17"/>
  <c r="D11" i="17"/>
  <c r="D10" i="17"/>
  <c r="C47" i="17"/>
  <c r="D4" i="22"/>
  <c r="D7" i="22"/>
  <c r="D34" i="22"/>
  <c r="D10" i="22"/>
  <c r="D14" i="22"/>
  <c r="D54" i="22"/>
  <c r="D25" i="22"/>
  <c r="D21" i="22"/>
  <c r="D22" i="22"/>
  <c r="D23" i="22"/>
  <c r="D27" i="22"/>
  <c r="D26" i="22"/>
  <c r="D31" i="22"/>
  <c r="D30" i="22"/>
  <c r="H7" i="22"/>
  <c r="H54" i="22"/>
  <c r="F7" i="22"/>
  <c r="F34" i="22"/>
  <c r="F53" i="22"/>
  <c r="F35" i="22"/>
  <c r="F33" i="22"/>
  <c r="F32" i="22"/>
  <c r="F39" i="22"/>
  <c r="F37" i="22"/>
  <c r="F54" i="22"/>
  <c r="F23" i="22"/>
  <c r="P34" i="28"/>
  <c r="P36" i="28"/>
  <c r="P4" i="28"/>
  <c r="P5" i="28"/>
  <c r="P7" i="28"/>
  <c r="P6" i="28"/>
  <c r="N36" i="28"/>
  <c r="N34" i="28"/>
  <c r="N7" i="28"/>
  <c r="L54" i="28"/>
  <c r="J36" i="28"/>
  <c r="D36" i="28"/>
  <c r="L7" i="28"/>
  <c r="J7" i="28"/>
  <c r="J43" i="28"/>
  <c r="H36" i="28"/>
  <c r="H7" i="28"/>
  <c r="H54" i="28"/>
  <c r="D32" i="28"/>
  <c r="D33" i="28"/>
  <c r="D54" i="28"/>
  <c r="D21" i="28"/>
  <c r="D24" i="28"/>
  <c r="D28" i="28"/>
  <c r="D8" i="28"/>
  <c r="F4" i="29"/>
  <c r="D25" i="31"/>
  <c r="D24" i="31"/>
  <c r="D28" i="31"/>
  <c r="D35" i="31"/>
  <c r="D47" i="31"/>
  <c r="D48" i="31"/>
  <c r="D46" i="31"/>
  <c r="D45" i="31"/>
  <c r="D44" i="31"/>
  <c r="D6" i="31"/>
  <c r="D9" i="31"/>
  <c r="D8" i="31"/>
  <c r="D53" i="31"/>
  <c r="D14" i="31"/>
  <c r="D20" i="31"/>
  <c r="D19" i="31"/>
  <c r="D15" i="31"/>
  <c r="C19" i="31"/>
  <c r="D29" i="31"/>
  <c r="D37" i="31"/>
  <c r="D43" i="31"/>
  <c r="E22" i="32"/>
  <c r="F30" i="32"/>
  <c r="F27" i="32"/>
  <c r="F26" i="32"/>
  <c r="F25" i="32"/>
  <c r="D8" i="32"/>
  <c r="D30" i="32"/>
  <c r="D29" i="32"/>
  <c r="D27" i="32"/>
  <c r="D26" i="32"/>
  <c r="D25" i="32"/>
  <c r="F8" i="32"/>
  <c r="H8" i="32"/>
  <c r="O18" i="6"/>
  <c r="O16" i="6"/>
  <c r="M15" i="6"/>
  <c r="M14" i="6"/>
  <c r="M29" i="6"/>
  <c r="M12" i="6"/>
  <c r="M11" i="6"/>
  <c r="M19" i="6"/>
  <c r="M54" i="6"/>
  <c r="M53" i="6"/>
  <c r="M50" i="6"/>
  <c r="M48" i="6"/>
  <c r="M47" i="6"/>
  <c r="M46" i="6"/>
  <c r="M45" i="6"/>
  <c r="M44" i="6"/>
  <c r="M43" i="6"/>
  <c r="M39" i="6"/>
  <c r="M38" i="6"/>
  <c r="M37" i="6"/>
  <c r="M20" i="6"/>
  <c r="M18" i="6"/>
  <c r="M16" i="6"/>
  <c r="M9" i="6"/>
  <c r="M6" i="6"/>
  <c r="D50" i="4"/>
  <c r="D39" i="4"/>
  <c r="D37" i="4"/>
  <c r="D28" i="4"/>
  <c r="D24" i="4"/>
  <c r="D21" i="4"/>
  <c r="D12" i="4"/>
  <c r="D11" i="4"/>
  <c r="D15" i="4"/>
  <c r="D20" i="4"/>
  <c r="D19" i="4"/>
  <c r="D18" i="4"/>
  <c r="D29" i="4"/>
  <c r="D17" i="4"/>
  <c r="D14" i="4"/>
  <c r="D53" i="4"/>
  <c r="D43" i="4"/>
  <c r="D46" i="4"/>
  <c r="D45" i="4"/>
  <c r="D44" i="4"/>
  <c r="D35" i="4"/>
  <c r="D32" i="4"/>
  <c r="D54" i="4"/>
  <c r="D33" i="4"/>
  <c r="D10" i="4"/>
  <c r="D16" i="4"/>
  <c r="F54" i="16"/>
  <c r="F53" i="16"/>
  <c r="F48" i="16"/>
  <c r="F47" i="16"/>
  <c r="F46" i="16"/>
  <c r="F45" i="16"/>
  <c r="F44" i="16"/>
  <c r="F43" i="16"/>
  <c r="F39" i="16"/>
  <c r="F37" i="16"/>
  <c r="F21" i="16"/>
  <c r="F20" i="16"/>
  <c r="F19" i="16"/>
  <c r="F18" i="16"/>
  <c r="F17" i="16"/>
  <c r="F16" i="16"/>
  <c r="F12" i="16"/>
  <c r="F11" i="16"/>
  <c r="F9" i="16"/>
  <c r="F6" i="16"/>
  <c r="D48" i="16"/>
  <c r="D47" i="16"/>
  <c r="D46" i="16"/>
  <c r="D45" i="16"/>
  <c r="D44" i="16"/>
  <c r="D21" i="16"/>
  <c r="D20" i="16"/>
  <c r="D19" i="16"/>
  <c r="D18" i="16"/>
  <c r="D17" i="16"/>
  <c r="D16" i="16"/>
  <c r="D12" i="16"/>
  <c r="D11" i="16"/>
  <c r="D9" i="16"/>
  <c r="D6" i="16"/>
  <c r="D5" i="16"/>
  <c r="N54" i="33"/>
  <c r="N53" i="33"/>
  <c r="N52" i="33"/>
  <c r="N51" i="33"/>
  <c r="N50" i="33"/>
  <c r="N46" i="33"/>
  <c r="N45" i="33"/>
  <c r="N44" i="33"/>
  <c r="N43" i="33"/>
  <c r="N39" i="33"/>
  <c r="N37" i="33"/>
  <c r="N35" i="33"/>
  <c r="N34" i="33"/>
  <c r="N33" i="33"/>
  <c r="N29" i="33"/>
  <c r="N28" i="33"/>
  <c r="N25" i="33"/>
  <c r="N24" i="33"/>
  <c r="N21" i="33"/>
  <c r="N20" i="33"/>
  <c r="N19" i="33"/>
  <c r="N18" i="33"/>
  <c r="N17" i="33"/>
  <c r="N16" i="33"/>
  <c r="N15" i="33"/>
  <c r="N14" i="33"/>
  <c r="N13" i="33"/>
  <c r="N12" i="33"/>
  <c r="N10" i="33"/>
  <c r="N7" i="33"/>
  <c r="N6" i="33"/>
  <c r="N5" i="33"/>
  <c r="L53" i="33"/>
  <c r="J53" i="33"/>
  <c r="L52" i="33"/>
  <c r="J52" i="33"/>
  <c r="L51" i="33"/>
  <c r="J51" i="33"/>
  <c r="J50" i="33"/>
  <c r="L46" i="33"/>
  <c r="J46" i="33"/>
  <c r="L45" i="33"/>
  <c r="J45" i="33"/>
  <c r="L44" i="33"/>
  <c r="J44" i="33"/>
  <c r="L43" i="33"/>
  <c r="J43" i="33"/>
  <c r="J35" i="33"/>
  <c r="L33" i="33"/>
  <c r="J33" i="33"/>
  <c r="J30" i="33"/>
  <c r="J29" i="33"/>
  <c r="J26" i="33"/>
  <c r="J25" i="33"/>
  <c r="J20" i="33"/>
  <c r="J19" i="33"/>
  <c r="L18" i="33"/>
  <c r="J18" i="33"/>
  <c r="L17" i="33"/>
  <c r="J17" i="33"/>
  <c r="L16" i="33"/>
  <c r="J16" i="33"/>
  <c r="L15" i="33"/>
  <c r="J15" i="33"/>
  <c r="J14" i="33"/>
  <c r="J13" i="33"/>
  <c r="L12" i="33"/>
  <c r="J12" i="33"/>
  <c r="L10" i="33"/>
  <c r="J10" i="33"/>
  <c r="J6" i="33"/>
  <c r="J5" i="33"/>
  <c r="P54" i="28"/>
  <c r="P50" i="28"/>
  <c r="P48" i="28"/>
  <c r="P47" i="28"/>
  <c r="O47" i="28"/>
  <c r="P46" i="28"/>
  <c r="P45" i="28"/>
  <c r="P44" i="28"/>
  <c r="P43" i="28"/>
  <c r="P39" i="28"/>
  <c r="P33" i="28"/>
  <c r="P29" i="28"/>
  <c r="P28" i="28"/>
  <c r="P24" i="28"/>
  <c r="P21" i="28"/>
  <c r="P20" i="28"/>
  <c r="P19" i="28"/>
  <c r="P18" i="28"/>
  <c r="P17" i="28"/>
  <c r="P16" i="28"/>
  <c r="P15" i="28"/>
  <c r="P14" i="28"/>
  <c r="P12" i="28"/>
  <c r="P11" i="28"/>
  <c r="P10" i="28"/>
  <c r="N54" i="28"/>
  <c r="N53" i="28"/>
  <c r="N50" i="28"/>
  <c r="N48" i="28"/>
  <c r="N47" i="28"/>
  <c r="M47" i="28"/>
  <c r="N46" i="28"/>
  <c r="N45" i="28"/>
  <c r="N44" i="28"/>
  <c r="N43" i="28"/>
  <c r="N39" i="28"/>
  <c r="N35" i="28"/>
  <c r="N33" i="28"/>
  <c r="N29" i="28"/>
  <c r="N28" i="28"/>
  <c r="N24" i="28"/>
  <c r="N21" i="28"/>
  <c r="N20" i="28"/>
  <c r="N19" i="28"/>
  <c r="N18" i="28"/>
  <c r="N17" i="28"/>
  <c r="N16" i="28"/>
  <c r="N15" i="28"/>
  <c r="N14" i="28"/>
  <c r="N12" i="28"/>
  <c r="N11" i="28"/>
  <c r="N10" i="28"/>
  <c r="N6" i="28"/>
  <c r="N5" i="28"/>
  <c r="L53" i="28"/>
  <c r="L50" i="28"/>
  <c r="L48" i="28"/>
  <c r="L47" i="28"/>
  <c r="K47" i="28"/>
  <c r="L46" i="28"/>
  <c r="L45" i="28"/>
  <c r="L44" i="28"/>
  <c r="L43" i="28"/>
  <c r="L39" i="28"/>
  <c r="L36" i="28"/>
  <c r="L29" i="28"/>
  <c r="L28" i="28"/>
  <c r="L21" i="28"/>
  <c r="L20" i="28"/>
  <c r="L19" i="28"/>
  <c r="L18" i="28"/>
  <c r="L16" i="28"/>
  <c r="L15" i="28"/>
  <c r="L14" i="28"/>
  <c r="L12" i="28"/>
  <c r="L11" i="28"/>
  <c r="L10" i="28"/>
  <c r="L6" i="28"/>
  <c r="L5" i="28"/>
  <c r="L4" i="28"/>
  <c r="J33" i="28"/>
  <c r="J32" i="28"/>
  <c r="J54" i="28"/>
  <c r="J53" i="28"/>
  <c r="J50" i="28"/>
  <c r="J48" i="28"/>
  <c r="J47" i="28"/>
  <c r="I47" i="28"/>
  <c r="J46" i="28"/>
  <c r="J45" i="28"/>
  <c r="J44" i="28"/>
  <c r="J39" i="28"/>
  <c r="J37" i="28"/>
  <c r="J35" i="28"/>
  <c r="J29" i="28"/>
  <c r="J28" i="28"/>
  <c r="J24" i="28"/>
  <c r="J21" i="28"/>
  <c r="J20" i="28"/>
  <c r="J19" i="28"/>
  <c r="J18" i="28"/>
  <c r="J17" i="28"/>
  <c r="J16" i="28"/>
  <c r="J15" i="28"/>
  <c r="J14" i="28"/>
  <c r="J12" i="28"/>
  <c r="J11" i="28"/>
  <c r="J10" i="28"/>
  <c r="J6" i="28"/>
  <c r="J5" i="28"/>
  <c r="D53" i="28"/>
  <c r="D35" i="28"/>
  <c r="D47" i="28"/>
  <c r="D48" i="28"/>
  <c r="D46" i="28"/>
  <c r="D44" i="28"/>
  <c r="D45" i="28"/>
  <c r="D43" i="28"/>
  <c r="D39" i="28"/>
  <c r="D37" i="28"/>
  <c r="D29" i="28"/>
  <c r="D20" i="28"/>
  <c r="D19" i="28"/>
  <c r="D17" i="28"/>
  <c r="D16" i="28"/>
  <c r="D15" i="28"/>
  <c r="D14" i="28"/>
  <c r="D12" i="28"/>
  <c r="D11" i="28"/>
  <c r="D9" i="28"/>
  <c r="D10" i="28"/>
  <c r="D6" i="28"/>
  <c r="D5" i="28"/>
  <c r="D4" i="28"/>
  <c r="C47" i="28"/>
  <c r="H30" i="4"/>
  <c r="H22" i="4"/>
  <c r="F7" i="33"/>
  <c r="D7" i="33"/>
  <c r="F6" i="33"/>
  <c r="D6" i="33"/>
  <c r="F35" i="33"/>
  <c r="D35" i="33"/>
  <c r="F38" i="33"/>
  <c r="F37" i="33"/>
  <c r="D38" i="33"/>
  <c r="D37" i="33"/>
  <c r="F50" i="33"/>
  <c r="F29" i="33"/>
  <c r="F26" i="33"/>
  <c r="F25" i="33"/>
  <c r="F23" i="33"/>
  <c r="F14" i="33"/>
  <c r="D29" i="33"/>
  <c r="D23" i="33"/>
  <c r="D14" i="33"/>
  <c r="F5" i="33"/>
  <c r="D5" i="33"/>
  <c r="D50" i="33"/>
  <c r="F13" i="33"/>
  <c r="D13" i="33"/>
  <c r="D54" i="33"/>
  <c r="F54" i="33"/>
  <c r="D33" i="33"/>
  <c r="F53" i="33"/>
  <c r="F46" i="33"/>
  <c r="F45" i="33"/>
  <c r="F44" i="33"/>
  <c r="F43" i="33"/>
  <c r="F39" i="33"/>
  <c r="F33" i="33"/>
  <c r="F19" i="33"/>
  <c r="F20" i="33"/>
  <c r="F18" i="33"/>
  <c r="F17" i="33"/>
  <c r="F16" i="33"/>
  <c r="F15" i="33"/>
  <c r="F12" i="33"/>
  <c r="F10" i="33"/>
  <c r="D53" i="33"/>
  <c r="D52" i="33"/>
  <c r="D51" i="33"/>
  <c r="D46" i="33"/>
  <c r="D45" i="33"/>
  <c r="D44" i="33"/>
  <c r="D43" i="33"/>
  <c r="D39" i="33"/>
  <c r="D20" i="33"/>
  <c r="D19" i="33"/>
  <c r="D18" i="33"/>
  <c r="D17" i="33"/>
  <c r="D16" i="33"/>
  <c r="D15" i="33"/>
  <c r="D12" i="33"/>
  <c r="D10" i="33"/>
  <c r="P30" i="4"/>
  <c r="P22" i="4"/>
  <c r="O22" i="4"/>
  <c r="P50" i="4"/>
  <c r="P29" i="4"/>
  <c r="P25" i="4"/>
  <c r="P13" i="4"/>
  <c r="P14" i="4"/>
  <c r="P17" i="4"/>
  <c r="P54" i="4"/>
  <c r="P53" i="4"/>
  <c r="P52" i="4"/>
  <c r="P51" i="4"/>
  <c r="P47" i="4"/>
  <c r="P46" i="4"/>
  <c r="P45" i="4"/>
  <c r="P44" i="4"/>
  <c r="P43" i="4"/>
  <c r="P20" i="4"/>
  <c r="P15" i="4"/>
  <c r="P10" i="4"/>
  <c r="P35" i="4"/>
  <c r="P7" i="4"/>
  <c r="P16" i="4"/>
  <c r="P19" i="4"/>
  <c r="P18" i="4"/>
  <c r="P37" i="4"/>
  <c r="P39" i="4"/>
  <c r="P33" i="4"/>
  <c r="P32" i="4"/>
  <c r="G48" i="4"/>
  <c r="E48" i="4"/>
  <c r="L5" i="4"/>
  <c r="H5" i="4"/>
  <c r="L7" i="4"/>
  <c r="L6" i="4"/>
  <c r="H6" i="4"/>
  <c r="H7" i="4"/>
  <c r="L33" i="4"/>
  <c r="L32" i="4"/>
  <c r="H33" i="4"/>
  <c r="H32" i="4"/>
  <c r="L12" i="4"/>
  <c r="L10" i="4"/>
  <c r="L54" i="4"/>
  <c r="L53" i="4"/>
  <c r="L18" i="4"/>
  <c r="L52" i="4"/>
  <c r="L51" i="4"/>
  <c r="L50" i="4"/>
  <c r="L46" i="4"/>
  <c r="L45" i="4"/>
  <c r="L44" i="4"/>
  <c r="L43" i="4"/>
  <c r="L30" i="4"/>
  <c r="L29" i="4"/>
  <c r="L25" i="4"/>
  <c r="L22" i="4"/>
  <c r="L20" i="4"/>
  <c r="L19" i="4"/>
  <c r="L17" i="4"/>
  <c r="L16" i="4"/>
  <c r="L15" i="4"/>
  <c r="L14" i="4"/>
  <c r="L13" i="4"/>
  <c r="K22" i="4"/>
  <c r="H14" i="32"/>
  <c r="H48" i="32"/>
  <c r="H47" i="32"/>
  <c r="G47" i="32"/>
  <c r="H54" i="32"/>
  <c r="H13" i="32"/>
  <c r="H29" i="32"/>
  <c r="H19" i="32"/>
  <c r="H20" i="32"/>
  <c r="H15" i="32"/>
  <c r="H12" i="32"/>
  <c r="H11" i="32"/>
  <c r="H10" i="32"/>
  <c r="F54" i="32"/>
  <c r="F48" i="32"/>
  <c r="F47" i="32"/>
  <c r="F29" i="32"/>
  <c r="F20" i="32"/>
  <c r="F19" i="32"/>
  <c r="F15" i="32"/>
  <c r="F14" i="32"/>
  <c r="F12" i="32"/>
  <c r="F11" i="32"/>
  <c r="F10" i="32"/>
  <c r="E47" i="32"/>
  <c r="D54" i="32"/>
  <c r="D48" i="32"/>
  <c r="D47" i="32"/>
  <c r="D20" i="32"/>
  <c r="D19" i="32"/>
  <c r="D15" i="32"/>
  <c r="D12" i="32"/>
  <c r="D11" i="32"/>
  <c r="D14" i="32"/>
  <c r="D10" i="32"/>
  <c r="C48" i="32"/>
  <c r="H53" i="32"/>
  <c r="H50" i="32"/>
  <c r="H46" i="32"/>
  <c r="H45" i="32"/>
  <c r="H44" i="32"/>
  <c r="H43" i="32"/>
  <c r="H39" i="32"/>
  <c r="H37" i="32"/>
  <c r="H35" i="32"/>
  <c r="H32" i="32"/>
  <c r="H21" i="32"/>
  <c r="H18" i="32"/>
  <c r="H17" i="32"/>
  <c r="H16" i="32"/>
  <c r="H9" i="32"/>
  <c r="H6" i="32"/>
  <c r="H5" i="32"/>
  <c r="F53" i="32"/>
  <c r="F50" i="32"/>
  <c r="F46" i="32"/>
  <c r="F45" i="32"/>
  <c r="F44" i="32"/>
  <c r="F43" i="32"/>
  <c r="F39" i="32"/>
  <c r="F38" i="32"/>
  <c r="F37" i="32"/>
  <c r="F35" i="32"/>
  <c r="F32" i="32"/>
  <c r="F21" i="32"/>
  <c r="F18" i="32"/>
  <c r="F17" i="32"/>
  <c r="F16" i="32"/>
  <c r="F9" i="32"/>
  <c r="F6" i="32"/>
  <c r="F5" i="32"/>
  <c r="D53" i="32"/>
  <c r="D50" i="32"/>
  <c r="D46" i="32"/>
  <c r="D45" i="32"/>
  <c r="D44" i="32"/>
  <c r="D43" i="32"/>
  <c r="D39" i="32"/>
  <c r="D38" i="32"/>
  <c r="D37" i="32"/>
  <c r="D35" i="32"/>
  <c r="D32" i="32"/>
  <c r="D21" i="32"/>
  <c r="D18" i="32"/>
  <c r="D16" i="32"/>
  <c r="D17" i="32"/>
  <c r="D9" i="32"/>
  <c r="D6" i="32"/>
  <c r="D5" i="32"/>
  <c r="H53" i="19"/>
  <c r="H50" i="19"/>
  <c r="H48" i="19"/>
  <c r="H47" i="19"/>
  <c r="H36" i="19"/>
  <c r="H33" i="19"/>
  <c r="H18" i="19"/>
  <c r="H17" i="19"/>
  <c r="H16" i="19"/>
  <c r="H13" i="19"/>
  <c r="H12" i="19"/>
  <c r="H9" i="19"/>
  <c r="H8" i="19"/>
  <c r="H6" i="19"/>
  <c r="D53" i="22"/>
  <c r="D50" i="22"/>
  <c r="D48" i="22"/>
  <c r="D47" i="22"/>
  <c r="D46" i="22"/>
  <c r="D45" i="22"/>
  <c r="D44" i="22"/>
  <c r="D43" i="22"/>
  <c r="D39" i="22"/>
  <c r="D37" i="22"/>
  <c r="D36" i="22"/>
  <c r="D35" i="22"/>
  <c r="D33" i="22"/>
  <c r="D32" i="22"/>
  <c r="D29" i="22"/>
  <c r="D20" i="22"/>
  <c r="D19" i="22"/>
  <c r="D18" i="22"/>
  <c r="D17" i="22"/>
  <c r="D16" i="22"/>
  <c r="D15" i="22"/>
  <c r="D12" i="22"/>
  <c r="D6" i="22"/>
  <c r="D5" i="22"/>
  <c r="F50" i="22"/>
  <c r="F46" i="22"/>
  <c r="F45" i="22"/>
  <c r="F44" i="22"/>
  <c r="F43" i="22"/>
  <c r="F29" i="22"/>
  <c r="F28" i="22"/>
  <c r="F24" i="22"/>
  <c r="F21" i="22"/>
  <c r="F20" i="22"/>
  <c r="F19" i="22"/>
  <c r="F18" i="22"/>
  <c r="F17" i="22"/>
  <c r="F16" i="22"/>
  <c r="F15" i="22"/>
  <c r="F14" i="22"/>
  <c r="F13" i="22"/>
  <c r="F10" i="22"/>
  <c r="F6" i="22"/>
  <c r="F5" i="22"/>
  <c r="F4" i="22"/>
  <c r="E47" i="22"/>
  <c r="D39" i="31"/>
  <c r="D18" i="31"/>
  <c r="D16" i="31"/>
  <c r="D13" i="31"/>
  <c r="D50" i="31"/>
  <c r="D32" i="31"/>
  <c r="D12" i="31"/>
  <c r="D11" i="31"/>
  <c r="D10" i="31"/>
  <c r="D5" i="31"/>
  <c r="F12" i="29"/>
  <c r="F11" i="29"/>
  <c r="F10" i="29"/>
  <c r="F50" i="29"/>
  <c r="F33" i="29"/>
  <c r="F32" i="29"/>
  <c r="F48" i="29"/>
  <c r="F47" i="29"/>
  <c r="E48" i="29"/>
  <c r="F35" i="29"/>
  <c r="F37" i="29"/>
  <c r="F43" i="29"/>
  <c r="F39" i="29"/>
  <c r="F54" i="29"/>
  <c r="F53" i="29"/>
  <c r="F46" i="29"/>
  <c r="F45" i="29"/>
  <c r="F44" i="29"/>
  <c r="F29" i="29"/>
  <c r="F20" i="29"/>
  <c r="F19" i="29"/>
  <c r="F18" i="29"/>
  <c r="F17" i="29"/>
  <c r="F16" i="29"/>
  <c r="F6" i="29"/>
  <c r="F5" i="29"/>
  <c r="H35" i="28"/>
  <c r="H33" i="28"/>
  <c r="H32" i="28"/>
  <c r="H53" i="28"/>
  <c r="H50" i="28"/>
  <c r="H48" i="28"/>
  <c r="H47" i="28"/>
  <c r="H46" i="28"/>
  <c r="H45" i="28"/>
  <c r="H44" i="28"/>
  <c r="H43" i="28"/>
  <c r="H39" i="28"/>
  <c r="H37" i="28"/>
  <c r="H28" i="28"/>
  <c r="H29" i="28"/>
  <c r="H24" i="28"/>
  <c r="H21" i="28"/>
  <c r="H20" i="28"/>
  <c r="H19" i="28"/>
  <c r="H18" i="28"/>
  <c r="H17" i="28"/>
  <c r="H16" i="28"/>
  <c r="H15" i="28"/>
  <c r="H14" i="28"/>
  <c r="H12" i="28"/>
  <c r="H11" i="28"/>
  <c r="H6" i="28"/>
  <c r="H4" i="28"/>
  <c r="H5" i="28"/>
  <c r="F47" i="28"/>
  <c r="G47" i="28"/>
  <c r="E47" i="28"/>
  <c r="H32" i="22"/>
  <c r="H6" i="22"/>
  <c r="H5" i="22"/>
  <c r="H12" i="22"/>
  <c r="H11" i="22"/>
  <c r="H48" i="22"/>
  <c r="G47" i="22"/>
  <c r="H33" i="22"/>
  <c r="H35" i="22"/>
  <c r="H4" i="22"/>
  <c r="H53" i="22"/>
  <c r="H50" i="22"/>
  <c r="H46" i="22"/>
  <c r="H45" i="22"/>
  <c r="H44" i="22"/>
  <c r="H43" i="22"/>
  <c r="H39" i="22"/>
  <c r="H37" i="22"/>
  <c r="H28" i="22"/>
  <c r="H29" i="22"/>
  <c r="H24" i="22"/>
  <c r="H21" i="22"/>
  <c r="H20" i="22"/>
  <c r="H19" i="22"/>
  <c r="H18" i="22"/>
  <c r="H17" i="22"/>
  <c r="H16" i="22"/>
  <c r="H15" i="22"/>
  <c r="H14" i="22"/>
  <c r="D47" i="19"/>
  <c r="D45" i="19"/>
  <c r="D44" i="19"/>
  <c r="D43" i="19"/>
  <c r="D39" i="19"/>
  <c r="D37" i="19"/>
  <c r="D5" i="19"/>
  <c r="D9" i="19"/>
  <c r="D8" i="19"/>
  <c r="D35" i="19"/>
  <c r="D53" i="17"/>
  <c r="D46" i="17"/>
  <c r="D45" i="17"/>
  <c r="D44" i="17"/>
  <c r="D43" i="17"/>
  <c r="D39" i="17"/>
  <c r="D37" i="17"/>
  <c r="D35" i="17"/>
  <c r="D21" i="17"/>
  <c r="D20" i="17"/>
  <c r="D19" i="17"/>
  <c r="D18" i="17"/>
  <c r="D17" i="17"/>
  <c r="D16" i="17"/>
  <c r="D9" i="17"/>
  <c r="D8" i="17"/>
  <c r="D5" i="17"/>
  <c r="D6" i="17"/>
  <c r="D54" i="16"/>
  <c r="D54" i="14"/>
  <c r="D53" i="14"/>
  <c r="D44" i="14"/>
  <c r="D48" i="14"/>
  <c r="D18" i="14"/>
  <c r="D17" i="14"/>
  <c r="D16" i="14"/>
  <c r="F32" i="7"/>
  <c r="F33" i="7"/>
  <c r="F53" i="7"/>
  <c r="F35" i="7"/>
  <c r="F18" i="7"/>
  <c r="F54" i="7"/>
  <c r="F47" i="7"/>
  <c r="F48" i="7"/>
  <c r="F46" i="7"/>
  <c r="F45" i="7"/>
  <c r="F44" i="7"/>
  <c r="F43" i="7"/>
  <c r="F39" i="7"/>
  <c r="F29" i="7"/>
  <c r="F20" i="7"/>
  <c r="F19" i="7"/>
  <c r="F17" i="7"/>
  <c r="F16" i="7"/>
  <c r="F15" i="7"/>
  <c r="F11" i="7"/>
  <c r="O17" i="6"/>
  <c r="O14" i="6"/>
  <c r="O15" i="6"/>
  <c r="O29" i="6"/>
  <c r="O20" i="6"/>
  <c r="O19" i="6"/>
  <c r="O54" i="6"/>
  <c r="O53" i="6"/>
  <c r="O46" i="6"/>
  <c r="O45" i="6"/>
  <c r="O44" i="6"/>
  <c r="O43" i="6"/>
  <c r="H11" i="4"/>
  <c r="H29" i="4"/>
  <c r="H47" i="4"/>
  <c r="H46" i="4"/>
  <c r="H45" i="4"/>
  <c r="H44" i="4"/>
  <c r="H43" i="4"/>
  <c r="H12" i="4"/>
  <c r="H10" i="4"/>
  <c r="H18" i="4"/>
  <c r="H15" i="4"/>
  <c r="H19" i="4"/>
  <c r="H54" i="4"/>
  <c r="H50" i="4"/>
  <c r="H39" i="4"/>
  <c r="H38" i="4"/>
  <c r="H37" i="4"/>
  <c r="H25" i="4"/>
  <c r="H20" i="4"/>
  <c r="H17" i="4"/>
  <c r="H16" i="4"/>
  <c r="H14" i="4"/>
  <c r="H13" i="4"/>
  <c r="D38" i="3"/>
  <c r="D47" i="3"/>
  <c r="D18" i="3"/>
  <c r="D19" i="3"/>
  <c r="D20" i="3"/>
  <c r="D16" i="3"/>
  <c r="D54" i="2"/>
  <c r="D53" i="2"/>
  <c r="D46" i="2"/>
  <c r="D45" i="2"/>
  <c r="D44" i="2"/>
  <c r="D39" i="2"/>
  <c r="D35" i="2"/>
  <c r="D18" i="2"/>
  <c r="D17" i="2"/>
  <c r="D16" i="2"/>
  <c r="D12" i="2"/>
  <c r="D11" i="2"/>
  <c r="D10" i="2"/>
  <c r="D6" i="2"/>
  <c r="D7" i="2"/>
  <c r="D5" i="2"/>
  <c r="G122" i="36"/>
  <c r="G110" i="36"/>
  <c r="G98" i="36"/>
  <c r="G86" i="36"/>
  <c r="G74" i="36"/>
  <c r="G62" i="36"/>
  <c r="G50" i="36"/>
  <c r="G38" i="36"/>
  <c r="G26" i="36"/>
  <c r="G14" i="36"/>
  <c r="G121" i="36"/>
  <c r="G109" i="36"/>
  <c r="G97" i="36"/>
  <c r="G85" i="36"/>
  <c r="G73" i="36"/>
  <c r="G61" i="36"/>
  <c r="G49" i="36"/>
  <c r="G37" i="36"/>
  <c r="G25" i="36"/>
  <c r="G13" i="36"/>
  <c r="G120" i="36"/>
  <c r="G108" i="36"/>
  <c r="G96" i="36"/>
  <c r="G84" i="36"/>
  <c r="G72" i="36"/>
  <c r="G60" i="36"/>
  <c r="G48" i="36"/>
  <c r="G36" i="36"/>
  <c r="G24" i="36"/>
  <c r="G12" i="36"/>
  <c r="G119" i="36"/>
  <c r="G107" i="36"/>
  <c r="G95" i="36"/>
  <c r="G83" i="36"/>
  <c r="G71" i="36"/>
  <c r="G59" i="36"/>
  <c r="G47" i="36"/>
  <c r="G35" i="36"/>
  <c r="G23" i="36"/>
  <c r="G11" i="36"/>
  <c r="G118" i="36"/>
  <c r="G106" i="36"/>
  <c r="G94" i="36"/>
  <c r="G82" i="36"/>
  <c r="G70" i="36"/>
  <c r="G58" i="36"/>
  <c r="G46" i="36"/>
  <c r="G34" i="36"/>
  <c r="G22" i="36"/>
  <c r="G10" i="36"/>
  <c r="G2" i="36"/>
  <c r="H2" i="36"/>
  <c r="G117" i="36"/>
  <c r="G105" i="36"/>
  <c r="G93" i="36"/>
  <c r="G81" i="36"/>
  <c r="G69" i="36"/>
  <c r="G57" i="36"/>
  <c r="G45" i="36"/>
  <c r="G33" i="36"/>
  <c r="G21" i="36"/>
  <c r="G9" i="36"/>
  <c r="G128" i="36"/>
  <c r="G116" i="36"/>
  <c r="G104" i="36"/>
  <c r="G92" i="36"/>
  <c r="G80" i="36"/>
  <c r="G68" i="36"/>
  <c r="G56" i="36"/>
  <c r="G44" i="36"/>
  <c r="G32" i="36"/>
  <c r="G20" i="36"/>
  <c r="G8" i="36"/>
  <c r="G127" i="36"/>
  <c r="G115" i="36"/>
  <c r="G103" i="36"/>
  <c r="G91" i="36"/>
  <c r="G79" i="36"/>
  <c r="G67" i="36"/>
  <c r="G55" i="36"/>
  <c r="G43" i="36"/>
  <c r="G31" i="36"/>
  <c r="G19" i="36"/>
  <c r="G7" i="36"/>
  <c r="G126" i="36"/>
  <c r="G114" i="36"/>
  <c r="G102" i="36"/>
  <c r="G90" i="36"/>
  <c r="G78" i="36"/>
  <c r="G66" i="36"/>
  <c r="G54" i="36"/>
  <c r="G42" i="36"/>
  <c r="G30" i="36"/>
  <c r="G18" i="36"/>
  <c r="G6" i="36"/>
  <c r="G125" i="36"/>
  <c r="G113" i="36"/>
  <c r="G101" i="36"/>
  <c r="G89" i="36"/>
  <c r="G77" i="36"/>
  <c r="G65" i="36"/>
  <c r="G53" i="36"/>
  <c r="G41" i="36"/>
  <c r="G29" i="36"/>
  <c r="G17" i="36"/>
  <c r="G5" i="36"/>
  <c r="G124" i="36"/>
  <c r="G112" i="36"/>
  <c r="G100" i="36"/>
  <c r="G88" i="36"/>
  <c r="G76" i="36"/>
  <c r="G64" i="36"/>
  <c r="G52" i="36"/>
  <c r="G40" i="36"/>
  <c r="G28" i="36"/>
  <c r="G16" i="36"/>
  <c r="G4" i="36"/>
  <c r="G123" i="36"/>
  <c r="G111" i="36"/>
  <c r="G99" i="36"/>
  <c r="G87" i="36"/>
  <c r="G75" i="36"/>
  <c r="G63" i="36"/>
  <c r="G51" i="36"/>
  <c r="G39" i="36"/>
  <c r="G27" i="36"/>
  <c r="G15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G129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</calcChain>
</file>

<file path=xl/sharedStrings.xml><?xml version="1.0" encoding="utf-8"?>
<sst xmlns="http://schemas.openxmlformats.org/spreadsheetml/2006/main" count="4787" uniqueCount="1131">
  <si>
    <t>Engine</t>
  </si>
  <si>
    <t>Fuselage</t>
  </si>
  <si>
    <t>Total</t>
  </si>
  <si>
    <t>Fuel</t>
  </si>
  <si>
    <t>Range</t>
  </si>
  <si>
    <t>Seats</t>
  </si>
  <si>
    <t>Manufacturer</t>
  </si>
  <si>
    <t>Aircraft type</t>
  </si>
  <si>
    <t>Total number of operating A/C</t>
  </si>
  <si>
    <t>Boeing</t>
  </si>
  <si>
    <t>737-800</t>
  </si>
  <si>
    <t>Airbus</t>
  </si>
  <si>
    <t>A320neo</t>
  </si>
  <si>
    <t>737-700</t>
  </si>
  <si>
    <t xml:space="preserve">777-300ER </t>
  </si>
  <si>
    <t>ATR</t>
  </si>
  <si>
    <t>A330-300</t>
  </si>
  <si>
    <t>Embraer</t>
  </si>
  <si>
    <t xml:space="preserve">A321neo </t>
  </si>
  <si>
    <t>Bombardier</t>
  </si>
  <si>
    <t xml:space="preserve">CRJ100/200 </t>
  </si>
  <si>
    <t xml:space="preserve">A330-200 </t>
  </si>
  <si>
    <t>737-900</t>
  </si>
  <si>
    <t>787-9</t>
  </si>
  <si>
    <t>De Havilland</t>
  </si>
  <si>
    <t>777-200</t>
  </si>
  <si>
    <t xml:space="preserve">A350-900 </t>
  </si>
  <si>
    <t>787-8</t>
  </si>
  <si>
    <t>Viking Air</t>
  </si>
  <si>
    <t xml:space="preserve">Twin Otter </t>
  </si>
  <si>
    <t>757-200</t>
  </si>
  <si>
    <t xml:space="preserve">A380 </t>
  </si>
  <si>
    <t>Beech Aircraft</t>
  </si>
  <si>
    <t xml:space="preserve">Beechcraft 1900D </t>
  </si>
  <si>
    <t>Fairchild</t>
  </si>
  <si>
    <t>Metro/Merlin</t>
  </si>
  <si>
    <t xml:space="preserve">737-300 </t>
  </si>
  <si>
    <t>Saab</t>
  </si>
  <si>
    <t>Saab 340</t>
  </si>
  <si>
    <t xml:space="preserve">737-500 </t>
  </si>
  <si>
    <t>717-200</t>
  </si>
  <si>
    <t>747-400</t>
  </si>
  <si>
    <t>737-400</t>
  </si>
  <si>
    <t>Sukhoi</t>
  </si>
  <si>
    <t>Superjet 100</t>
  </si>
  <si>
    <t>Beechcraft 1900C</t>
  </si>
  <si>
    <t>Fokker</t>
  </si>
  <si>
    <t>Fokker 100</t>
  </si>
  <si>
    <t xml:space="preserve">Beechcraft B99 </t>
  </si>
  <si>
    <t>BAe</t>
  </si>
  <si>
    <t xml:space="preserve">Jetstream 31 </t>
  </si>
  <si>
    <t>Antonov</t>
  </si>
  <si>
    <t>Cabin</t>
  </si>
  <si>
    <t>Cargo</t>
  </si>
  <si>
    <t>7 LD3-45W</t>
  </si>
  <si>
    <t>https://aircraft.airbus.com/en/aircraft/a320/a321ceo</t>
  </si>
  <si>
    <t>https://aircraft.airbus.com/en/aircraft/a320/a319ceo</t>
  </si>
  <si>
    <t>https://aircraft.airbus.com/en/aircraft/a320/a320ceo</t>
  </si>
  <si>
    <t>https://aircraft.airbus.com/en/aircraft/a320/a321neo</t>
  </si>
  <si>
    <t>https://aircraft.airbus.com/en/aircraft/a330/a330-200</t>
  </si>
  <si>
    <t>https://aircraft.airbus.com/en/aircraft/a330/a330-300</t>
  </si>
  <si>
    <t>A320ceo</t>
  </si>
  <si>
    <t>A319ceo</t>
  </si>
  <si>
    <t>A321ceo</t>
  </si>
  <si>
    <t>https://aircraft.airbus.com/en/aircraft/a350/a350-900</t>
  </si>
  <si>
    <t>https://www.airbus.com/sites/g/files/jlcbta136/files/2021-12/EN-Airbus-A380-Facts-and-Figures-December-2021_0.pdf</t>
  </si>
  <si>
    <t>-</t>
  </si>
  <si>
    <t>777-200ER</t>
  </si>
  <si>
    <t>https://www.boeing.com/resources/boeingdotcom/commercial/airports/acaps/767_REV_I.pdf</t>
  </si>
  <si>
    <t>Cruise</t>
  </si>
  <si>
    <t>https://www.boeing.com/resources/boeingdotcom/commercial/airports/acaps/737_RevA.pdf</t>
  </si>
  <si>
    <t>Landing Gear</t>
  </si>
  <si>
    <t>https://www.boeing.com/resources/boeingdotcom/commercial/airports/acaps/737MAX_RevF.pdf</t>
  </si>
  <si>
    <t>MD-87</t>
  </si>
  <si>
    <t>https://www.boeing.com/resources/boeingdotcom/commercial/airports/acaps/md80.pdf</t>
  </si>
  <si>
    <t>https://www.boeing.com/resources/boeingdotcom/commercial/airports/acaps/717.pdf</t>
  </si>
  <si>
    <t>https://www.boeing.com/resources/boeingdotcom/commercial/airports/acaps/747_4.pdf</t>
  </si>
  <si>
    <t>https://www.boeing.com/resources/boeingdotcom/commercial/airports/acaps/777_2lr3er.pdf</t>
  </si>
  <si>
    <t>https://www.boeing.com/resources/boeingdotcom/commercial/airports/acaps/787.pdf</t>
  </si>
  <si>
    <t>https://www.boeing.com/resources/boeingdotcom/commercial/airports/acaps/777_23.pdf</t>
  </si>
  <si>
    <t>32 LD-3</t>
  </si>
  <si>
    <t>https://www.boeing.com/resources/boeingdotcom/commercial/airports/acaps/757_23.pdf</t>
  </si>
  <si>
    <t>https://www.airbus.com/sites/g/files/jlcbta136/files/2022-02/Airbus-techdata-AC_A320_0322.pdf</t>
  </si>
  <si>
    <t>https://www.airbus.com/sites/g/files/jlcbta136/files/2021-11/Airbus-Aircraft-AC-A380.pdf</t>
  </si>
  <si>
    <t>38 LD3</t>
  </si>
  <si>
    <t>https://www.airbus.com/sites/g/files/jlcbta136/files/2021-11/Airbus-Commercial-Aircraft-AC-A330.pdf</t>
  </si>
  <si>
    <t>https://www.airbus.com/sites/g/files/jlcbta136/files/2021-11/Airbus-Commercial-Aircraft-AC-A350-900-1000.pdf</t>
  </si>
  <si>
    <t>https://www.antonov.com/en/history/an-24</t>
  </si>
  <si>
    <t>https://urga.com.ua/en/samolet-an-24.html</t>
  </si>
  <si>
    <t>http://aviaros.narod.ru/an-24.htm</t>
  </si>
  <si>
    <t>PW127M</t>
  </si>
  <si>
    <t>Basic</t>
  </si>
  <si>
    <t>https://www.atr-aircraft.com/wp-content/uploads/2020/07/Factsheets_-_ATR_72-600.pdf</t>
  </si>
  <si>
    <t>https://www.atr-aircraft.com/wp-content/uploads/2020/07/Factsheets_-_ATR_42-600.pdf</t>
  </si>
  <si>
    <t>PW121</t>
  </si>
  <si>
    <t>PT6A-65B</t>
  </si>
  <si>
    <t>PT6A-67D</t>
  </si>
  <si>
    <t>https://web.archive.org/web/20120315223626/http://www.raytheon.com/businesses/rtnwcm/groups/public/documents/content/rtn_raas_prod_1900dp_pdf.pdf</t>
  </si>
  <si>
    <t>https://equaflight.com/wp-content/uploads/2019/08/EN-Aircraft-specifications-8.pdf</t>
  </si>
  <si>
    <t>https://rgl.faa.gov/regulatory_and_guidance_Library/rgMakeModel.nsf/0/c0a846816b9bfac386257385005c5f33/$FILE/A14ce.pdf</t>
  </si>
  <si>
    <t>https://customer.aero.bombardier.com/webd/BAG/CustSite/BRAD/RACSDocument.nsf/51aae8b2b3bfdf6685256c300045ff31/ec63f8639ff3ab9d85257c1500635bd8/$FILE/ATT1ES4H.pdf/CRJ200APMR8.pdf</t>
  </si>
  <si>
    <t>https://www.easa.europa.eu/sites/default/files/dfu/TCDS_EASA%20IM%20A%20673_%28CRJ%29_Issue%201_EASA.PDF</t>
  </si>
  <si>
    <t>https://customer.aero.bombardier.com/webd/BAG/CustSite/BRAD/RACSDocument.nsf/51aae8b2b3bfdf6685256c300045ff31/ec63f8639ff3ab9d85257c1500635bd8/$FILE/ATTQF1EY.pdf/CRJ900APMR11.pdf</t>
  </si>
  <si>
    <t>https://customer.aero.bombardier.com/webd/BAG/CustSite/BRAD/RACSDocument.nsf/51aae8b2b3bfdf6685256c300045ff31/ec63f8639ff3ab9d85257c1500635bd8/$FILE/ATTE8Q23.pdf/CRJ700APMR15.pdf</t>
  </si>
  <si>
    <t>PW150A</t>
  </si>
  <si>
    <t>https://www.easa.europa.eu/downloads/7257/en</t>
  </si>
  <si>
    <t>https://dehavilland.com/en/dash-8-400</t>
  </si>
  <si>
    <t>https://www.baesystems.com/en/heritage/de-havilland-canada-dhc-8-dash-8</t>
  </si>
  <si>
    <t>https://customer.aero.bombardier.com/webd/BAG/CustSite/BRAD/RACSDocument.nsf/51aae8b2b3bfdf6685256c300045ff31/ec63f8639ff3ab9d85257c1500635bd8/$FILE/ATTNBEOB.pdf/D8400-APM.pdf</t>
  </si>
  <si>
    <t>https://customer.aero.bombardier.com/webd/BAG/CustSite/BRAD/RACSDocument.nsf/51aae8b2b3bfdf6685256c300045ff31/ec63f8639ff3ab9d85257c1500635bd8/$FILE/ATT3MP36.pdf/D8300-APM.pdf</t>
  </si>
  <si>
    <t>https://customer.aero.bombardier.com/webd/BAG/CustSite/BRAD/RACSDocument.nsf/51aae8b2b3bfdf6685256c300045ff31/ec63f8639ff3ab9d85257c1500635bd8/$FILE/ATT19ELL.pdf/D8100-APM.pdf</t>
  </si>
  <si>
    <t>https://customer.aero.bombardier.com/webd/BAG/CustSite/BRAD/RACSDocument.nsf/51aae8b2b3bfdf6685256c300045ff31/ec63f8639ff3ab9d85257c1500635bd8/$FILE/ATT9NGKU.pdf/D8100-ARM.pdf</t>
  </si>
  <si>
    <t>https://www.embraercommercialaviation.com/wp-content/uploads/2017/02/APM_E175.pdf</t>
  </si>
  <si>
    <t>LR</t>
  </si>
  <si>
    <t>AR</t>
  </si>
  <si>
    <t>https://www.easa.europa.eu/downloads/7382/en</t>
  </si>
  <si>
    <t>https://www.flyembraer.com/irj/go/km/docs/download_center/Anonymous/Ergonomia/Home%20Page/Documents/APM_170.pdf</t>
  </si>
  <si>
    <t>https://www.flyembraer.com/irj/go/km/docs/download_center/Anonymous/Ergonomia/Home%20Page/Documents/APM_190.pdf</t>
  </si>
  <si>
    <t>https://www.flyembraer.com/irj/go/km/docs/download_center/Anonymous/Ergonomia/Home%20Page/Documents/APM_195.pdf</t>
  </si>
  <si>
    <t>https://www.flyembraer.com/irj/go/km/docs/download_center/Anonymous/Ergonomia/Home%20Page/Documents/APM_145.pdf</t>
  </si>
  <si>
    <t>https://www.flyembraer.com/irj/go/km/docs/download_center/Anonymous/Ergonomia/Home%20Page/Documents/APM_120.pdf</t>
  </si>
  <si>
    <t>IGW</t>
  </si>
  <si>
    <t>ER</t>
  </si>
  <si>
    <t>XR</t>
  </si>
  <si>
    <t>https://www.easa.europa.eu/downloads/7461/en</t>
  </si>
  <si>
    <t>https://www.embraercommercialaviation.com/commercial-jets/erj145xr/</t>
  </si>
  <si>
    <t>https://www.easa.europa.eu/downloads/127185/en</t>
  </si>
  <si>
    <t>https://rgl.faa.gov/Regulatory_and_Guidance_Library/rgMakeModel.nsf/0/04677d0ca024534c86257ee50053d2a0/$FILE/A5SW_Rev_29.pdf</t>
  </si>
  <si>
    <t>Vertical Tail</t>
  </si>
  <si>
    <t>Horizontal Tail</t>
  </si>
  <si>
    <t>https://www.fokkerservices.com/media/53peaal2/fokker100_informationbooklet.pdf</t>
  </si>
  <si>
    <t>https://www.fokkerservices.com/media/z05j5mhx/fokker50_informationbooklet.pdf</t>
  </si>
  <si>
    <t>https://www.saabaircraftleasing.com/prod/dataSheets/340Brochure.pdf</t>
  </si>
  <si>
    <t>https://www.saabaircraftleasing.com/prod/datasheets/340b_jar.pdf</t>
  </si>
  <si>
    <t>GE CT7-9B</t>
  </si>
  <si>
    <t>Wing</t>
  </si>
  <si>
    <t>Mass</t>
  </si>
  <si>
    <t>Cargo Capacity</t>
  </si>
  <si>
    <t>https://www.superjetinternational.com/wp-content/uploads/SSJ100_Datasheet.pdf</t>
  </si>
  <si>
    <t>[1]</t>
  </si>
  <si>
    <t>SSJ100/95B</t>
  </si>
  <si>
    <t>[2]</t>
  </si>
  <si>
    <t xml:space="preserve">Viking Air </t>
  </si>
  <si>
    <t>Twin Otter</t>
  </si>
  <si>
    <t>https://www.vikingair.com/sites/default/files/Viking-Twin-Otter-Series-400-Technical-Specifications-R-01-2018.pdf</t>
  </si>
  <si>
    <t>PT6A-34</t>
  </si>
  <si>
    <t>https://www.vikingair.com/twin-otter-series-400/technical-description</t>
  </si>
  <si>
    <t>https://www.airbus.com/sites/g/files/jlcbta136/files/2022-02/Airbus-techdata-AC_A319_0322.pdf</t>
  </si>
  <si>
    <t>A319neo</t>
  </si>
  <si>
    <t>https://www.easa.europa.eu/downloads/16507/en</t>
  </si>
  <si>
    <t>[3]</t>
  </si>
  <si>
    <t>https://www.acj.airbus.com/en/exclusive-aircraft/acjneo</t>
  </si>
  <si>
    <t>[4]</t>
  </si>
  <si>
    <t xml:space="preserve">Airbus </t>
  </si>
  <si>
    <t>A380</t>
  </si>
  <si>
    <t>A/C</t>
  </si>
  <si>
    <t>737-300</t>
  </si>
  <si>
    <t>737-500</t>
  </si>
  <si>
    <t>https://www.easa.europa.eu/downloads/7297/en</t>
  </si>
  <si>
    <t>Model</t>
  </si>
  <si>
    <t>737-8</t>
  </si>
  <si>
    <t>747-400ER</t>
  </si>
  <si>
    <t>CF6-80C2B1F</t>
  </si>
  <si>
    <t>CF6-80C2B5F</t>
  </si>
  <si>
    <t>3,84 / 11</t>
  </si>
  <si>
    <t>https://www.easa.europa.eu/downloads/7250/en</t>
  </si>
  <si>
    <t>https://rgl.faa.gov/Regulatory_and_Guidance_Library/rgMakeModel.nsf/0/75d4c3215c58345386257df9007c3763/$FILE/A20WE_Rev_57.pdf</t>
  </si>
  <si>
    <t>https://www.fzt.haw-hamburg.de/pers/Scholz/dglr/hh/text_2008_01_31_A380.pdf</t>
  </si>
  <si>
    <t>[5]</t>
  </si>
  <si>
    <t>https://en.wikipedia.org/wiki/Airbus_A380</t>
  </si>
  <si>
    <t>https://modernairliners.com/airbus-a380/airbus-a380-specs/</t>
  </si>
  <si>
    <t>[6]</t>
  </si>
  <si>
    <t>A380-800</t>
  </si>
  <si>
    <t>HGW</t>
  </si>
  <si>
    <t>BR700-715C1-30</t>
  </si>
  <si>
    <t>https://www.boeing.com/commercial/aeromagazine/aero_19/717_characteristics.pdf</t>
  </si>
  <si>
    <t>https://www.boeing.com/resources/boeingdotcom/company/about_bca/startup/pdf/historical/717_passenger.pdf</t>
  </si>
  <si>
    <t>777-300ER</t>
  </si>
  <si>
    <t>https://www.boeing.com/farnborough2014/pdf/BCA/bck-777%20Family%20Backgrounder.pdf</t>
  </si>
  <si>
    <t>44 LD-3</t>
  </si>
  <si>
    <t>https://www.emirates.com/de/german/experience/our-fleet/boeing-777/</t>
  </si>
  <si>
    <t>https://www.easa.europa.eu/downloads/7246/en</t>
  </si>
  <si>
    <t>https://man.fas.org/dod-101/sys/ac/docs/a2nm.pdf</t>
  </si>
  <si>
    <t>767-300</t>
  </si>
  <si>
    <t>767-300ER</t>
  </si>
  <si>
    <t>https://rgl.faa.gov/Regulatory_and_Guidance_Library/rgMakeModel.nsf/0/a8694be7b7ac6c178625731e006944bc/$FILE/A1NM%20Rev%2026.pdf</t>
  </si>
  <si>
    <t>28 LD-3</t>
  </si>
  <si>
    <t>36 LD-3</t>
  </si>
  <si>
    <t>MD-80</t>
  </si>
  <si>
    <t>MD-82/-88</t>
  </si>
  <si>
    <t>AI-24</t>
  </si>
  <si>
    <t>Propeller</t>
  </si>
  <si>
    <t>568F</t>
  </si>
  <si>
    <t>PW127M/N</t>
  </si>
  <si>
    <t>Beechcraft</t>
  </si>
  <si>
    <t>1900D</t>
  </si>
  <si>
    <t>HC-E4A-3(x)/E10950</t>
  </si>
  <si>
    <t>https://rgl.faa.gov/Regulatory_and_Guidance_library/rgMakeModel.nsf/0/100657432ccca9b0862582da006187dc/$FILE/A24CE_Rev_121.pdf</t>
  </si>
  <si>
    <t>https://aviationcargo.dhl.com/sites/default/files/aircraft_dimension_sheets/beech1900c.pdf</t>
  </si>
  <si>
    <t>HC-B3TN-3/T10173E-8</t>
  </si>
  <si>
    <t>C99</t>
  </si>
  <si>
    <t>PT6A-36</t>
  </si>
  <si>
    <t>http://www.flugzeuginfo.net/acdata_php/acdata_beech_99_en.php</t>
  </si>
  <si>
    <t>CRJ700</t>
  </si>
  <si>
    <t>http://mhirj-preview-files.s3-us-west-2.amazonaws.com/mhirj/2020-12/MHIRJ_CRJ700_Factsheet_FR_V1_web.pdf</t>
  </si>
  <si>
    <t>https://web.archive.org/web/20210828020119/https:/commercialaircraft.bombardier.com/themes/bca/pdf/Bombardier_CRJ_Series_Brochure.pdf</t>
  </si>
  <si>
    <t>http://mhirj-preview-files.s3-us-west-2.amazonaws.com/mhirj/2020-12/MHIRJ_CRJ900_Factsheet_FR_V1_web.pdf</t>
  </si>
  <si>
    <t>CRJ900</t>
  </si>
  <si>
    <t>CL-6002D24</t>
  </si>
  <si>
    <t>CF34-8E5</t>
  </si>
  <si>
    <t>https://caisatech.net/uploads/XXI_3_EMBRAER_H51_E170_O_AOM-1&amp;2_R21_20OCT2016.pdf</t>
  </si>
  <si>
    <t>https://web.archive.org/web/20130228154735/http://www.embraercommercialjets.com/img/download/136.pdf</t>
  </si>
  <si>
    <t>https://web.archive.org/web/20100215044408/http://www.embraercommercialjets.com/img/download/135.pdf</t>
  </si>
  <si>
    <t>EMB 120</t>
  </si>
  <si>
    <t>14RF-9</t>
  </si>
  <si>
    <t>EMB145</t>
  </si>
  <si>
    <t>https://rgl.faa.gov/Regulatory_and_Guidance_Library/rgMakeModel.nsf/0/ce41b0787460af1386257228006bf8b2/$FILE/T00011AT.pdf</t>
  </si>
  <si>
    <t>Tay 650-15</t>
  </si>
  <si>
    <t>https://web.archive.org/web/20091127210225/http:/www.flyfokker.com/downloads/FlyFokker/Leaflet%20Fokker%20100.pdf</t>
  </si>
  <si>
    <t>https://web.archive.org/web/20120321232627/http:/www.aer.ita.br/~bmattos/mundo/airliner/fo100.htm</t>
  </si>
  <si>
    <t>Fokker 50</t>
  </si>
  <si>
    <t>340B</t>
  </si>
  <si>
    <t>https://www.easa.europa.eu/downloads/7388/en</t>
  </si>
  <si>
    <t>[7]</t>
  </si>
  <si>
    <t>[8]</t>
  </si>
  <si>
    <t>[9]</t>
  </si>
  <si>
    <t>[10]</t>
  </si>
  <si>
    <t>Option/Variant</t>
  </si>
  <si>
    <t>DHC-8-106</t>
  </si>
  <si>
    <t>DHC-8-301</t>
  </si>
  <si>
    <t>Dash 8 Q100</t>
  </si>
  <si>
    <t>Dash 8 Q300</t>
  </si>
  <si>
    <t>Dash 8 Q400</t>
  </si>
  <si>
    <t>PW123</t>
  </si>
  <si>
    <t>R408/6-123-F/17</t>
  </si>
  <si>
    <t>DHC-8-402</t>
  </si>
  <si>
    <t>https://web.archive.org/web/20160304093244/http:/commercialaircraft.bombardier.com/content/dam/Websites/bca/literature/q400/BCA_5446_03_Q400_Factsheet_Update_EN_vF.pdf</t>
  </si>
  <si>
    <t>A321neo</t>
  </si>
  <si>
    <t>10 LD-3-45W</t>
  </si>
  <si>
    <t>https://www.airbus.com/sites/g/files/jlcbta136/files/2022-02/Airbus-techdata-AC_A321_0322.pdf</t>
  </si>
  <si>
    <t>A330-200</t>
  </si>
  <si>
    <t>27 LD-3</t>
  </si>
  <si>
    <t>33 LD-3</t>
  </si>
  <si>
    <t>A350-900</t>
  </si>
  <si>
    <t>https://www.easa.europa.eu/downloads/17736/en</t>
  </si>
  <si>
    <t>Merlin</t>
  </si>
  <si>
    <t>A220-300</t>
  </si>
  <si>
    <t>In Service</t>
  </si>
  <si>
    <t>Storage</t>
  </si>
  <si>
    <t>Order</t>
  </si>
  <si>
    <t>A321XLR</t>
  </si>
  <si>
    <t>A330-900</t>
  </si>
  <si>
    <t>A350-1000</t>
  </si>
  <si>
    <t>ATR 42-300/-320/-500/-600</t>
  </si>
  <si>
    <t>ATR 72-200/-210/-500/-600</t>
  </si>
  <si>
    <t>737 Max 10</t>
  </si>
  <si>
    <t>767-300/-300ER</t>
  </si>
  <si>
    <t>777-200/-200ER</t>
  </si>
  <si>
    <t>777-9</t>
  </si>
  <si>
    <t>787-10</t>
  </si>
  <si>
    <t>Comac</t>
  </si>
  <si>
    <t>ARJ21</t>
  </si>
  <si>
    <t>Mitsubishi</t>
  </si>
  <si>
    <t>SpaceJet M90</t>
  </si>
  <si>
    <t>https://aircraft.airbus.com/en/aircraft/a350/a350-1000</t>
  </si>
  <si>
    <t>[11]</t>
  </si>
  <si>
    <t>[12]</t>
  </si>
  <si>
    <t>[13]</t>
  </si>
  <si>
    <t>[14]</t>
  </si>
  <si>
    <t>[15]</t>
  </si>
  <si>
    <t>[16]</t>
  </si>
  <si>
    <t>[17]</t>
  </si>
  <si>
    <t>[18]</t>
  </si>
  <si>
    <t>737-900ER</t>
  </si>
  <si>
    <t>https://aircraft.airbus.com/en/aircraft/a220/a220-300</t>
  </si>
  <si>
    <t>https://eservices.aero.bombardier.com/wps/wcm/connect/eServices/e541c413-b25a-4d2c-8855-9fbfdc069f76/A220-300APP-Issue028-00-14apr2022.pdf?MOD=AJPERES&amp;CVID=o0EtI6o&amp;CVID=nEpwCZe&amp;CVID=nEpwCZe&amp;CVID=nDRB7Pn&amp;CVID=nDRB7Pn&amp;CVID=ndnIvYh&amp;CVID=n8iXu7i&amp;CVID=n8iXu7i&amp;CVID=n8iXu7i&amp;CVID=mVHwufA&amp;CVID=mVHwufA</t>
  </si>
  <si>
    <t>PW1521G</t>
  </si>
  <si>
    <t>https://www.easa.europa.eu/downloads/20964/en</t>
  </si>
  <si>
    <t>40 LD-3</t>
  </si>
  <si>
    <t>GEnx-1B70</t>
  </si>
  <si>
    <t>321,6 kN</t>
  </si>
  <si>
    <t>GEnx-1B76</t>
  </si>
  <si>
    <t>349,2 kN</t>
  </si>
  <si>
    <t>https://www.easa.europa.eu/downloads/7725/en</t>
  </si>
  <si>
    <t>14SF-23</t>
  </si>
  <si>
    <t>https://customer.aero.bombardier.com/webd/BAG/CustSite/BRAD/RACSDocument.nsf/51aae8b2b3bfdf6685256c300045ff31/ec63f8639ff3ab9d85257c1500635bd8/$FILE/ATT6I6MT.pdf/D8300-ARM.pdf</t>
  </si>
  <si>
    <t>N/A</t>
  </si>
  <si>
    <t>14 RF-19</t>
  </si>
  <si>
    <t>F28 Mark 0100</t>
  </si>
  <si>
    <t>R352/6-123-F/1</t>
  </si>
  <si>
    <t>F27 Mark 050</t>
  </si>
  <si>
    <t>PW125B</t>
  </si>
  <si>
    <t>https://www.allianceairlines.com.au/docs/default-source/Fleet/fokker-50_c.pdf?sfvrsn=6e0f1e9e_2</t>
  </si>
  <si>
    <t>https://en.wikipedia.org/wiki/Fokker_50</t>
  </si>
  <si>
    <t>PW118</t>
  </si>
  <si>
    <t>[19]</t>
  </si>
  <si>
    <t>[20]</t>
  </si>
  <si>
    <t>AE3007 A1/1</t>
  </si>
  <si>
    <t>AE3007 A1</t>
  </si>
  <si>
    <t>AE3007 A1E</t>
  </si>
  <si>
    <t>CF34-10E7</t>
  </si>
  <si>
    <t>CF34-8C1</t>
  </si>
  <si>
    <t>CF34-8C5</t>
  </si>
  <si>
    <t>https://www.fzt.haw-hamburg.de/pers/Scholz/arbeiten/DataMorichon.xls</t>
  </si>
  <si>
    <t>CF34-3B1</t>
  </si>
  <si>
    <t>https://www.easa.europa.eu/downloads/65434/en</t>
  </si>
  <si>
    <t>CRJ200</t>
  </si>
  <si>
    <t>https://www.globalair.com/aircraft-for-sale/Specifications?specid=849</t>
  </si>
  <si>
    <t>TPE 331-12UHR</t>
  </si>
  <si>
    <t>https://www.bfu-web.de/EN/Publications/Interim_Reports/IR2019/IR1_19-1422-EX_BAE-JS32_Muenster-Osnabr.pdf?__blob=publicationFile</t>
  </si>
  <si>
    <t>R.333/4-82-F/12</t>
  </si>
  <si>
    <t>Jetstream 31/32</t>
  </si>
  <si>
    <t>RV</t>
  </si>
  <si>
    <t>AN-24</t>
  </si>
  <si>
    <t>AV-72</t>
  </si>
  <si>
    <t>42-500/-600</t>
  </si>
  <si>
    <t>72-212A/-600</t>
  </si>
  <si>
    <t>ATR 72</t>
  </si>
  <si>
    <t>ATR 42</t>
  </si>
  <si>
    <t>https://rgl.faa.gov/Regulatory_and_Guidance_Library/rgMakeModel.nsf/0/c1817d49c964876886256b1400759d25/%24FILE/A6WE.pdf</t>
  </si>
  <si>
    <t>JT8D-217</t>
  </si>
  <si>
    <t>JT8D-217C</t>
  </si>
  <si>
    <t>https://rgl.faa.gov/Regulatory_and_Guidance_Library/rgMakeModel.nsf/0/e902a54c589cfaca862586b800631b4f/$FILE/E9NE%20Rev%2012.pdf</t>
  </si>
  <si>
    <t>30 LD-2</t>
  </si>
  <si>
    <t>RB211-524H</t>
  </si>
  <si>
    <t>Unusable Fuel [l]</t>
  </si>
  <si>
    <t>Optional Fuel [l]</t>
  </si>
  <si>
    <t>Max usable fuel [l]</t>
  </si>
  <si>
    <t>Max. Pallet Underfloor</t>
  </si>
  <si>
    <t>https://www.easa.europa.eu/downloads/7757/en</t>
  </si>
  <si>
    <t>CFM56-3B-2</t>
  </si>
  <si>
    <t>CFM56-3C-1</t>
  </si>
  <si>
    <t>CFM56-3B-1</t>
  </si>
  <si>
    <t>https://rgl.faa.gov/Regulatory_and_Guidance_Library/rgMakeModel.nsf/0/179cdacd213801658625832a006b2e37/$FILE/A16WE_Rev_64.pdf</t>
  </si>
  <si>
    <t>CFM56-7B22</t>
  </si>
  <si>
    <t>LEAP-1B28</t>
  </si>
  <si>
    <t>556*</t>
  </si>
  <si>
    <t>No. of Engines</t>
  </si>
  <si>
    <t>PW2040</t>
  </si>
  <si>
    <t>32 LD1</t>
  </si>
  <si>
    <t>26 LD1</t>
  </si>
  <si>
    <t>GE90-115BL1</t>
  </si>
  <si>
    <t>https://rgl.faa.gov/Regulatory_and_Guidance_Library/rgMakeModel.nsf/0/764353a09b837fcf8625877b006642b5/$FILE/T00001SE_Rev45.pdf</t>
  </si>
  <si>
    <t>https://www.easa.europa.eu/downloads/7799/en</t>
  </si>
  <si>
    <t>GE90-94B</t>
  </si>
  <si>
    <t>https://www.easa.europa.eu/downloads/20863/en</t>
  </si>
  <si>
    <t>4 ULD</t>
  </si>
  <si>
    <t>CFM56-5B1</t>
  </si>
  <si>
    <t>LEAP-1A32</t>
  </si>
  <si>
    <t>CFM56-5B4</t>
  </si>
  <si>
    <t>LEAP-1A26</t>
  </si>
  <si>
    <t>LEAP-1A29</t>
  </si>
  <si>
    <t>CFM56-5A5</t>
  </si>
  <si>
    <t>https://aircraft.airbus.com/en/aircraft/a330/a330-900</t>
  </si>
  <si>
    <t>CF6-80E1A3</t>
  </si>
  <si>
    <t>A330-203</t>
  </si>
  <si>
    <t>A330-303</t>
  </si>
  <si>
    <t>A330-941</t>
  </si>
  <si>
    <t>7000-72</t>
  </si>
  <si>
    <t>A350-941</t>
  </si>
  <si>
    <t>A350-1041</t>
  </si>
  <si>
    <t>XWB-84</t>
  </si>
  <si>
    <t>XWB-97</t>
  </si>
  <si>
    <t>970B-84</t>
  </si>
  <si>
    <t>HC-B4MP-3A/M01877K</t>
  </si>
  <si>
    <t>1900C</t>
  </si>
  <si>
    <t>https://de.wikipedia.org/wiki/Beechcraft_Model_99</t>
  </si>
  <si>
    <t>Metro</t>
  </si>
  <si>
    <t>SA227-T</t>
  </si>
  <si>
    <t>HC-B3TN-5( )/T1028HDB-4R</t>
  </si>
  <si>
    <t>331-3U-303G</t>
  </si>
  <si>
    <t>https://man.fas.org/dod-101/sys/ac/docs/a8sw.pdf</t>
  </si>
  <si>
    <t>331-3UW-303G</t>
  </si>
  <si>
    <t>HC-B3TN-5( )/T10282HB</t>
  </si>
  <si>
    <t>SA226-TC</t>
  </si>
  <si>
    <t>TAYLOR, John W.R., 1974. Jane's All The World's Aircraft 1974–75. New York, USA.</t>
  </si>
  <si>
    <t>https://archive.org/details/janesfightingshi7475shar/mode/1up?q=fokker&amp;view=theater</t>
  </si>
  <si>
    <t xml:space="preserve"> DHC-6 400</t>
  </si>
  <si>
    <t>HC-B3TN-3D/T10282N</t>
  </si>
  <si>
    <t>SaM146</t>
  </si>
  <si>
    <t>http://www.ssj100rightnow.com/download/SSJ100_DEP_WEB_2016.pdf</t>
  </si>
  <si>
    <t>232*</t>
  </si>
  <si>
    <t>123*</t>
  </si>
  <si>
    <t>479*</t>
  </si>
  <si>
    <t>220*</t>
  </si>
  <si>
    <t>365*</t>
  </si>
  <si>
    <t>391*</t>
  </si>
  <si>
    <t>*Number of operating aircrafts includes all variants of the aircraft type</t>
  </si>
  <si>
    <t>https://www.flightglobal.com/download?ac=73559</t>
  </si>
  <si>
    <t>² ISA conditions, with ACT, no winglets</t>
  </si>
  <si>
    <t>³ ISA conditions, with ACT</t>
  </si>
  <si>
    <t>⁴ ISA conditions, with 2 ACT, no winglets</t>
  </si>
  <si>
    <t>⁵ ISA conditions, with 2 ACT</t>
  </si>
  <si>
    <t>¹ ISA conditions</t>
  </si>
  <si>
    <t>Sources:</t>
  </si>
  <si>
    <t>Comments:</t>
  </si>
  <si>
    <t>Archive</t>
  </si>
  <si>
    <t>² ISA conditions, with ACT</t>
  </si>
  <si>
    <t>³ ISA conditions, typical international flight profile, no wind, 5% trip fuel allowance, 30 min holding, 200 nm diversion</t>
  </si>
  <si>
    <t>¹ No further details</t>
  </si>
  <si>
    <t>² Including 100 nm IFR alternate</t>
  </si>
  <si>
    <t>² Standard day, zero wind, domestic reserves</t>
  </si>
  <si>
    <t>³ Standard day, zero wind, no winglets, typical mission rules</t>
  </si>
  <si>
    <t>⁴ Standard day, zero wind, typical mission rules</t>
  </si>
  <si>
    <t>⁵ Standard day, nominal performance, ATA domestic reserves</t>
  </si>
  <si>
    <t>⁶ FAR 121.639, 200 nm distance to alternate, standard day, no wind</t>
  </si>
  <si>
    <t>⁷ Domestic reserves at 200 nm alternate plus 45 min at LRC, standard day, no wind, no aux tank</t>
  </si>
  <si>
    <t>² Standard day, zero wind, typical mission rules</t>
  </si>
  <si>
    <t>³ ATA domestic reserves, standard day</t>
  </si>
  <si>
    <t>⁴ Standard day, zero wind, typical mission rules, step climb at 2000 ft increments</t>
  </si>
  <si>
    <t>¹ Still Air, ISA conditions, zero wind, fuel reserves: 10 min taxi, gold 30 min cruise altitude, contingency of 5% of trip fuel</t>
  </si>
  <si>
    <t>² ISA, 138 lb taxi and APU, 280 lb take-off, 140 lb approach, reserves fuel: 100 nm alternate, 45 min holding at diversion altitude</t>
  </si>
  <si>
    <t>³ ISA, 340 lb taxi and APU, 160 lb take-off, 100 lb approach, reserves fuel: 100 nm alternate, 45 min holding at diversion altitude</t>
  </si>
  <si>
    <t>¹ Aux Tank, IFR reserve, zero wind, ISA, LRC</t>
  </si>
  <si>
    <t>[21]</t>
  </si>
  <si>
    <t>¹ ISA, reserve 100 nm Alternate + 45 min holding, LRC</t>
  </si>
  <si>
    <t>² ISA, reserve 100 nm Alternate + 45 min holding</t>
  </si>
  <si>
    <t>³ ISA+10, reserve 100 nm Alternate + 45 min holding</t>
  </si>
  <si>
    <t>² With reserves</t>
  </si>
  <si>
    <t>¹ ISA, zero wind, LRC, EU-OPS1.225 reserves: 100 nm alternate</t>
  </si>
  <si>
    <t>¹ ISA standard day, zero wind, 10 min maneuvering, 45 min holding at 5000 ft, 100 nm alternate</t>
  </si>
  <si>
    <t>¹ ISA, zero wind, LRC, typical reserves policy</t>
  </si>
  <si>
    <t>¹ Fuel reserve for 45 minutes, LRC</t>
  </si>
  <si>
    <t>Source:</t>
  </si>
  <si>
    <t>AVIAROS.NAROS, 2001. AN-24. Russia</t>
  </si>
  <si>
    <t>MHI RJ AVIATION ULC, 2020. CRJ700 Factsheet. Boisbriand, Canada.</t>
  </si>
  <si>
    <t>MHI RJ AVIATION ULC, 2020. CRJ900 Factsheet. Boisbriand, Canada.</t>
  </si>
  <si>
    <t>PALT, Carsten, 2019. Beechcraft 99 Airliner. Leipzig, Germany.</t>
  </si>
  <si>
    <t>SUPERJET INTERNATIONAL, 2016. SUKHOISUPERJET100. Venice, Italy.</t>
  </si>
  <si>
    <t>AIRBUS, 2022. A220-300. Blacnac, France</t>
  </si>
  <si>
    <t>AIRBUS, 2022. A320ceo. Blacnac, France</t>
  </si>
  <si>
    <t>https://perma.cc/U6V5-ZVSP</t>
  </si>
  <si>
    <t>BOMBARDIER INC., 2014. Dash 8 Series 400, Airport Planning Manual. Ontario, Canada.</t>
  </si>
  <si>
    <t>BOMBARDIER INC., 2015. CRJ700 Airport Planning Manual. Ontario, Canada.</t>
  </si>
  <si>
    <t>BOMBARDIER INC., 1999. Q100 DASH 8 Airport Planning Manual Series 100. Ontario, Canada.</t>
  </si>
  <si>
    <t>BOMBARDIER INC., 2016. Airport Planning Manual CRJ100/200/440. Ontario, Canada.</t>
  </si>
  <si>
    <t>BOMBARDIER INC., 2001. Q300 DASH 8 Airport Planning Manual. Ontario, Canada.</t>
  </si>
  <si>
    <t>BOMBARDIER INC., 1994. Airport Planning Manual Series 300. Ontario, Canada.</t>
  </si>
  <si>
    <t>EMBRAER S.A., 2016. Embraer 170/175 Airplane Operations Manual Volume 1. São José dos Campos, Brazil.</t>
  </si>
  <si>
    <t>DHL INTERNATIONAL GMBH, 2022. Beechcraft 1900C. Bonn, Germany</t>
  </si>
  <si>
    <t>BOMBARDIER INC., 2015. CRJ900 Airport Planning Manual. Ontario, Canada.</t>
  </si>
  <si>
    <t>WIKIPEDIA, 2021. Beechcraft Model 99.</t>
  </si>
  <si>
    <t>DE HAVILLAND, 2021. DASH 8-400. Toronto, Canada.</t>
  </si>
  <si>
    <t>WIKIPEDIA, 2022. Airbus A380.</t>
  </si>
  <si>
    <t>WIKIPEDIA, 2022. Fokker 50.</t>
  </si>
  <si>
    <t>AMELIA, 2022. Beechcraft 1900C. Paris, France.</t>
  </si>
  <si>
    <t>AIRBUS CANADA LIMITED PARTNERSHIP, 2022. A220 Airport planning publication APP. Quebec, Canada.</t>
  </si>
  <si>
    <t>MODERN AIRLINERS, 2022. Airbus A380 Specs.</t>
  </si>
  <si>
    <t>FOKKER SERVICES B.V., 2009. Fokker 100. Nieuw-Vennep, The Netherlands.</t>
  </si>
  <si>
    <t>EMBRAER S.A., 2010. Embraer 195. São José dos Campos, Brazil.</t>
  </si>
  <si>
    <t>RAYTHEON TECHNOLOGIES, 2012. Specification and Performance Beechcraft 1900D Passenger. Sydney, Australia.</t>
  </si>
  <si>
    <t>AERONATICAL WORLD AIRLINERS, 2012. Fokker 100.</t>
  </si>
  <si>
    <t>EMBRAER S.A., 2013. Embraer 190. São José dos Campos, Brazil.</t>
  </si>
  <si>
    <t>BOMBARDIER INC., 2016. Q400 NextGen Factsheet. Ontario, Canada.</t>
  </si>
  <si>
    <t>BOMBARDIER INC., 2021. CRJ Series Brochure. Ontario, Canada.</t>
  </si>
  <si>
    <t>AIRBUS, 2022. ACJ neo. Blacnac, France</t>
  </si>
  <si>
    <t>AIRBUS, 2020. A380 Aircraft Characteristics Airport and Maintenance Planning. Blacnac, France.</t>
  </si>
  <si>
    <t>AIRBUS, 2021. A330 Aircraft Characteristics Airport and Maintenance Planning. Blacnac, France.</t>
  </si>
  <si>
    <t>AIRBUS, 2021. A350 Aircraft Characteristics Airport and Maintenance Planning. Blacnac, France.</t>
  </si>
  <si>
    <t>AIRBUS, 2021. A380 Facts &amp; Figures. Blacnac, France.</t>
  </si>
  <si>
    <t>AIRBUS, 2022. A319 Aircraft Characteristics Airport and Maintenance Planning. Blacnac, France.</t>
  </si>
  <si>
    <t>AIRBUS, 2022. A320 Aircraft Characteristics Airport and Maintenance Planning. Blacnac, France.</t>
  </si>
  <si>
    <t>AIRBUS, 2022. A321 Aircraft Characteristics Airport and Maintenance Planning. Blacnac, France.</t>
  </si>
  <si>
    <t>ANTONOV, 2022. AN-24. Kyiv, Ukraine.</t>
  </si>
  <si>
    <t>ATR, 2022. ATR 42-600 Factsheet. Blacnac, France.</t>
  </si>
  <si>
    <t>ATR, 2022. ATR 72-600 Factsheet. Blacnac, France.</t>
  </si>
  <si>
    <t>BAE SYSTEMS, 2022. De Havilland Canada DHC-8 Dash 8. London, United Kingdoms.</t>
  </si>
  <si>
    <t>BUNDESSTELLE FÜR FLUGUNFALLUNTERSUCHUNGEN, 2019. Interim Report BFU19-1422-EX Jetstream 32. Braunschweig, Germany.</t>
  </si>
  <si>
    <t>BOEING, 2002. 717-200 Technical Characteristics. Chicago, USA.</t>
  </si>
  <si>
    <t>BOEING, 2014. 777 Family Backgrounder. Seattle, USA.</t>
  </si>
  <si>
    <t>BOEING, 2014. 717-200 Airplane Characteristics for Airport Planning. Seal Beach, USA.</t>
  </si>
  <si>
    <t>BOEING, 2020. 737 Airplane Characteristics for Airport Planning. Seal Beach, USA.</t>
  </si>
  <si>
    <t>BOEING, 2021. 737 MAX Airplane Characteristics for Airport Planning. Seal Beach, USA.</t>
  </si>
  <si>
    <t>BOEING, 2002. 747-400 Airplane Characteristics for Airport Planning. Seal Beach, USA.</t>
  </si>
  <si>
    <t>BOEING, 2021. 767 Airplane Characteristics for Airport Planning. Seal Beach, USA.</t>
  </si>
  <si>
    <t>BOEING, 1998. 777-200/300 Airplane Characteristics for Airport Planning. Seal Beach, USA.</t>
  </si>
  <si>
    <t>BOEING, 2015. 777-200LR/-300ER/-Freighter Airplane Characteristics for Airport Planning. Seal Beach, USA.</t>
  </si>
  <si>
    <t>BOEING, 2021. 787 Airplane Characteristics for Airport Planning. Seal Beach, USA.</t>
  </si>
  <si>
    <t>BOEING, 2005. 717. Chicago, USA.</t>
  </si>
  <si>
    <t>EASA, 2022. Type-Certificate Data Sheet No. EASA.IM.A.188 for EMB-120. Cologne, Germany.</t>
  </si>
  <si>
    <t>EASA, 2022. Type-Certificate Data Sheet No. EASA.IM.A.064 for Airbus A318-A319-A320-A321. Cologne, Germany.</t>
  </si>
  <si>
    <t>EASA, 2022. Type-Certificate Data Sheet No. EASA.IM.A.151 for Airbus A350. Cologne, Germany.</t>
  </si>
  <si>
    <t>EASA, 2021. Type-Certificate Data Sheet No. IM.E.090 for PW1500G Series Engines. Cologne, Germany.</t>
  </si>
  <si>
    <t>EASA, 2021. Type-Certificate Data Sheet No. EASA.IM.A.570 for BD-500 (A220 Series). Cologne, Germany.</t>
  </si>
  <si>
    <t>EASA, 2020. Type-Certificate Data Sheet No. IM.E.233 for CF34-1 and CF34-3 Series Engines. Cologne, Germany.</t>
  </si>
  <si>
    <t>EASA, 2021. Type-Certificate Data Sheet No. EASA.IM.A.0205 for Boeing 757. Cologne, Germany.</t>
  </si>
  <si>
    <t>EASA, 2018. Type-Certificate Data Sheet No. EASA.IM.A.196 for Boeing 747. Cologne, Germany.</t>
  </si>
  <si>
    <t>EASA, 2021. Type-Certificate Data Sheet No. EASA.IM.A.191 for DHC-8. Cologne, Germany.</t>
  </si>
  <si>
    <t>EASA, 2021. Type-Certificate Data Sheet No. EASA.IM.A.120 for Boeing 737. Cologne, Germany.</t>
  </si>
  <si>
    <t>EASA, 2022. Type-Certificate Data Sheet No. EASA.IM.A.071 for Embraer ERJ-190. Cologne, Germany.</t>
  </si>
  <si>
    <t>EASA, 2021. Type-Certificate Data Sheet No. EASA.IM.A.068 for Saab SF340A, 340B. Cologne, Germany.</t>
  </si>
  <si>
    <t>EASA, 2022. Type-Certificate Data Sheet No. EASA.IM.A.032 for Embraer EMB-145. Cologne, Germany.</t>
  </si>
  <si>
    <t>EASA, 2018. Type-Certificate Data Sheet No. IM.E.041 for PW100 Series Engines. Cologne, Germany.</t>
  </si>
  <si>
    <t>EASA, 2009. Type-Certificate Data Sheet No. E.023 for BR700-715 Series Engines. Cologne, Germany.</t>
  </si>
  <si>
    <t>EASA, 2019. Type-Certificate Data Sheet No. IM.E.002 for GE90 Series Engines. Cologne, Germany.</t>
  </si>
  <si>
    <t>EASA, 2020. Type-Certificate Data Sheet No. EASA.A.004 for Airbus A330. Cologne, Germany.</t>
  </si>
  <si>
    <t>EASA, 2015. Type-Certificate Data Sheet No. IM.E.044 for AE 3007 Series Engines. Cologne, Germany.</t>
  </si>
  <si>
    <t>EASA, 2020. Type-Certificate Data Sheet No. IM.E.021 for CF34-10E Series Engines. Cologne, Germany.</t>
  </si>
  <si>
    <t>EASA, 2020. Type-Certificate Data Sheet No. IM.E.053 for CF34-8 Series Engines. Cologne, Germany.</t>
  </si>
  <si>
    <t>EASA, 2012. Type-Certificate Data Sheet No. EASA.A.084 for ATR42 and ATR 72. Cologne, Germany.</t>
  </si>
  <si>
    <t>EASA, 2011. Type-Certificate Data Sheet No. EASA.IM.A.001 for Embraer ERJ 170. Cologne, Germany.</t>
  </si>
  <si>
    <t>EASA, 2019. Type-Certificate Data Sheet No. EASA E.111 for Trent XWB Series Engines. Cologne, Germany.</t>
  </si>
  <si>
    <t>EASA, 2009. Type-Certificate Data Sheet Jetstream 3100 / 3200 Series. Cologne, Germany.</t>
  </si>
  <si>
    <t>EASA, 2009. Type-Certificate Data Sheet EASA IM.A.211 MD-90-30, B717-200. Cologne, Germany.</t>
  </si>
  <si>
    <t>EASA, 2014. Type-Certificate Data Sheet No. EASA.(IM).E.049 for PW150 series. Cologne, Germany.</t>
  </si>
  <si>
    <t>EASA, 2018. Type-Certificate Data Sheet No. EASA.IM.A.036 for Fokker F27. Cologne, Germany.</t>
  </si>
  <si>
    <t>EASA, 2020. Type-Certificate Data Sheet No. EASA.IM.A.110 for Airbus A380. Cologne, Germany.</t>
  </si>
  <si>
    <t>EASA, 2020. Type-Certificate Data Sheet No. EASA.IM.A.003 for Boeing 777. Cologne, Germany.</t>
  </si>
  <si>
    <t>EASA, 2020. Type-Certificate Data Sheet No. EASA.IM.A.673 for CL-600 Regional Jet Series. Cologne, Germany.</t>
  </si>
  <si>
    <t>EASA, 2018. Type-Certificate Data Sheet No. EASA.IM.A.037 for Fokker F28. Cologne, Germany.</t>
  </si>
  <si>
    <t>EASA, 2017. Type-Certificate Data Sheet No. EASA.IM.A.575 for DHC-6 - Series. Cologne, Germany.</t>
  </si>
  <si>
    <t>https://www.easa.europa.eu/downloads/8217/en</t>
  </si>
  <si>
    <t>EASA, 2021. Type-Certificate Data Sheet No. IM.A.115 for Boeing 787. Cologne, Germany.</t>
  </si>
  <si>
    <t>EMBRAER S.A., 2022. ERJ145XR. São José dos Campos, Brazil.</t>
  </si>
  <si>
    <t>EMBRAER S.A., 2015. Embraer 175 Airport Planning Manual. São José dos Campos, Brazil.</t>
  </si>
  <si>
    <t>FLIGHTGLOBAL, 2020. World Airliner Census 2020. Sutton, United Kingdom</t>
  </si>
  <si>
    <t>EMIRATES, 2022. Die Emirates Boeing 777. Dubai, United Arabian Emirates.</t>
  </si>
  <si>
    <t>EMBRAER S.A., 2019. EMB120 Brasilia Airport Planning Manual. São José dos Campos, Brazil.</t>
  </si>
  <si>
    <t>EMBRAER S.A., 2019. EMB145 Airport Planning Manual. São José dos Campos, Brazil.</t>
  </si>
  <si>
    <t>EMBRAER S.A., 2021. Embraer 170 Airport Planning Manual. São José dos Campos, Brazil.</t>
  </si>
  <si>
    <t>EMBRAER S.A., 2021. Embraer 190 Airport Planning Manual. São José dos Campos, Brazil.</t>
  </si>
  <si>
    <t>EMBRAER S.A., 2021. Embraer 195 Airport Planning Manual. São José dos Campos, Brazil.</t>
  </si>
  <si>
    <t>FOKKER SERVICES B.V., 2022. Fokker 100 Information Booklet. Nieuw-Vennep, The Netherlands.</t>
  </si>
  <si>
    <t>FOKKER SERVICES B.V., 2022. Fokker 50 Information Booklet. Nieuw-Vennep, The Netherlands.</t>
  </si>
  <si>
    <t>FLAIG, Axel, 2008. Airbus A380: Solutions to the Aerodynamic Challenges of Designing the World’s Largest Passenger Aircraft. Hamburg, Germany</t>
  </si>
  <si>
    <t xml:space="preserve">GLOBALAIR, 2022. British Aerospace Jetstream 32. Louisville, USA. </t>
  </si>
  <si>
    <t>SAAB, 2009. Saab 340B/Bplus. Linköping, Sweden.</t>
  </si>
  <si>
    <t>SAAB, 2020. Saab 340 The Versatile Turboprop. Linköping, Sweden.</t>
  </si>
  <si>
    <t>SUPERJET INTERNATIONAL, 2011. SUKHOISUPERJET100 Datasheet. Venice, Italy.</t>
  </si>
  <si>
    <t>VIKING AIR, 2018. Twin Otter Series 400. Sidney, Canada.</t>
  </si>
  <si>
    <t>VIKING AIR, 2022. Twin Otter Technical Specification. Sidney, Canada.</t>
  </si>
  <si>
    <t>SAAB, 2005. Saab 340 Airplane Characteristics for Airport Planning. Linköping, Sweden.</t>
  </si>
  <si>
    <t>EVERTS AIR, 2010. EMB 120 Maintenance Manual. Fairbanks, USA.</t>
  </si>
  <si>
    <t>ATR, 2003. ATR 72 Flight Manual. Blacnac, France.</t>
  </si>
  <si>
    <t>ATR, 1995. ATR 42 Airplane Flight Manual. Blacnac, France.</t>
  </si>
  <si>
    <t>SAAB, 2005. Saab 340 Maintenance Planning Document. Linköping, Sweden.</t>
  </si>
  <si>
    <t>https://perma.cc/U3YJ-Y2KU</t>
  </si>
  <si>
    <t>https://perma.cc/ETY7-5HMB</t>
  </si>
  <si>
    <t>https://perma.cc/U6BT-E3W9</t>
  </si>
  <si>
    <t>https://perma.cc/S2UG-5NN3</t>
  </si>
  <si>
    <t>https://perma.cc/RPP8-28NR</t>
  </si>
  <si>
    <t>AIRBUS, 2022. A319ceo. Blacnac, France</t>
  </si>
  <si>
    <t>https://perma.cc/6HFM-K2M6</t>
  </si>
  <si>
    <t>https://perma.cc/7JPW-AHS6</t>
  </si>
  <si>
    <t>AIRBUS, 2022. A321ceo. Blacnac, France</t>
  </si>
  <si>
    <t>https://perma.cc/VM7P-3CQK</t>
  </si>
  <si>
    <t>AIRBUS, 2022. A321neo. Blacnac, France</t>
  </si>
  <si>
    <t>https://perma.cc/DTH6-3JQW</t>
  </si>
  <si>
    <t>AIRBUS, 2022. A330-200. Blacnac, France</t>
  </si>
  <si>
    <t>https://perma.cc/N2U9-E2H3</t>
  </si>
  <si>
    <t>AIRBUS, 2022. A330-300. Blacnac, France</t>
  </si>
  <si>
    <t>https://perma.cc/6FNR-XS8L</t>
  </si>
  <si>
    <t>AIRBUS, 2022. A350-900. Blacnac, France</t>
  </si>
  <si>
    <t>AIRBUS, 2022. A330-900. Blacnac, France</t>
  </si>
  <si>
    <t>https://perma.cc/VR2U-YQPN</t>
  </si>
  <si>
    <t>https://perma.cc/4ZWY-69WP</t>
  </si>
  <si>
    <t>AIRBUS, 2022. A350-1000. Blacnac, France</t>
  </si>
  <si>
    <t>https://perma.cc/TF4F-L6ET</t>
  </si>
  <si>
    <t>https://perma.cc/V3F7-XDQM</t>
  </si>
  <si>
    <t>https://perma.cc/7RET-BU72</t>
  </si>
  <si>
    <t>https://perma.cc/RK8S-6XV7</t>
  </si>
  <si>
    <t>https://perma.cc/NP7D-ZLRH</t>
  </si>
  <si>
    <t>https://perma.cc/G5JS-SJ9U</t>
  </si>
  <si>
    <t>https://perma.cc/Q3SS-BTWD</t>
  </si>
  <si>
    <t>https://perma.cc/U7NB-R8BP</t>
  </si>
  <si>
    <t>https://perma.cc/F2LS-S2KX</t>
  </si>
  <si>
    <t>https://perma.cc/6QNP-GDQQ</t>
  </si>
  <si>
    <t>https://perma.cc/2YG9-KR3L</t>
  </si>
  <si>
    <t>https://perma.cc/7FN3-NA3N</t>
  </si>
  <si>
    <t>https://perma.cc/3DCB-RBAQ</t>
  </si>
  <si>
    <t>https://perma.cc/BYP3-FK4M</t>
  </si>
  <si>
    <t>https://perma.cc/LW7V-MJ9J</t>
  </si>
  <si>
    <t>https://perma.cc/3LZA-VAWR</t>
  </si>
  <si>
    <t>https://perma.cc/H6SJ-WRUZ</t>
  </si>
  <si>
    <t>https://perma.cc/9KB2-NTKQ</t>
  </si>
  <si>
    <t>https://perma.cc/EGS6-A8D6</t>
  </si>
  <si>
    <t>https://perma.cc/8ZK4-AYQE</t>
  </si>
  <si>
    <t>https://perma.cc/B2QA-LR93</t>
  </si>
  <si>
    <t>https://perma.cc/V9E3-Q7VU</t>
  </si>
  <si>
    <t>https://perma.cc/A3L5-DZ5F</t>
  </si>
  <si>
    <t>https://perma.cc/3FGC-XYHT</t>
  </si>
  <si>
    <t>https://perma.cc/F5TQ-TTAM</t>
  </si>
  <si>
    <t>https://perma.cc/45G3-CH5T</t>
  </si>
  <si>
    <t>https://perma.cc/H7UU-YKZR</t>
  </si>
  <si>
    <t>https://perma.cc/22JJ-DBHX</t>
  </si>
  <si>
    <t>https://perma.cc/LW3P-QKTT</t>
  </si>
  <si>
    <t>https://perma.cc/YNM4-WAA5</t>
  </si>
  <si>
    <t>https://perma.cc/2EJB-BSB7</t>
  </si>
  <si>
    <t>https://perma.cc/2XEH-U23Y</t>
  </si>
  <si>
    <t>https://perma.cc/M5QY-YPJJ</t>
  </si>
  <si>
    <t>https://perma.cc/WP38-WHA6</t>
  </si>
  <si>
    <t>https://perma.cc/H3NZ-4NFS</t>
  </si>
  <si>
    <t>https://perma.cc/96CY-2RC2</t>
  </si>
  <si>
    <t>https://perma.cc/92XY-JDAC</t>
  </si>
  <si>
    <t>https://perma.cc/663U-FS5V</t>
  </si>
  <si>
    <t>https://perma.cc/8D4X-JBN8</t>
  </si>
  <si>
    <t>https://perma.cc/T7AN-VYZC</t>
  </si>
  <si>
    <t>https://perma.cc/RL4R-UBA4</t>
  </si>
  <si>
    <t>https://perma.cc/WEU4-Y8LA</t>
  </si>
  <si>
    <t>https://perma.cc/SHG4-M9MS</t>
  </si>
  <si>
    <t>https://perma.cc/GP69-QH73</t>
  </si>
  <si>
    <t>BOEING, 2002. 757-200/300 Airplane Characteristics for Airport Planning. Seal Beach, USA.</t>
  </si>
  <si>
    <t>https://perma.cc/4GC7-EZTY</t>
  </si>
  <si>
    <t>https://perma.cc/9LK4-N96A</t>
  </si>
  <si>
    <t>https://perma.cc/5UXS-VURU</t>
  </si>
  <si>
    <t>https://perma.cc/2SVH-LLMS</t>
  </si>
  <si>
    <t>https://perma.cc/Z7VQ-XMJJ</t>
  </si>
  <si>
    <t>https://perma.cc/D2BN-AX8X</t>
  </si>
  <si>
    <t>https://perma.cc/4XBC-TRFE</t>
  </si>
  <si>
    <t>https://perma.cc/UMN7-B3SP</t>
  </si>
  <si>
    <t>https://perma.cc/3W2A-VWPG</t>
  </si>
  <si>
    <t>https://perma.cc/H9DQ-TM4E</t>
  </si>
  <si>
    <t>https://perma.cc/A5GS-SC86</t>
  </si>
  <si>
    <t>https://perma.cc/G34D-BWKG</t>
  </si>
  <si>
    <t>https://perma.cc/HNW8-Z8N3</t>
  </si>
  <si>
    <t>https://perma.cc/Z8QS-SFXN</t>
  </si>
  <si>
    <t>https://perma.cc/Q26T-AUXV</t>
  </si>
  <si>
    <t>https://perma.cc/QGK3-YP6W</t>
  </si>
  <si>
    <t>https://perma.cc/MDC7-ACGU</t>
  </si>
  <si>
    <t>https://perma.cc/GV3W-QJ29</t>
  </si>
  <si>
    <t>https://perma.cc/9GMZ-NNT8</t>
  </si>
  <si>
    <t>https://perma.cc/RX8K-VRYB</t>
  </si>
  <si>
    <t>https://perma.cc/Y2K5-SYQS</t>
  </si>
  <si>
    <t>https://www.easa.europa.eu/downloads/22146/en</t>
  </si>
  <si>
    <t>https://perma.cc/ABD6-KFLR</t>
  </si>
  <si>
    <t>https://www.easa.europa.eu/downloads/7719/en</t>
  </si>
  <si>
    <t>https://perma.cc/86E4-M7YD</t>
  </si>
  <si>
    <t>https://www.easa.europa.eu/downloads/7761/en</t>
  </si>
  <si>
    <t>https://perma.cc/7XEJ-F8K7</t>
  </si>
  <si>
    <t>https://www.easa.europa.eu/downloads/7635/en</t>
  </si>
  <si>
    <t>https://perma.cc/XM2C-GR4G</t>
  </si>
  <si>
    <t>https://www.easa.europa.eu/downloads/18525/en</t>
  </si>
  <si>
    <t>https://perma.cc/A8MD-9G8Z</t>
  </si>
  <si>
    <t>https://www.easa.europa.eu/downloads/8393/en</t>
  </si>
  <si>
    <t>https://perma.cc/F35H-8PQR</t>
  </si>
  <si>
    <t>https://www.easa.europa.eu/downloads/8249/en</t>
  </si>
  <si>
    <t>https://perma.cc/LEZ5-4YDR</t>
  </si>
  <si>
    <t>https://www.easa.europa.eu/downloads/8171/en</t>
  </si>
  <si>
    <t>https://perma.cc/27C7-T3TU</t>
  </si>
  <si>
    <t>https://www.easa.europa.eu/downloads/8159/en</t>
  </si>
  <si>
    <t>https://perma.cc/9HP7-3MVJ</t>
  </si>
  <si>
    <t>https://www.easa.europa.eu/downloads/8355/en</t>
  </si>
  <si>
    <t>EASA, 2015. Type-Certificate Data Sheet No. IM.A.023 for CL-600 Challenger 600 Series. Cologne, Germany.</t>
  </si>
  <si>
    <t>https://perma.cc/7FN7-2RZN</t>
  </si>
  <si>
    <t>EASA, 2021. Type-Certificate Data Sheet No. IM.A.035 for Boeing 767. Cologne, Germany.</t>
  </si>
  <si>
    <t>https://www.easa.europa.eu/downloads/8337/en</t>
  </si>
  <si>
    <t>https://perma.cc/9UYW-SB9Z</t>
  </si>
  <si>
    <t>https://perma.cc/X53C-P5PQ</t>
  </si>
  <si>
    <t>https://www.easa.europa.eu/downloads/17870/en</t>
  </si>
  <si>
    <t>https://perma.cc/RX98-GAWD</t>
  </si>
  <si>
    <t>https://www.easa.europa.eu/downloads/8335/en</t>
  </si>
  <si>
    <t>https://perma.cc/2WMG-ZLA5</t>
  </si>
  <si>
    <t>https://www.easa.europa.eu/downloads/8223/en</t>
  </si>
  <si>
    <t>https://perma.cc/YH2A-WANK</t>
  </si>
  <si>
    <t>https://www.easa.europa.eu/downloads/7521/en</t>
  </si>
  <si>
    <t>https://perma.cc/QSH7-WBXS</t>
  </si>
  <si>
    <t>https://perma.cc/HM7H-TLKD</t>
  </si>
  <si>
    <t>https://www.easa.europa.eu/downloads/7450/en</t>
  </si>
  <si>
    <t>https://perma.cc/3NHE-DMUJ</t>
  </si>
  <si>
    <t>https://www.easa.europa.eu/downloads/7070/en</t>
  </si>
  <si>
    <t>https://perma.cc/S5F6-FBTH</t>
  </si>
  <si>
    <t>https://perma.cc/E84W-GP4L</t>
  </si>
  <si>
    <t>https://perma.cc/EDT7-FN69</t>
  </si>
  <si>
    <t>https://perma.cc/2KHQ-NEL7</t>
  </si>
  <si>
    <t>https://perma.cc/R3L2-3CJB</t>
  </si>
  <si>
    <t>https://perma.cc/PVJ9-RBCE</t>
  </si>
  <si>
    <t>https://perma.cc/K4CR-9JGT</t>
  </si>
  <si>
    <t>https://perma.cc/MD4G-J8TY</t>
  </si>
  <si>
    <t>https://perma.cc/V2KU-X446</t>
  </si>
  <si>
    <t>https://perma.cc/H4U6-YB2D</t>
  </si>
  <si>
    <t>https://perma.cc/9KNL-FWRE</t>
  </si>
  <si>
    <t>https://perma.cc/E9PY-43BS</t>
  </si>
  <si>
    <t>https://perma.cc/XSP5-42G2</t>
  </si>
  <si>
    <t>https://perma.cc/DP7N-YBDT</t>
  </si>
  <si>
    <t>https://perma.cc/YW83-MMHG</t>
  </si>
  <si>
    <t>https://perma.cc/NST3-HZM7</t>
  </si>
  <si>
    <t>https://perma.cc/EL9H-W878</t>
  </si>
  <si>
    <t>https://perma.cc/K98G-FGNG</t>
  </si>
  <si>
    <t>https://perma.cc/RM58-CHGV</t>
  </si>
  <si>
    <t>https://perma.cc/MPN3-SDHQ</t>
  </si>
  <si>
    <t>https://perma.cc/2LBN-K7Y7</t>
  </si>
  <si>
    <t>https://perma.cc/2LDR-SKHP</t>
  </si>
  <si>
    <t>https://perma.cc/M9WP-4S6F</t>
  </si>
  <si>
    <t>https://perma.cc/CKJ3-WVVC</t>
  </si>
  <si>
    <t>https://perma.cc/2YTP-RDSP</t>
  </si>
  <si>
    <t>https://perma.cc/XC4M-3LUC</t>
  </si>
  <si>
    <t>https://perma.cc/CBG7-XE88</t>
  </si>
  <si>
    <t>https://perma.cc/8WMX-78BN</t>
  </si>
  <si>
    <t>https://perma.cc/UVV9-E9EE</t>
  </si>
  <si>
    <t>https://perma.cc/J2B6-ATB5</t>
  </si>
  <si>
    <t>https://perma.cc/UQ5K-LGE4</t>
  </si>
  <si>
    <t>https://perma.cc/J8MY-KVDC</t>
  </si>
  <si>
    <t>https://perma.cc/AKV8-BKHE</t>
  </si>
  <si>
    <t>Shortcut</t>
  </si>
  <si>
    <t>https://bit.ly/3853K0a</t>
  </si>
  <si>
    <t>https://bit.ly/3Pt3Qj4</t>
  </si>
  <si>
    <t>https://bit.ly/3sLMZys</t>
  </si>
  <si>
    <t>https://bit.ly/3sOqBV6</t>
  </si>
  <si>
    <t>https://bit.ly/3LB0pDN</t>
  </si>
  <si>
    <t>https://bit.ly/3wFImqO</t>
  </si>
  <si>
    <t>https://bit.ly/38A4ECp</t>
  </si>
  <si>
    <t>https://bit.ly/3Nt2Qd3</t>
  </si>
  <si>
    <t>https://bit.ly/3PC1yyn</t>
  </si>
  <si>
    <t>https://bit.ly/3G4HSyC</t>
  </si>
  <si>
    <t>https://bit.ly/3Lyy94D</t>
  </si>
  <si>
    <t>https://bit.ly/38CZhlU</t>
  </si>
  <si>
    <t>https://bit.ly/3yLb38m</t>
  </si>
  <si>
    <t>https://bit.ly/3MO5vOk</t>
  </si>
  <si>
    <t>https://bit.ly/3PC1SNB</t>
  </si>
  <si>
    <t>https://bit.ly/3LyG7Lm</t>
  </si>
  <si>
    <t>https://bit.ly/3afV9IW</t>
  </si>
  <si>
    <t>https://bit.ly/39HD1Ye</t>
  </si>
  <si>
    <t>https://bit.ly/3wyKWQi</t>
  </si>
  <si>
    <t>https://bit.ly/38Fixix</t>
  </si>
  <si>
    <t>https://bit.ly/39HUEan</t>
  </si>
  <si>
    <t>https://bit.ly/3wzfr8T</t>
  </si>
  <si>
    <t>https://bit.ly/3MA7Fkx</t>
  </si>
  <si>
    <t>https://bit.ly/3sOfRGj</t>
  </si>
  <si>
    <t>https://bit.ly/3LudA9G</t>
  </si>
  <si>
    <t>https://bit.ly/39HEv4s</t>
  </si>
  <si>
    <t>https://bit.ly/3lwyxGl</t>
  </si>
  <si>
    <t>https://bit.ly/3LzvDeK</t>
  </si>
  <si>
    <t>https://bit.ly/3x0E3qj</t>
  </si>
  <si>
    <t>https://bit.ly/3yRwjsZ</t>
  </si>
  <si>
    <t>https://bit.ly/3afnyih</t>
  </si>
  <si>
    <t>https://bit.ly/3MFQePK</t>
  </si>
  <si>
    <t>https://bit.ly/3wzQ0Ea</t>
  </si>
  <si>
    <t>https://bit.ly/3wzPgiw</t>
  </si>
  <si>
    <t>https://bit.ly/3PEeync</t>
  </si>
  <si>
    <t>https://bit.ly/3sO3euW</t>
  </si>
  <si>
    <t>https://bit.ly/3MDH86a</t>
  </si>
  <si>
    <t>https://bit.ly/38IAahh</t>
  </si>
  <si>
    <t>https://bit.ly/3LveH8V</t>
  </si>
  <si>
    <t>https://bit.ly/3MB2xN7</t>
  </si>
  <si>
    <t>https://bit.ly/3sNEvXo</t>
  </si>
  <si>
    <t>https://bit.ly/3wBkcxw</t>
  </si>
  <si>
    <t>https://bit.ly/3sR0htv</t>
  </si>
  <si>
    <t>https://bit.ly/3LHYn56</t>
  </si>
  <si>
    <t>https://bit.ly/3LF3KSm</t>
  </si>
  <si>
    <t>https://bit.ly/3MIAD24</t>
  </si>
  <si>
    <t>https://bit.ly/3PLhezo</t>
  </si>
  <si>
    <t>https://bit.ly/39K7Gnq</t>
  </si>
  <si>
    <t>https://bit.ly/39JvNTh</t>
  </si>
  <si>
    <t>AIRPORT COMPATIBILITY GROUP, 1990. MD-80 Series Airplane Characteristics for Airport Planning. Lomg Beach, USA.</t>
  </si>
  <si>
    <t>ALLIANCE AIRLINERS, 2019. Fokker 50. Eagle Farm, Australia.</t>
  </si>
  <si>
    <t>FAA, 1997. Type Certificate Data Sheet A8SW. Washington DC, USA.</t>
  </si>
  <si>
    <t>FAA, 1998. Type Certificate Data Sheet A2NM. Washington DC, USA.</t>
  </si>
  <si>
    <t>FAA, 2001. Type Certificate Data Sheet No. A6WE. Washington DC, USA.</t>
  </si>
  <si>
    <t>FAA, 2006. Type Certificate Data Sheet No. T00011AT. Washington DC, USA.</t>
  </si>
  <si>
    <t>FAA, 2007. Type Certificate Data Sheet No. A14CE. Washington DC, USA.</t>
  </si>
  <si>
    <t>FAA, 2007. Type Certificate Data Sheet No. A1NM. Washington DC, USA.</t>
  </si>
  <si>
    <t>FAA, 2010. Type Certificate Data Sheet No. E9NE. Washington DC, USA.</t>
  </si>
  <si>
    <t>FAA, 2015. Type Certificate Data Sheet No. A20WE. Washington DC, USA.</t>
  </si>
  <si>
    <t>FAA, 2015. Type Certificate Data Sheet No. A5SW. Washington DC, USA.</t>
  </si>
  <si>
    <t>FAA, 2018. Type Certificate Data Sheet No. A16WE. Washington DC, USA.</t>
  </si>
  <si>
    <t>FAA, 2018. Type Certificate Data Sheet No. A24CE. Washington DC, USA.</t>
  </si>
  <si>
    <t>FAA, 2021. Type Certificate Data Sheet No. T00001SE. Washington DC, USA.</t>
  </si>
  <si>
    <t>https://bit.ly/3lx4Q8b</t>
  </si>
  <si>
    <t>https://bit.ly/3lxlqok</t>
  </si>
  <si>
    <t>https://bit.ly/3wBxN96</t>
  </si>
  <si>
    <t>https://bit.ly/3yNvqSb</t>
  </si>
  <si>
    <t>https://bit.ly/3LuroB2</t>
  </si>
  <si>
    <t>https://bit.ly/3G7vtdi</t>
  </si>
  <si>
    <t>https://bit.ly/3G8cuz9</t>
  </si>
  <si>
    <t>https://bit.ly/3PCRo08</t>
  </si>
  <si>
    <t>https://bit.ly/38Fx11S</t>
  </si>
  <si>
    <t>https://bit.ly/3yRnUG3</t>
  </si>
  <si>
    <t>https://bit.ly/3G5ec4z</t>
  </si>
  <si>
    <t>https://bit.ly/3wyDGUE</t>
  </si>
  <si>
    <t>https://bit.ly/3Pv35pX</t>
  </si>
  <si>
    <t>https://bit.ly/3wB3z6v</t>
  </si>
  <si>
    <t>https://bit.ly/3NvyyWS</t>
  </si>
  <si>
    <t>https://bit.ly/3yR4y3F</t>
  </si>
  <si>
    <t>https://bit.ly/3wyDXa8</t>
  </si>
  <si>
    <t>https://bit.ly/3G8oj8P</t>
  </si>
  <si>
    <t>https://bit.ly/3Nwwdv9</t>
  </si>
  <si>
    <t>https://bit.ly/3wvUhZf</t>
  </si>
  <si>
    <t>https://bit.ly/3yV6NDc</t>
  </si>
  <si>
    <t>¹ Standard day, FAR international reserves: 10% trip air time, 200 nm alternate, 0,5 hour hold at 1500 ft</t>
  </si>
  <si>
    <t>¹ Standard day, zero wind, reserves based on 200 nm alternate</t>
  </si>
  <si>
    <t>Sources</t>
  </si>
  <si>
    <t>Description</t>
  </si>
  <si>
    <t>¹[12]</t>
  </si>
  <si>
    <t>²[2]</t>
  </si>
  <si>
    <t>³[2]</t>
  </si>
  <si>
    <t>²[6]</t>
  </si>
  <si>
    <t>³[6]</t>
  </si>
  <si>
    <t>⁴[10]</t>
  </si>
  <si>
    <t>⁵[10]</t>
  </si>
  <si>
    <t>¹[2]</t>
  </si>
  <si>
    <t>¹[7]</t>
  </si>
  <si>
    <t>³[10]</t>
  </si>
  <si>
    <t>¹[4]</t>
  </si>
  <si>
    <t>¹[3]</t>
  </si>
  <si>
    <t>¹[5]</t>
  </si>
  <si>
    <t>⁴[4]</t>
  </si>
  <si>
    <t>⁵[12]</t>
  </si>
  <si>
    <t>⁶[15]</t>
  </si>
  <si>
    <t>⁷[15]</t>
  </si>
  <si>
    <t>³[5]</t>
  </si>
  <si>
    <t>²[8]</t>
  </si>
  <si>
    <t>⁴[9]</t>
  </si>
  <si>
    <t>⁴[15]</t>
  </si>
  <si>
    <t>¹[9]</t>
  </si>
  <si>
    <t>¹[6]</t>
  </si>
  <si>
    <t>²[11]</t>
  </si>
  <si>
    <t>³[12]</t>
  </si>
  <si>
    <t>³[15]</t>
  </si>
  <si>
    <t>²[3]</t>
  </si>
  <si>
    <t>A220-100</t>
  </si>
  <si>
    <t>A300-600/600R</t>
  </si>
  <si>
    <t>A300B2/B4</t>
  </si>
  <si>
    <t>A310-300</t>
  </si>
  <si>
    <t>A318</t>
  </si>
  <si>
    <t>A321-200</t>
  </si>
  <si>
    <t>A321-100</t>
  </si>
  <si>
    <t>A330-800</t>
  </si>
  <si>
    <t>A340-200</t>
  </si>
  <si>
    <t>A340-300</t>
  </si>
  <si>
    <t>A340-500</t>
  </si>
  <si>
    <t>A340-600</t>
  </si>
  <si>
    <t>An-140</t>
  </si>
  <si>
    <t>An-148</t>
  </si>
  <si>
    <t>An-158</t>
  </si>
  <si>
    <t>An-24</t>
  </si>
  <si>
    <t>An-38</t>
  </si>
  <si>
    <t>146-100</t>
  </si>
  <si>
    <t>146-200</t>
  </si>
  <si>
    <t>146-300</t>
  </si>
  <si>
    <t>ATP</t>
  </si>
  <si>
    <t>Jetstream 41</t>
  </si>
  <si>
    <t>BAE Systems</t>
  </si>
  <si>
    <t>Avro RJ100</t>
  </si>
  <si>
    <t>Avro RJ70</t>
  </si>
  <si>
    <t>Avro RJ85</t>
  </si>
  <si>
    <t>737 Max 7</t>
  </si>
  <si>
    <t>737 Max 8</t>
  </si>
  <si>
    <t>737 Max 9</t>
  </si>
  <si>
    <t>737 Max TBD</t>
  </si>
  <si>
    <t xml:space="preserve">737-200 </t>
  </si>
  <si>
    <t xml:space="preserve">737-600 </t>
  </si>
  <si>
    <t>747-300</t>
  </si>
  <si>
    <t>747-8</t>
  </si>
  <si>
    <t>757-300</t>
  </si>
  <si>
    <t>767-200/-200ER</t>
  </si>
  <si>
    <t>767-400ER</t>
  </si>
  <si>
    <t>777-200LR</t>
  </si>
  <si>
    <t>777-300</t>
  </si>
  <si>
    <t>777-8</t>
  </si>
  <si>
    <t>MD-90</t>
  </si>
  <si>
    <t>CRJ1000</t>
  </si>
  <si>
    <t>C919</t>
  </si>
  <si>
    <t>Dash7</t>
  </si>
  <si>
    <t>Dash 8 Q200</t>
  </si>
  <si>
    <t>Dornier</t>
  </si>
  <si>
    <t>328Jet</t>
  </si>
  <si>
    <t>EMB-110</t>
  </si>
  <si>
    <t>ERJ-140</t>
  </si>
  <si>
    <t>ERJ-135</t>
  </si>
  <si>
    <t xml:space="preserve">ERJ-145 </t>
  </si>
  <si>
    <t>195-E2</t>
  </si>
  <si>
    <t>190-E2</t>
  </si>
  <si>
    <t>EMB-120 Brasilia</t>
  </si>
  <si>
    <t>Ilyushin</t>
  </si>
  <si>
    <t>Il-18</t>
  </si>
  <si>
    <t>Il-62</t>
  </si>
  <si>
    <t>Il-96</t>
  </si>
  <si>
    <t>Irkut</t>
  </si>
  <si>
    <t>MC-21</t>
  </si>
  <si>
    <t>Lockheed</t>
  </si>
  <si>
    <t>L-188 Electra</t>
  </si>
  <si>
    <t>McDonnell-Douglas</t>
  </si>
  <si>
    <t>DC-3</t>
  </si>
  <si>
    <t>DC-9-10</t>
  </si>
  <si>
    <t>DC-9-30</t>
  </si>
  <si>
    <t>NAMC</t>
  </si>
  <si>
    <t>YS-11</t>
  </si>
  <si>
    <t>RUAG</t>
  </si>
  <si>
    <t>Dornier 228</t>
  </si>
  <si>
    <t>Tupolev</t>
  </si>
  <si>
    <t>Tu-134</t>
  </si>
  <si>
    <t>Tu-154</t>
  </si>
  <si>
    <t>Tu-204</t>
  </si>
  <si>
    <t>Xian</t>
  </si>
  <si>
    <t>MA60</t>
  </si>
  <si>
    <t>MA600</t>
  </si>
  <si>
    <t>Yakovlev</t>
  </si>
  <si>
    <t>Yak-40</t>
  </si>
  <si>
    <t>Yak-42</t>
  </si>
  <si>
    <t>Percentage of total</t>
  </si>
  <si>
    <t>Percentage</t>
  </si>
  <si>
    <r>
      <t>M_</t>
    </r>
    <r>
      <rPr>
        <sz val="8"/>
        <color indexed="8"/>
        <rFont val="Arial"/>
        <family val="2"/>
      </rPr>
      <t>MO</t>
    </r>
    <r>
      <rPr>
        <sz val="10"/>
        <color indexed="8"/>
        <rFont val="Arial"/>
        <family val="2"/>
      </rPr>
      <t xml:space="preserve"> [Mach]</t>
    </r>
  </si>
  <si>
    <t>Airport Planning</t>
  </si>
  <si>
    <t>Type Certificate</t>
  </si>
  <si>
    <t>Flight Manual</t>
  </si>
  <si>
    <t>Factsheet</t>
  </si>
  <si>
    <t>Presentation</t>
  </si>
  <si>
    <t>Interim Report</t>
  </si>
  <si>
    <t>Brochure</t>
  </si>
  <si>
    <t>Operations Manual</t>
  </si>
  <si>
    <t>Maintenance Manual</t>
  </si>
  <si>
    <t>Census</t>
  </si>
  <si>
    <t>Project</t>
  </si>
  <si>
    <t>Book</t>
  </si>
  <si>
    <t>Type</t>
  </si>
  <si>
    <t>URGA, 2021. An-24RV Aircraft. Kropyvnytskyi, Ukraine.</t>
  </si>
  <si>
    <t>BOMBARDIER INC., 1990. DASH 8 Aircraft Recovery Manual. Ontario, Canada.</t>
  </si>
  <si>
    <t>Web page</t>
  </si>
  <si>
    <t>PDF on the Web</t>
  </si>
  <si>
    <t>Genre</t>
  </si>
  <si>
    <t>TAYLOR, John W.R., 1974. Jane's All The World's Aircraft 1974–75. London: Jane's Yearbooks.</t>
  </si>
  <si>
    <t>Report</t>
  </si>
  <si>
    <t>MORICHON, Lucie, 2006. Selected statistics in aircraft design. Project. Hamburg: University of Applied Sciences (HAW Hamburg)</t>
  </si>
  <si>
    <r>
      <t>V_</t>
    </r>
    <r>
      <rPr>
        <sz val="8"/>
        <color indexed="8"/>
        <rFont val="Arial"/>
        <family val="2"/>
      </rPr>
      <t>MO</t>
    </r>
    <r>
      <rPr>
        <sz val="10"/>
        <color indexed="8"/>
        <rFont val="Arial"/>
        <family val="2"/>
      </rPr>
      <t xml:space="preserve"> [kt]</t>
    </r>
  </si>
  <si>
    <t>*Number of operating aircraft includes all variants of the aircraft type</t>
  </si>
  <si>
    <r>
      <t>Max. Rated Takeoff Thrust, T_</t>
    </r>
    <r>
      <rPr>
        <sz val="8"/>
        <color indexed="8"/>
        <rFont val="Arial"/>
        <family val="2"/>
      </rPr>
      <t>TO</t>
    </r>
    <r>
      <rPr>
        <sz val="10"/>
        <color indexed="8"/>
        <rFont val="Arial"/>
        <family val="2"/>
      </rPr>
      <t xml:space="preserve"> [kN]</t>
    </r>
  </si>
  <si>
    <t>Equivalent Power, P [kW]</t>
  </si>
  <si>
    <r>
      <t>Length, l_</t>
    </r>
    <r>
      <rPr>
        <sz val="8"/>
        <color indexed="8"/>
        <rFont val="Arial"/>
        <family val="2"/>
      </rPr>
      <t>CABIN</t>
    </r>
    <r>
      <rPr>
        <sz val="10"/>
        <color indexed="8"/>
        <rFont val="Arial"/>
        <family val="2"/>
      </rPr>
      <t xml:space="preserve"> [m]</t>
    </r>
  </si>
  <si>
    <r>
      <t>Max. Height, h_</t>
    </r>
    <r>
      <rPr>
        <sz val="8"/>
        <color indexed="8"/>
        <rFont val="Arial"/>
        <family val="2"/>
      </rPr>
      <t>CABIN</t>
    </r>
    <r>
      <rPr>
        <sz val="10"/>
        <color indexed="8"/>
        <rFont val="Arial"/>
        <family val="2"/>
      </rPr>
      <t xml:space="preserve"> [m]</t>
    </r>
  </si>
  <si>
    <r>
      <t>Max. Width, d_</t>
    </r>
    <r>
      <rPr>
        <sz val="8"/>
        <color indexed="8"/>
        <rFont val="Arial"/>
        <family val="2"/>
      </rPr>
      <t>F,I</t>
    </r>
    <r>
      <rPr>
        <sz val="10"/>
        <color indexed="8"/>
        <rFont val="Arial"/>
        <family val="2"/>
      </rPr>
      <t xml:space="preserve"> [m]</t>
    </r>
  </si>
  <si>
    <r>
      <t>Passenger Compartment Volume, V_</t>
    </r>
    <r>
      <rPr>
        <sz val="8"/>
        <color indexed="8"/>
        <rFont val="Arial"/>
        <family val="2"/>
      </rPr>
      <t>CABIN</t>
    </r>
    <r>
      <rPr>
        <sz val="10"/>
        <color indexed="8"/>
        <rFont val="Arial"/>
        <family val="2"/>
      </rPr>
      <t xml:space="preserve"> [m³]</t>
    </r>
  </si>
  <si>
    <r>
      <t>Height, h_</t>
    </r>
    <r>
      <rPr>
        <sz val="8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[m]</t>
    </r>
  </si>
  <si>
    <r>
      <t>Width, w_</t>
    </r>
    <r>
      <rPr>
        <sz val="8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[m]</t>
    </r>
  </si>
  <si>
    <r>
      <t>Length, l_</t>
    </r>
    <r>
      <rPr>
        <sz val="8"/>
        <color indexed="8"/>
        <rFont val="Arial"/>
        <family val="2"/>
      </rPr>
      <t>A/C</t>
    </r>
    <r>
      <rPr>
        <sz val="10"/>
        <color indexed="8"/>
        <rFont val="Arial"/>
        <family val="2"/>
      </rPr>
      <t xml:space="preserve"> [m]</t>
    </r>
  </si>
  <si>
    <r>
      <t>Span, b_</t>
    </r>
    <r>
      <rPr>
        <sz val="8"/>
        <color indexed="8"/>
        <rFont val="Arial"/>
        <family val="2"/>
      </rPr>
      <t>W</t>
    </r>
    <r>
      <rPr>
        <sz val="10"/>
        <color indexed="8"/>
        <rFont val="Arial"/>
        <family val="2"/>
      </rPr>
      <t xml:space="preserve"> [m]</t>
    </r>
  </si>
  <si>
    <r>
      <t>Height, h_</t>
    </r>
    <r>
      <rPr>
        <sz val="8"/>
        <color indexed="8"/>
        <rFont val="Arial"/>
        <family val="2"/>
      </rPr>
      <t>A/C</t>
    </r>
    <r>
      <rPr>
        <sz val="10"/>
        <color indexed="8"/>
        <rFont val="Arial"/>
        <family val="2"/>
      </rPr>
      <t xml:space="preserve"> [m]</t>
    </r>
  </si>
  <si>
    <r>
      <t>Track, l_</t>
    </r>
    <r>
      <rPr>
        <sz val="8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[m]</t>
    </r>
  </si>
  <si>
    <r>
      <t>Wheelbase, l_</t>
    </r>
    <r>
      <rPr>
        <sz val="8"/>
        <color indexed="8"/>
        <rFont val="Arial"/>
        <family val="2"/>
      </rPr>
      <t>WB</t>
    </r>
    <r>
      <rPr>
        <sz val="10"/>
        <color indexed="8"/>
        <rFont val="Arial"/>
        <family val="2"/>
      </rPr>
      <t xml:space="preserve"> [m]</t>
    </r>
  </si>
  <si>
    <r>
      <t>Area, S_</t>
    </r>
    <r>
      <rPr>
        <sz val="8"/>
        <color indexed="8"/>
        <rFont val="Arial"/>
        <family val="2"/>
      </rPr>
      <t>W</t>
    </r>
    <r>
      <rPr>
        <sz val="10"/>
        <color indexed="8"/>
        <rFont val="Arial"/>
        <family val="2"/>
      </rPr>
      <t xml:space="preserve"> [m²]</t>
    </r>
  </si>
  <si>
    <r>
      <t>Taper ratio, λ_</t>
    </r>
    <r>
      <rPr>
        <sz val="8"/>
        <color indexed="8"/>
        <rFont val="Arial"/>
        <family val="2"/>
      </rPr>
      <t>W</t>
    </r>
  </si>
  <si>
    <r>
      <t>1/4 Chord Sweep, φ_</t>
    </r>
    <r>
      <rPr>
        <sz val="8"/>
        <color indexed="8"/>
        <rFont val="Arial"/>
        <family val="2"/>
      </rPr>
      <t>25,W</t>
    </r>
    <r>
      <rPr>
        <sz val="10"/>
        <color indexed="8"/>
        <rFont val="Arial"/>
        <family val="2"/>
      </rPr>
      <t xml:space="preserve"> [°]</t>
    </r>
  </si>
  <si>
    <r>
      <t>Area, S_</t>
    </r>
    <r>
      <rPr>
        <sz val="8"/>
        <color indexed="8"/>
        <rFont val="Arial"/>
        <family val="2"/>
      </rPr>
      <t>V</t>
    </r>
    <r>
      <rPr>
        <sz val="10"/>
        <color indexed="8"/>
        <rFont val="Arial"/>
        <family val="2"/>
      </rPr>
      <t xml:space="preserve"> [m²]</t>
    </r>
  </si>
  <si>
    <r>
      <t>Height, b_</t>
    </r>
    <r>
      <rPr>
        <sz val="8"/>
        <color indexed="8"/>
        <rFont val="Arial"/>
        <family val="2"/>
      </rPr>
      <t>V</t>
    </r>
    <r>
      <rPr>
        <sz val="10"/>
        <color indexed="8"/>
        <rFont val="Arial"/>
        <family val="2"/>
      </rPr>
      <t xml:space="preserve"> [m]</t>
    </r>
  </si>
  <si>
    <r>
      <t>Taper ratio, λ_</t>
    </r>
    <r>
      <rPr>
        <sz val="8"/>
        <color indexed="8"/>
        <rFont val="Arial"/>
        <family val="2"/>
      </rPr>
      <t>V</t>
    </r>
  </si>
  <si>
    <r>
      <t>1/4 Chord Sweep, φ_</t>
    </r>
    <r>
      <rPr>
        <sz val="8"/>
        <color indexed="8"/>
        <rFont val="Arial"/>
        <family val="2"/>
      </rPr>
      <t>25,V</t>
    </r>
    <r>
      <rPr>
        <sz val="10"/>
        <color indexed="8"/>
        <rFont val="Arial"/>
        <family val="2"/>
      </rPr>
      <t xml:space="preserve"> [°]</t>
    </r>
  </si>
  <si>
    <r>
      <t>Area, S_</t>
    </r>
    <r>
      <rPr>
        <sz val="8"/>
        <color indexed="8"/>
        <rFont val="Arial"/>
        <family val="2"/>
      </rPr>
      <t>H</t>
    </r>
    <r>
      <rPr>
        <sz val="10"/>
        <color indexed="8"/>
        <rFont val="Arial"/>
        <family val="2"/>
      </rPr>
      <t xml:space="preserve"> [m²]</t>
    </r>
  </si>
  <si>
    <r>
      <t>Span, b_</t>
    </r>
    <r>
      <rPr>
        <sz val="8"/>
        <color indexed="8"/>
        <rFont val="Arial"/>
        <family val="2"/>
      </rPr>
      <t>H</t>
    </r>
    <r>
      <rPr>
        <sz val="10"/>
        <color indexed="8"/>
        <rFont val="Arial"/>
        <family val="2"/>
      </rPr>
      <t xml:space="preserve"> [m]</t>
    </r>
  </si>
  <si>
    <r>
      <t>Taper Ratio, λ_</t>
    </r>
    <r>
      <rPr>
        <sz val="8"/>
        <color indexed="8"/>
        <rFont val="Arial"/>
        <family val="2"/>
      </rPr>
      <t>H</t>
    </r>
  </si>
  <si>
    <r>
      <t>1/4 Chord Sweep, φ_</t>
    </r>
    <r>
      <rPr>
        <sz val="8"/>
        <color indexed="8"/>
        <rFont val="Arial"/>
        <family val="2"/>
      </rPr>
      <t>25,H</t>
    </r>
    <r>
      <rPr>
        <sz val="10"/>
        <color indexed="8"/>
        <rFont val="Arial"/>
        <family val="2"/>
      </rPr>
      <t xml:space="preserve"> [°]</t>
    </r>
  </si>
  <si>
    <r>
      <t>Cruise Speed, M_</t>
    </r>
    <r>
      <rPr>
        <sz val="8"/>
        <color indexed="8"/>
        <rFont val="Arial"/>
        <family val="2"/>
      </rPr>
      <t xml:space="preserve">CR </t>
    </r>
    <r>
      <rPr>
        <sz val="10"/>
        <color indexed="8"/>
        <rFont val="Arial"/>
        <family val="2"/>
      </rPr>
      <t>[Mach]</t>
    </r>
  </si>
  <si>
    <r>
      <t>Max. Certified Flight Level, h_</t>
    </r>
    <r>
      <rPr>
        <sz val="8"/>
        <color indexed="8"/>
        <rFont val="Arial"/>
        <family val="2"/>
      </rPr>
      <t>MCR</t>
    </r>
    <r>
      <rPr>
        <sz val="10"/>
        <color indexed="8"/>
        <rFont val="Arial"/>
        <family val="2"/>
      </rPr>
      <t xml:space="preserve"> [FL]</t>
    </r>
  </si>
  <si>
    <r>
      <t>Cruise Altitude, h_</t>
    </r>
    <r>
      <rPr>
        <sz val="8"/>
        <color indexed="8"/>
        <rFont val="Arial"/>
        <family val="2"/>
      </rPr>
      <t>CR</t>
    </r>
    <r>
      <rPr>
        <sz val="10"/>
        <color indexed="8"/>
        <rFont val="Arial"/>
        <family val="2"/>
      </rPr>
      <t xml:space="preserve"> [FL]</t>
    </r>
  </si>
  <si>
    <r>
      <t>Max. Payload, R_</t>
    </r>
    <r>
      <rPr>
        <sz val="8"/>
        <color indexed="8"/>
        <rFont val="Arial"/>
        <family val="2"/>
      </rPr>
      <t>M</t>
    </r>
    <r>
      <rPr>
        <sz val="8"/>
        <color indexed="8"/>
        <rFont val="Arial"/>
        <family val="2"/>
      </rPr>
      <t>PL</t>
    </r>
    <r>
      <rPr>
        <sz val="10"/>
        <color indexed="8"/>
        <rFont val="Arial"/>
        <family val="2"/>
      </rPr>
      <t xml:space="preserve"> [nm]</t>
    </r>
  </si>
  <si>
    <r>
      <t>Max. Range, R_</t>
    </r>
    <r>
      <rPr>
        <sz val="8"/>
        <color indexed="8"/>
        <rFont val="Arial"/>
        <family val="2"/>
      </rPr>
      <t>PL</t>
    </r>
    <r>
      <rPr>
        <sz val="8"/>
        <color indexed="8"/>
        <rFont val="Arial"/>
        <family val="2"/>
      </rPr>
      <t>MR</t>
    </r>
    <r>
      <rPr>
        <sz val="10"/>
        <color indexed="8"/>
        <rFont val="Arial"/>
        <family val="2"/>
      </rPr>
      <t xml:space="preserve"> [nm]</t>
    </r>
  </si>
  <si>
    <r>
      <t>Max. Ramp, m_</t>
    </r>
    <r>
      <rPr>
        <sz val="8"/>
        <color indexed="8"/>
        <rFont val="Arial"/>
        <family val="2"/>
      </rPr>
      <t>MR</t>
    </r>
    <r>
      <rPr>
        <sz val="10"/>
        <color indexed="8"/>
        <rFont val="Arial"/>
        <family val="2"/>
      </rPr>
      <t xml:space="preserve"> (MRM) [kg]</t>
    </r>
  </si>
  <si>
    <r>
      <t>Max. Take-Off, m_</t>
    </r>
    <r>
      <rPr>
        <sz val="8"/>
        <color indexed="8"/>
        <rFont val="Arial"/>
        <family val="2"/>
      </rPr>
      <t>MTO</t>
    </r>
    <r>
      <rPr>
        <sz val="10"/>
        <color indexed="8"/>
        <rFont val="Arial"/>
        <family val="2"/>
      </rPr>
      <t xml:space="preserve"> (MTOM) [kg]</t>
    </r>
  </si>
  <si>
    <r>
      <t>Max. Landing, m_</t>
    </r>
    <r>
      <rPr>
        <sz val="8"/>
        <color indexed="8"/>
        <rFont val="Arial"/>
        <family val="2"/>
      </rPr>
      <t>ML</t>
    </r>
    <r>
      <rPr>
        <sz val="10"/>
        <color indexed="8"/>
        <rFont val="Arial"/>
        <family val="2"/>
      </rPr>
      <t xml:space="preserve"> (MLM) [kg]</t>
    </r>
  </si>
  <si>
    <r>
      <t>Max. Zero Fuel, m_</t>
    </r>
    <r>
      <rPr>
        <sz val="8"/>
        <color indexed="8"/>
        <rFont val="Arial"/>
        <family val="2"/>
      </rPr>
      <t>MZF</t>
    </r>
    <r>
      <rPr>
        <sz val="10"/>
        <color indexed="8"/>
        <rFont val="Arial"/>
        <family val="2"/>
      </rPr>
      <t xml:space="preserve"> (MZFM) [kg]</t>
    </r>
  </si>
  <si>
    <r>
      <t>Operating Empty, m_</t>
    </r>
    <r>
      <rPr>
        <sz val="8"/>
        <color indexed="8"/>
        <rFont val="Arial"/>
        <family val="2"/>
      </rPr>
      <t>OE</t>
    </r>
    <r>
      <rPr>
        <sz val="10"/>
        <color indexed="8"/>
        <rFont val="Arial"/>
        <family val="2"/>
      </rPr>
      <t xml:space="preserve"> (OEM) (MZFM-MPL) [kg]</t>
    </r>
  </si>
  <si>
    <r>
      <t>Max. Payload, m_</t>
    </r>
    <r>
      <rPr>
        <sz val="8"/>
        <color indexed="8"/>
        <rFont val="Arial"/>
        <family val="2"/>
      </rPr>
      <t>M</t>
    </r>
    <r>
      <rPr>
        <sz val="8"/>
        <color indexed="8"/>
        <rFont val="Arial"/>
        <family val="2"/>
      </rPr>
      <t>PL</t>
    </r>
    <r>
      <rPr>
        <sz val="10"/>
        <color indexed="8"/>
        <rFont val="Arial"/>
        <family val="2"/>
      </rPr>
      <t xml:space="preserve"> (MPL) [kg]</t>
    </r>
  </si>
  <si>
    <r>
      <t>Payload at Max. Range, m_</t>
    </r>
    <r>
      <rPr>
        <sz val="8"/>
        <color indexed="8"/>
        <rFont val="Arial"/>
        <family val="2"/>
      </rPr>
      <t>PLMR</t>
    </r>
    <r>
      <rPr>
        <sz val="10"/>
        <color indexed="8"/>
        <rFont val="Arial"/>
        <family val="2"/>
      </rPr>
      <t xml:space="preserve"> [kg]</t>
    </r>
  </si>
  <si>
    <r>
      <t>Volume, V_</t>
    </r>
    <r>
      <rPr>
        <sz val="8"/>
        <color indexed="8"/>
        <rFont val="Arial"/>
        <family val="2"/>
      </rPr>
      <t>CARGO</t>
    </r>
    <r>
      <rPr>
        <sz val="10"/>
        <color indexed="8"/>
        <rFont val="Arial"/>
        <family val="2"/>
      </rPr>
      <t xml:space="preserve"> [m³]</t>
    </r>
  </si>
  <si>
    <t>Aircraft</t>
  </si>
  <si>
    <t>ACT</t>
  </si>
  <si>
    <t>Additional Center Tank</t>
  </si>
  <si>
    <t>APU</t>
  </si>
  <si>
    <t>Auxiliary Power Unit</t>
  </si>
  <si>
    <t>ceo</t>
  </si>
  <si>
    <t>Current Engine Option</t>
  </si>
  <si>
    <t>CAS</t>
  </si>
  <si>
    <t>Calibrated Airspeed</t>
  </si>
  <si>
    <t>CFR</t>
  </si>
  <si>
    <t>Code of Federal Regulations</t>
  </si>
  <si>
    <t>EAS</t>
  </si>
  <si>
    <t>Equivalent Airspeed</t>
  </si>
  <si>
    <t>EASA</t>
  </si>
  <si>
    <t>European Union Aviation Safety Agency</t>
  </si>
  <si>
    <t>EU-OPS</t>
  </si>
  <si>
    <t>Air Operations Regulations of the European Union</t>
  </si>
  <si>
    <t>FAR</t>
  </si>
  <si>
    <t>Federal Aviation Regulations</t>
  </si>
  <si>
    <t>FL</t>
  </si>
  <si>
    <t>Flight Level</t>
  </si>
  <si>
    <t>ICAO</t>
  </si>
  <si>
    <t>International Civil Aviation Organisation</t>
  </si>
  <si>
    <t>IFR</t>
  </si>
  <si>
    <t>Instrument Flight Rules</t>
  </si>
  <si>
    <t>IMC</t>
  </si>
  <si>
    <t>Instrument Meteorological Conditions</t>
  </si>
  <si>
    <t>ISA</t>
  </si>
  <si>
    <t>International Standard Atmosphere</t>
  </si>
  <si>
    <t>kt</t>
  </si>
  <si>
    <t>knots (NM/h)</t>
  </si>
  <si>
    <t>LRC</t>
  </si>
  <si>
    <t>Long Range Cruise</t>
  </si>
  <si>
    <t>MDA</t>
  </si>
  <si>
    <t>Minimum Descent Altitude</t>
  </si>
  <si>
    <t>MEL</t>
  </si>
  <si>
    <t>Minimum Equipment List</t>
  </si>
  <si>
    <t>MLM</t>
  </si>
  <si>
    <t>Maximum Landing Mass</t>
  </si>
  <si>
    <t>MOD</t>
  </si>
  <si>
    <t>Modification</t>
  </si>
  <si>
    <t>MPL</t>
  </si>
  <si>
    <t>Maximum Payload</t>
  </si>
  <si>
    <t>MRM</t>
  </si>
  <si>
    <t>Maximum Ramp Mass</t>
  </si>
  <si>
    <t>MTOM</t>
  </si>
  <si>
    <t>Maximum Take-off Mass</t>
  </si>
  <si>
    <t>MZFM</t>
  </si>
  <si>
    <t>Maximum Zero Fuel Mass</t>
  </si>
  <si>
    <t>Not Applicable</t>
  </si>
  <si>
    <t>neo</t>
  </si>
  <si>
    <t>New Engine Option</t>
  </si>
  <si>
    <t>nm</t>
  </si>
  <si>
    <t>nautical mile</t>
  </si>
  <si>
    <t>OEM</t>
  </si>
  <si>
    <t>Operating Empty Mass</t>
  </si>
  <si>
    <t>PAX</t>
  </si>
  <si>
    <t>Passenger</t>
  </si>
  <si>
    <t>TAS</t>
  </si>
  <si>
    <t>True Airspeed</t>
  </si>
  <si>
    <t>ULD</t>
  </si>
  <si>
    <t>Unit Load Device</t>
  </si>
  <si>
    <t>VMC</t>
  </si>
  <si>
    <t>Visual Meteorological Conditions</t>
  </si>
  <si>
    <t>WB</t>
  </si>
  <si>
    <t>Wide Body</t>
  </si>
  <si>
    <t>XLR</t>
  </si>
  <si>
    <t>Extra Long Range</t>
  </si>
  <si>
    <t>⁶[6]</t>
  </si>
  <si>
    <t>⁶[10]</t>
  </si>
  <si>
    <t>⁶ without wingtip: 34,1</t>
  </si>
  <si>
    <t>⁴ pre MOD: 9,3</t>
  </si>
  <si>
    <t>⁵ pre MOD: 0,33</t>
  </si>
  <si>
    <t>⁴[2]</t>
  </si>
  <si>
    <t>⁵[2]</t>
  </si>
  <si>
    <t>⁶ front fuselage gear: 12,46</t>
  </si>
  <si>
    <t>⁷ front fuselage gear: 33,58</t>
  </si>
  <si>
    <t>⁸ without winglets: 34,32</t>
  </si>
  <si>
    <t>⁸[3]</t>
  </si>
  <si>
    <t>⁴[11]</t>
  </si>
  <si>
    <t>⁴ without wingtips: 26</t>
  </si>
  <si>
    <t>² without wingtips: 21,44</t>
  </si>
  <si>
    <t>³ without wingtips: 41,8</t>
  </si>
  <si>
    <t>⁴ without wingtips: 0,4</t>
  </si>
  <si>
    <t>⁴[5]</t>
  </si>
  <si>
    <t>Horizontal Tailspan</t>
  </si>
  <si>
    <t>Wingspan</t>
  </si>
  <si>
    <t>Vertical Tail Height</t>
  </si>
  <si>
    <t>Max. Rated Takeoff Thrust</t>
  </si>
  <si>
    <r>
      <t>T_</t>
    </r>
    <r>
      <rPr>
        <sz val="8"/>
        <color indexed="8"/>
        <rFont val="Arial"/>
        <family val="2"/>
      </rPr>
      <t>TO</t>
    </r>
    <r>
      <rPr>
        <sz val="10"/>
        <color indexed="8"/>
        <rFont val="Arial"/>
        <family val="2"/>
      </rPr>
      <t xml:space="preserve"> [kN]</t>
    </r>
  </si>
  <si>
    <t>P [kW]</t>
  </si>
  <si>
    <t>Cabin Length</t>
  </si>
  <si>
    <r>
      <t>l_</t>
    </r>
    <r>
      <rPr>
        <sz val="8"/>
        <color indexed="8"/>
        <rFont val="Arial"/>
        <family val="2"/>
      </rPr>
      <t>CABIN</t>
    </r>
    <r>
      <rPr>
        <sz val="10"/>
        <color indexed="8"/>
        <rFont val="Arial"/>
        <family val="2"/>
      </rPr>
      <t xml:space="preserve"> [m]</t>
    </r>
  </si>
  <si>
    <t>Cabin Height</t>
  </si>
  <si>
    <t>Cabin Width</t>
  </si>
  <si>
    <t>Passenger Compartment Volume</t>
  </si>
  <si>
    <r>
      <t>V_</t>
    </r>
    <r>
      <rPr>
        <sz val="8"/>
        <color indexed="8"/>
        <rFont val="Arial"/>
        <family val="2"/>
      </rPr>
      <t>CABIN</t>
    </r>
    <r>
      <rPr>
        <sz val="10"/>
        <color indexed="8"/>
        <rFont val="Arial"/>
        <family val="2"/>
      </rPr>
      <t xml:space="preserve"> [m³]</t>
    </r>
  </si>
  <si>
    <r>
      <t>d_</t>
    </r>
    <r>
      <rPr>
        <sz val="8"/>
        <color indexed="8"/>
        <rFont val="Arial"/>
        <family val="2"/>
      </rPr>
      <t>F,I</t>
    </r>
    <r>
      <rPr>
        <sz val="10"/>
        <color indexed="8"/>
        <rFont val="Arial"/>
        <family val="2"/>
      </rPr>
      <t xml:space="preserve"> [m]</t>
    </r>
  </si>
  <si>
    <r>
      <t>h_</t>
    </r>
    <r>
      <rPr>
        <sz val="8"/>
        <color indexed="8"/>
        <rFont val="Arial"/>
        <family val="2"/>
      </rPr>
      <t>CABIN</t>
    </r>
    <r>
      <rPr>
        <sz val="10"/>
        <color indexed="8"/>
        <rFont val="Arial"/>
        <family val="2"/>
      </rPr>
      <t xml:space="preserve"> [m]</t>
    </r>
  </si>
  <si>
    <t>Fuselage Height</t>
  </si>
  <si>
    <t>Fuselage Width</t>
  </si>
  <si>
    <r>
      <t>w_</t>
    </r>
    <r>
      <rPr>
        <sz val="8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[m]</t>
    </r>
  </si>
  <si>
    <r>
      <t>h_</t>
    </r>
    <r>
      <rPr>
        <sz val="8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[m]</t>
    </r>
  </si>
  <si>
    <t>Aircraft Length</t>
  </si>
  <si>
    <r>
      <t>l_</t>
    </r>
    <r>
      <rPr>
        <sz val="8"/>
        <color indexed="8"/>
        <rFont val="Arial"/>
        <family val="2"/>
      </rPr>
      <t>A/C</t>
    </r>
    <r>
      <rPr>
        <sz val="10"/>
        <color indexed="8"/>
        <rFont val="Arial"/>
        <family val="2"/>
      </rPr>
      <t xml:space="preserve"> [m]</t>
    </r>
  </si>
  <si>
    <r>
      <t>b_</t>
    </r>
    <r>
      <rPr>
        <sz val="8"/>
        <color indexed="8"/>
        <rFont val="Arial"/>
        <family val="2"/>
      </rPr>
      <t>W</t>
    </r>
    <r>
      <rPr>
        <sz val="10"/>
        <color indexed="8"/>
        <rFont val="Arial"/>
        <family val="2"/>
      </rPr>
      <t xml:space="preserve"> [m]</t>
    </r>
  </si>
  <si>
    <r>
      <t>h_</t>
    </r>
    <r>
      <rPr>
        <sz val="8"/>
        <color indexed="8"/>
        <rFont val="Arial"/>
        <family val="2"/>
      </rPr>
      <t>A/C</t>
    </r>
    <r>
      <rPr>
        <sz val="10"/>
        <color indexed="8"/>
        <rFont val="Arial"/>
        <family val="2"/>
      </rPr>
      <t xml:space="preserve"> [m]</t>
    </r>
  </si>
  <si>
    <t>Aircraft Height</t>
  </si>
  <si>
    <r>
      <t>l_</t>
    </r>
    <r>
      <rPr>
        <sz val="8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[m]</t>
    </r>
  </si>
  <si>
    <t>Track (distance between the centerline of the wheels)</t>
  </si>
  <si>
    <t>Wheelbase (horizontal distance between the centers of the front and rear wheels)</t>
  </si>
  <si>
    <r>
      <t>l_</t>
    </r>
    <r>
      <rPr>
        <sz val="8"/>
        <color indexed="8"/>
        <rFont val="Arial"/>
        <family val="2"/>
      </rPr>
      <t>WB</t>
    </r>
    <r>
      <rPr>
        <sz val="10"/>
        <color indexed="8"/>
        <rFont val="Arial"/>
        <family val="2"/>
      </rPr>
      <t xml:space="preserve"> [m]</t>
    </r>
  </si>
  <si>
    <t>Wing Area</t>
  </si>
  <si>
    <r>
      <t>S_</t>
    </r>
    <r>
      <rPr>
        <sz val="8"/>
        <color indexed="8"/>
        <rFont val="Arial"/>
        <family val="2"/>
      </rPr>
      <t>W</t>
    </r>
    <r>
      <rPr>
        <sz val="10"/>
        <color indexed="8"/>
        <rFont val="Arial"/>
        <family val="2"/>
      </rPr>
      <t xml:space="preserve"> [m²]</t>
    </r>
  </si>
  <si>
    <t>Wing Taper Ratio</t>
  </si>
  <si>
    <t>¼ Chord Sweep Wing</t>
  </si>
  <si>
    <r>
      <t>φ_</t>
    </r>
    <r>
      <rPr>
        <sz val="8"/>
        <color indexed="8"/>
        <rFont val="Arial"/>
        <family val="2"/>
      </rPr>
      <t>25,W</t>
    </r>
    <r>
      <rPr>
        <sz val="10"/>
        <color indexed="8"/>
        <rFont val="Arial"/>
        <family val="2"/>
      </rPr>
      <t xml:space="preserve"> [°]</t>
    </r>
  </si>
  <si>
    <r>
      <t>λ_</t>
    </r>
    <r>
      <rPr>
        <sz val="8"/>
        <color indexed="8"/>
        <rFont val="Arial"/>
        <family val="2"/>
      </rPr>
      <t>W</t>
    </r>
  </si>
  <si>
    <t>Vertical Tail Reference Area</t>
  </si>
  <si>
    <r>
      <t>S_</t>
    </r>
    <r>
      <rPr>
        <sz val="8"/>
        <color indexed="8"/>
        <rFont val="Arial"/>
        <family val="2"/>
      </rPr>
      <t>V</t>
    </r>
    <r>
      <rPr>
        <sz val="10"/>
        <color indexed="8"/>
        <rFont val="Arial"/>
        <family val="2"/>
      </rPr>
      <t xml:space="preserve"> [m²]</t>
    </r>
  </si>
  <si>
    <r>
      <t>b_</t>
    </r>
    <r>
      <rPr>
        <sz val="8"/>
        <color indexed="8"/>
        <rFont val="Arial"/>
        <family val="2"/>
      </rPr>
      <t>V</t>
    </r>
    <r>
      <rPr>
        <sz val="10"/>
        <color indexed="8"/>
        <rFont val="Arial"/>
        <family val="2"/>
      </rPr>
      <t xml:space="preserve"> [m]</t>
    </r>
  </si>
  <si>
    <t>Vertical Tail Taper Ratio</t>
  </si>
  <si>
    <r>
      <t>λ_</t>
    </r>
    <r>
      <rPr>
        <sz val="8"/>
        <color indexed="8"/>
        <rFont val="Arial"/>
        <family val="2"/>
      </rPr>
      <t>V</t>
    </r>
  </si>
  <si>
    <t>¼ Chord Sweep Vertical Tail</t>
  </si>
  <si>
    <r>
      <t>φ_</t>
    </r>
    <r>
      <rPr>
        <sz val="8"/>
        <color indexed="8"/>
        <rFont val="Arial"/>
        <family val="2"/>
      </rPr>
      <t>25,V</t>
    </r>
    <r>
      <rPr>
        <sz val="10"/>
        <color indexed="8"/>
        <rFont val="Arial"/>
        <family val="2"/>
      </rPr>
      <t xml:space="preserve"> [°]</t>
    </r>
  </si>
  <si>
    <t>Horizontal Tail Reference Area</t>
  </si>
  <si>
    <r>
      <t>S_</t>
    </r>
    <r>
      <rPr>
        <sz val="8"/>
        <color indexed="8"/>
        <rFont val="Arial"/>
        <family val="2"/>
      </rPr>
      <t>H</t>
    </r>
    <r>
      <rPr>
        <sz val="10"/>
        <color indexed="8"/>
        <rFont val="Arial"/>
        <family val="2"/>
      </rPr>
      <t xml:space="preserve"> [m²]</t>
    </r>
  </si>
  <si>
    <r>
      <t>b_</t>
    </r>
    <r>
      <rPr>
        <sz val="8"/>
        <color indexed="8"/>
        <rFont val="Arial"/>
        <family val="2"/>
      </rPr>
      <t>H</t>
    </r>
    <r>
      <rPr>
        <sz val="10"/>
        <color indexed="8"/>
        <rFont val="Arial"/>
        <family val="2"/>
      </rPr>
      <t xml:space="preserve"> [m]</t>
    </r>
  </si>
  <si>
    <r>
      <t>λ_</t>
    </r>
    <r>
      <rPr>
        <sz val="8"/>
        <color indexed="8"/>
        <rFont val="Arial"/>
        <family val="2"/>
      </rPr>
      <t>H</t>
    </r>
  </si>
  <si>
    <t>¼ Chord Sweep Horizontal Tail</t>
  </si>
  <si>
    <r>
      <t>φ_</t>
    </r>
    <r>
      <rPr>
        <sz val="8"/>
        <color indexed="8"/>
        <rFont val="Arial"/>
        <family val="2"/>
      </rPr>
      <t>25,H</t>
    </r>
    <r>
      <rPr>
        <sz val="10"/>
        <color indexed="8"/>
        <rFont val="Arial"/>
        <family val="2"/>
      </rPr>
      <t xml:space="preserve"> [°]</t>
    </r>
  </si>
  <si>
    <t>Maximum Cruise Speed</t>
  </si>
  <si>
    <t>Maximum Cruise Mach</t>
  </si>
  <si>
    <t>Cruise Speed</t>
  </si>
  <si>
    <r>
      <t>M_</t>
    </r>
    <r>
      <rPr>
        <sz val="8"/>
        <color indexed="8"/>
        <rFont val="Arial"/>
        <family val="2"/>
      </rPr>
      <t xml:space="preserve">CR </t>
    </r>
    <r>
      <rPr>
        <sz val="10"/>
        <color indexed="8"/>
        <rFont val="Arial"/>
        <family val="2"/>
      </rPr>
      <t>[Mach]</t>
    </r>
  </si>
  <si>
    <t>Maximum Certified Flight Level</t>
  </si>
  <si>
    <t>Cruise Altitude</t>
  </si>
  <si>
    <r>
      <t>h_</t>
    </r>
    <r>
      <rPr>
        <sz val="8"/>
        <color indexed="8"/>
        <rFont val="Arial"/>
        <family val="2"/>
      </rPr>
      <t>MCR</t>
    </r>
    <r>
      <rPr>
        <sz val="10"/>
        <color indexed="8"/>
        <rFont val="Arial"/>
        <family val="2"/>
      </rPr>
      <t xml:space="preserve"> [FL]</t>
    </r>
  </si>
  <si>
    <r>
      <t>h_</t>
    </r>
    <r>
      <rPr>
        <sz val="8"/>
        <color indexed="8"/>
        <rFont val="Arial"/>
        <family val="2"/>
      </rPr>
      <t>CR</t>
    </r>
    <r>
      <rPr>
        <sz val="10"/>
        <color indexed="8"/>
        <rFont val="Arial"/>
        <family val="2"/>
      </rPr>
      <t xml:space="preserve"> [FL]</t>
    </r>
  </si>
  <si>
    <t>Equivalent Power (of a turboprop engine)</t>
  </si>
  <si>
    <t>Range Maximum Payload</t>
  </si>
  <si>
    <t>Range with Maximum Passengers</t>
  </si>
  <si>
    <t>Maximum Range</t>
  </si>
  <si>
    <t>Maximum Take-Off Mass</t>
  </si>
  <si>
    <t>Payload at Maximum Range</t>
  </si>
  <si>
    <t>Cargo Compartment Volume</t>
  </si>
  <si>
    <t>Maximum Certified Seats</t>
  </si>
  <si>
    <t>Number of Seats in Standard Configuration</t>
  </si>
  <si>
    <r>
      <t>Std. Layout, n_</t>
    </r>
    <r>
      <rPr>
        <sz val="8"/>
        <color indexed="8"/>
        <rFont val="Arial"/>
        <family val="2"/>
      </rPr>
      <t>SEAT</t>
    </r>
  </si>
  <si>
    <r>
      <t>Max. Seats, n_</t>
    </r>
    <r>
      <rPr>
        <sz val="8"/>
        <color indexed="8"/>
        <rFont val="Arial"/>
        <family val="2"/>
      </rPr>
      <t>M,SEAT</t>
    </r>
  </si>
  <si>
    <r>
      <t>R_</t>
    </r>
    <r>
      <rPr>
        <sz val="8"/>
        <color indexed="8"/>
        <rFont val="Arial"/>
        <family val="2"/>
      </rPr>
      <t>M</t>
    </r>
    <r>
      <rPr>
        <sz val="8"/>
        <color indexed="8"/>
        <rFont val="Arial"/>
        <family val="2"/>
      </rPr>
      <t>PL</t>
    </r>
    <r>
      <rPr>
        <sz val="10"/>
        <color indexed="8"/>
        <rFont val="Arial"/>
        <family val="2"/>
      </rPr>
      <t xml:space="preserve"> [nm]</t>
    </r>
  </si>
  <si>
    <r>
      <t>R_</t>
    </r>
    <r>
      <rPr>
        <sz val="8"/>
        <color indexed="8"/>
        <rFont val="Arial"/>
        <family val="2"/>
      </rPr>
      <t>PL</t>
    </r>
    <r>
      <rPr>
        <sz val="8"/>
        <color indexed="8"/>
        <rFont val="Arial"/>
        <family val="2"/>
      </rPr>
      <t>MR</t>
    </r>
    <r>
      <rPr>
        <sz val="10"/>
        <color indexed="8"/>
        <rFont val="Arial"/>
        <family val="2"/>
      </rPr>
      <t xml:space="preserve"> [nm]</t>
    </r>
  </si>
  <si>
    <r>
      <t>R_</t>
    </r>
    <r>
      <rPr>
        <sz val="8"/>
        <color indexed="8"/>
        <rFont val="Arial"/>
        <family val="2"/>
      </rPr>
      <t>M,pax</t>
    </r>
    <r>
      <rPr>
        <sz val="10"/>
        <color indexed="8"/>
        <rFont val="Arial"/>
        <family val="2"/>
      </rPr>
      <t xml:space="preserve"> [nm]</t>
    </r>
  </si>
  <si>
    <r>
      <t>Max. Pax, R_</t>
    </r>
    <r>
      <rPr>
        <sz val="8"/>
        <color indexed="8"/>
        <rFont val="Arial"/>
        <family val="2"/>
      </rPr>
      <t>M,pax</t>
    </r>
    <r>
      <rPr>
        <sz val="10"/>
        <color indexed="8"/>
        <rFont val="Arial"/>
        <family val="2"/>
      </rPr>
      <t xml:space="preserve"> [nm]</t>
    </r>
  </si>
  <si>
    <r>
      <t>m_</t>
    </r>
    <r>
      <rPr>
        <sz val="8"/>
        <color indexed="8"/>
        <rFont val="Arial"/>
        <family val="2"/>
      </rPr>
      <t>MR</t>
    </r>
    <r>
      <rPr>
        <sz val="10"/>
        <color indexed="8"/>
        <rFont val="Arial"/>
        <family val="2"/>
      </rPr>
      <t xml:space="preserve"> [kg]</t>
    </r>
  </si>
  <si>
    <r>
      <t>m_</t>
    </r>
    <r>
      <rPr>
        <sz val="8"/>
        <color indexed="8"/>
        <rFont val="Arial"/>
        <family val="2"/>
      </rPr>
      <t>MTO</t>
    </r>
    <r>
      <rPr>
        <sz val="10"/>
        <color indexed="8"/>
        <rFont val="Arial"/>
        <family val="2"/>
      </rPr>
      <t xml:space="preserve"> [kg]</t>
    </r>
  </si>
  <si>
    <r>
      <t>m_</t>
    </r>
    <r>
      <rPr>
        <sz val="8"/>
        <color indexed="8"/>
        <rFont val="Arial"/>
        <family val="2"/>
      </rPr>
      <t>ML</t>
    </r>
    <r>
      <rPr>
        <sz val="10"/>
        <color indexed="8"/>
        <rFont val="Arial"/>
        <family val="2"/>
      </rPr>
      <t xml:space="preserve"> [kg]</t>
    </r>
  </si>
  <si>
    <r>
      <t>m_</t>
    </r>
    <r>
      <rPr>
        <sz val="8"/>
        <color indexed="8"/>
        <rFont val="Arial"/>
        <family val="2"/>
      </rPr>
      <t>MZF</t>
    </r>
    <r>
      <rPr>
        <sz val="10"/>
        <color indexed="8"/>
        <rFont val="Arial"/>
        <family val="2"/>
      </rPr>
      <t xml:space="preserve"> [kg]</t>
    </r>
  </si>
  <si>
    <r>
      <t>m_</t>
    </r>
    <r>
      <rPr>
        <sz val="8"/>
        <color indexed="8"/>
        <rFont val="Arial"/>
        <family val="2"/>
      </rPr>
      <t>OE</t>
    </r>
    <r>
      <rPr>
        <sz val="10"/>
        <color indexed="8"/>
        <rFont val="Arial"/>
        <family val="2"/>
      </rPr>
      <t xml:space="preserve"> [kg]</t>
    </r>
  </si>
  <si>
    <r>
      <t>m_</t>
    </r>
    <r>
      <rPr>
        <sz val="8"/>
        <color indexed="8"/>
        <rFont val="Arial"/>
        <family val="2"/>
      </rPr>
      <t>M</t>
    </r>
    <r>
      <rPr>
        <sz val="8"/>
        <color indexed="8"/>
        <rFont val="Arial"/>
        <family val="2"/>
      </rPr>
      <t xml:space="preserve">PL </t>
    </r>
    <r>
      <rPr>
        <sz val="10"/>
        <color indexed="8"/>
        <rFont val="Arial"/>
        <family val="2"/>
      </rPr>
      <t>[kg]</t>
    </r>
  </si>
  <si>
    <r>
      <t>m_</t>
    </r>
    <r>
      <rPr>
        <sz val="8"/>
        <color indexed="8"/>
        <rFont val="Arial"/>
        <family val="2"/>
      </rPr>
      <t>PLMR</t>
    </r>
    <r>
      <rPr>
        <sz val="10"/>
        <color indexed="8"/>
        <rFont val="Arial"/>
        <family val="2"/>
      </rPr>
      <t xml:space="preserve"> [kg]</t>
    </r>
  </si>
  <si>
    <r>
      <t>V_</t>
    </r>
    <r>
      <rPr>
        <sz val="8"/>
        <color indexed="8"/>
        <rFont val="Arial"/>
        <family val="2"/>
      </rPr>
      <t>CARGO</t>
    </r>
    <r>
      <rPr>
        <sz val="10"/>
        <color indexed="8"/>
        <rFont val="Arial"/>
        <family val="2"/>
      </rPr>
      <t xml:space="preserve"> [m³]</t>
    </r>
  </si>
  <si>
    <r>
      <t>n_</t>
    </r>
    <r>
      <rPr>
        <sz val="8"/>
        <color indexed="8"/>
        <rFont val="Arial"/>
        <family val="2"/>
      </rPr>
      <t>M,SEAT</t>
    </r>
  </si>
  <si>
    <r>
      <t>n_</t>
    </r>
    <r>
      <rPr>
        <sz val="8"/>
        <color indexed="8"/>
        <rFont val="Arial"/>
        <family val="2"/>
      </rPr>
      <t>SEAT</t>
    </r>
  </si>
  <si>
    <t>Information to the range and the sources can be found at the manufacturer corresponding tab at the comments.</t>
  </si>
  <si>
    <t>The spreadsheet for the Bachelor Thesis</t>
  </si>
  <si>
    <t>"Numerical and Analytical Takeoff Field Length Calculations for Jet Aircraft"</t>
  </si>
  <si>
    <t>is free software: you can redistribute it and/or modify it</t>
  </si>
  <si>
    <t>under the terms of the GNU General Public License as published by</t>
  </si>
  <si>
    <t>the Free Software Foundation, License Version 3.</t>
  </si>
  <si>
    <t>The spreadsheet is distributed in the hope that it will be useful,</t>
  </si>
  <si>
    <t>but WITHOUT ANY WARRANTY; without even the implied warranty of</t>
  </si>
  <si>
    <t>MERCHANTABILITY or FITNESS FOR A PARTICULAR PURPOSE.</t>
  </si>
  <si>
    <t>See the GNU General Public License for more details.</t>
  </si>
  <si>
    <t>https://www.gnu.org/licenses</t>
  </si>
  <si>
    <t>This file is stored here:</t>
  </si>
  <si>
    <t>Copyright © 2022</t>
  </si>
  <si>
    <t>Sebastian Hirsch</t>
  </si>
  <si>
    <t>https://doi.org/10.7910/DVN/YAHODP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</si>
</sst>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rgb="FF202122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8" fillId="0" borderId="0" xfId="2"/>
    <xf numFmtId="0" fontId="8" fillId="0" borderId="0" xfId="2" applyFill="1"/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9" fillId="0" borderId="0" xfId="0" applyFont="1"/>
    <xf numFmtId="2" fontId="0" fillId="0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1" applyFont="1" applyFill="1" applyBorder="1" applyAlignment="1"/>
    <xf numFmtId="0" fontId="0" fillId="0" borderId="0" xfId="0" applyFont="1"/>
    <xf numFmtId="0" fontId="8" fillId="0" borderId="0" xfId="2" applyFont="1"/>
    <xf numFmtId="0" fontId="0" fillId="0" borderId="3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2" borderId="4" xfId="1" applyFont="1" applyFill="1" applyBorder="1" applyAlignment="1"/>
    <xf numFmtId="0" fontId="3" fillId="2" borderId="2" xfId="1" applyFont="1" applyFill="1" applyBorder="1" applyAlignment="1"/>
    <xf numFmtId="0" fontId="3" fillId="2" borderId="3" xfId="1" applyFont="1" applyFill="1" applyBorder="1" applyAlignment="1"/>
    <xf numFmtId="0" fontId="3" fillId="2" borderId="6" xfId="1" applyFont="1" applyFill="1" applyBorder="1" applyAlignment="1"/>
    <xf numFmtId="0" fontId="3" fillId="2" borderId="1" xfId="1" applyFont="1" applyFill="1" applyBorder="1" applyAlignment="1"/>
    <xf numFmtId="0" fontId="3" fillId="2" borderId="2" xfId="1" applyFont="1" applyFill="1" applyBorder="1" applyAlignment="1">
      <alignment wrapText="1"/>
    </xf>
    <xf numFmtId="0" fontId="3" fillId="2" borderId="1" xfId="1" applyFont="1" applyFill="1" applyBorder="1" applyAlignment="1">
      <alignment wrapText="1"/>
    </xf>
    <xf numFmtId="0" fontId="3" fillId="2" borderId="5" xfId="1" applyFont="1" applyFill="1" applyBorder="1" applyAlignment="1"/>
    <xf numFmtId="0" fontId="3" fillId="2" borderId="4" xfId="1" applyFont="1" applyFill="1" applyBorder="1" applyAlignment="1">
      <alignment wrapText="1"/>
    </xf>
    <xf numFmtId="0" fontId="3" fillId="0" borderId="0" xfId="1" applyFont="1"/>
    <xf numFmtId="0" fontId="8" fillId="0" borderId="0" xfId="2" applyFont="1" applyFill="1"/>
    <xf numFmtId="0" fontId="0" fillId="0" borderId="0" xfId="0" applyFont="1" applyFill="1"/>
    <xf numFmtId="0" fontId="0" fillId="0" borderId="7" xfId="0" applyFont="1" applyBorder="1" applyAlignment="1"/>
    <xf numFmtId="0" fontId="1" fillId="0" borderId="2" xfId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1" fillId="0" borderId="0" xfId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0" xfId="0" applyNumberFormat="1"/>
    <xf numFmtId="0" fontId="0" fillId="3" borderId="8" xfId="0" applyFill="1" applyBorder="1" applyAlignment="1">
      <alignment horizontal="center" vertical="center" wrapText="1"/>
    </xf>
    <xf numFmtId="0" fontId="1" fillId="4" borderId="6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0" fillId="0" borderId="5" xfId="0" applyBorder="1"/>
    <xf numFmtId="0" fontId="8" fillId="0" borderId="5" xfId="2" applyFill="1" applyBorder="1"/>
    <xf numFmtId="0" fontId="0" fillId="0" borderId="5" xfId="0" applyFill="1" applyBorder="1" applyAlignment="1">
      <alignment horizontal="center"/>
    </xf>
    <xf numFmtId="0" fontId="8" fillId="0" borderId="5" xfId="2" applyBorder="1"/>
    <xf numFmtId="0" fontId="0" fillId="0" borderId="5" xfId="0" applyFill="1" applyBorder="1"/>
    <xf numFmtId="0" fontId="0" fillId="0" borderId="9" xfId="0" applyFont="1" applyBorder="1"/>
    <xf numFmtId="0" fontId="8" fillId="0" borderId="8" xfId="2" applyFont="1" applyBorder="1"/>
    <xf numFmtId="0" fontId="0" fillId="0" borderId="10" xfId="0" applyBorder="1"/>
    <xf numFmtId="0" fontId="8" fillId="0" borderId="8" xfId="2" applyBorder="1"/>
    <xf numFmtId="0" fontId="3" fillId="2" borderId="7" xfId="1" applyFont="1" applyFill="1" applyBorder="1" applyAlignment="1"/>
    <xf numFmtId="0" fontId="0" fillId="0" borderId="7" xfId="0" applyFont="1" applyFill="1" applyBorder="1" applyAlignment="1">
      <alignment horizontal="left"/>
    </xf>
    <xf numFmtId="0" fontId="3" fillId="2" borderId="7" xfId="1" applyFont="1" applyFill="1" applyBorder="1" applyAlignment="1">
      <alignment wrapText="1"/>
    </xf>
    <xf numFmtId="0" fontId="3" fillId="0" borderId="7" xfId="1" applyFont="1" applyFill="1" applyBorder="1" applyAlignment="1">
      <alignment horizontal="left"/>
    </xf>
    <xf numFmtId="2" fontId="0" fillId="0" borderId="7" xfId="0" applyNumberFormat="1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7" xfId="0" applyBorder="1"/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0" fillId="5" borderId="0" xfId="3" applyFont="1" applyFill="1"/>
    <xf numFmtId="0" fontId="7" fillId="5" borderId="0" xfId="3" applyFill="1"/>
    <xf numFmtId="0" fontId="11" fillId="5" borderId="0" xfId="3" applyFont="1" applyFill="1"/>
    <xf numFmtId="0" fontId="12" fillId="5" borderId="0" xfId="3" applyFont="1" applyFill="1"/>
    <xf numFmtId="0" fontId="13" fillId="5" borderId="0" xfId="4" applyFont="1" applyFill="1" applyAlignment="1" applyProtection="1"/>
    <xf numFmtId="0" fontId="14" fillId="5" borderId="0" xfId="2" applyFont="1" applyFill="1"/>
  </cellXfs>
  <cellStyles count="5">
    <cellStyle name="Excel Built-in Normal" xfId="1"/>
    <cellStyle name="Hyperlink 2" xfId="4"/>
    <cellStyle name="Link" xfId="2" builtinId="8"/>
    <cellStyle name="Standard" xfId="0" builtinId="0"/>
    <cellStyle name="Standard 2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180975</xdr:rowOff>
    </xdr:from>
    <xdr:to>
      <xdr:col>3</xdr:col>
      <xdr:colOff>57150</xdr:colOff>
      <xdr:row>8</xdr:row>
      <xdr:rowOff>0</xdr:rowOff>
    </xdr:to>
    <xdr:pic>
      <xdr:nvPicPr>
        <xdr:cNvPr id="2" name="Picture 5" descr="gplv3-127x51.png">
          <a:extLst>
            <a:ext uri="{FF2B5EF4-FFF2-40B4-BE49-F238E27FC236}">
              <a16:creationId xmlns:a16="http://schemas.microsoft.com/office/drawing/2014/main" id="{CCF88FF6-B410-4A42-81EC-FBF427A2B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561975"/>
          <a:ext cx="226695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2</xdr:row>
      <xdr:rowOff>180975</xdr:rowOff>
    </xdr:from>
    <xdr:to>
      <xdr:col>3</xdr:col>
      <xdr:colOff>57150</xdr:colOff>
      <xdr:row>8</xdr:row>
      <xdr:rowOff>0</xdr:rowOff>
    </xdr:to>
    <xdr:pic>
      <xdr:nvPicPr>
        <xdr:cNvPr id="3" name="Picture 5" descr="gplv3-127x51.png">
          <a:extLst>
            <a:ext uri="{FF2B5EF4-FFF2-40B4-BE49-F238E27FC236}">
              <a16:creationId xmlns:a16="http://schemas.microsoft.com/office/drawing/2014/main" id="{58689010-C31F-48AA-A84E-6F419D03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561975"/>
          <a:ext cx="226695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2</xdr:row>
      <xdr:rowOff>180975</xdr:rowOff>
    </xdr:from>
    <xdr:to>
      <xdr:col>3</xdr:col>
      <xdr:colOff>57150</xdr:colOff>
      <xdr:row>8</xdr:row>
      <xdr:rowOff>0</xdr:rowOff>
    </xdr:to>
    <xdr:pic>
      <xdr:nvPicPr>
        <xdr:cNvPr id="4" name="Picture 5" descr="gplv3-127x51.png">
          <a:extLst>
            <a:ext uri="{FF2B5EF4-FFF2-40B4-BE49-F238E27FC236}">
              <a16:creationId xmlns:a16="http://schemas.microsoft.com/office/drawing/2014/main" id="{20E832C3-06C3-45BE-98E1-0CA0220EB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561975"/>
          <a:ext cx="226695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2</xdr:row>
      <xdr:rowOff>180975</xdr:rowOff>
    </xdr:from>
    <xdr:to>
      <xdr:col>3</xdr:col>
      <xdr:colOff>57150</xdr:colOff>
      <xdr:row>8</xdr:row>
      <xdr:rowOff>0</xdr:rowOff>
    </xdr:to>
    <xdr:pic>
      <xdr:nvPicPr>
        <xdr:cNvPr id="5" name="Picture 5" descr="gplv3-127x51.png">
          <a:extLst>
            <a:ext uri="{FF2B5EF4-FFF2-40B4-BE49-F238E27FC236}">
              <a16:creationId xmlns:a16="http://schemas.microsoft.com/office/drawing/2014/main" id="{A7BD1EE6-2ED1-42BD-A5FB-6E40E754E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561975"/>
          <a:ext cx="226695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mirates.com/de/german/experience/our-fleet/boeing-777/" TargetMode="External"/><Relationship Id="rId13" Type="http://schemas.openxmlformats.org/officeDocument/2006/relationships/hyperlink" Target="https://www.easa.europa.eu/downloads/7799/en" TargetMode="External"/><Relationship Id="rId3" Type="http://schemas.openxmlformats.org/officeDocument/2006/relationships/hyperlink" Target="https://rgl.faa.gov/Regulatory_and_Guidance_Library/rgMakeModel.nsf/0/75d4c3215c58345386257df9007c3763/$FILE/A20WE_Rev_57.pdf" TargetMode="External"/><Relationship Id="rId7" Type="http://schemas.openxmlformats.org/officeDocument/2006/relationships/hyperlink" Target="https://www.boeing.com/resources/boeingdotcom/commercial/airports/acaps/777_2lr3er.pdf" TargetMode="External"/><Relationship Id="rId12" Type="http://schemas.openxmlformats.org/officeDocument/2006/relationships/hyperlink" Target="https://rgl.faa.gov/Regulatory_and_Guidance_Library/rgMakeModel.nsf/0/764353a09b837fcf8625877b006642b5/$FILE/T00001SE_Rev45.pdf" TargetMode="External"/><Relationship Id="rId2" Type="http://schemas.openxmlformats.org/officeDocument/2006/relationships/hyperlink" Target="https://www.easa.europa.eu/downloads/7250/en" TargetMode="External"/><Relationship Id="rId1" Type="http://schemas.openxmlformats.org/officeDocument/2006/relationships/hyperlink" Target="https://www.boeing.com/resources/boeingdotcom/commercial/airports/acaps/747_4.pdf" TargetMode="External"/><Relationship Id="rId6" Type="http://schemas.openxmlformats.org/officeDocument/2006/relationships/hyperlink" Target="https://www.boeing.com/resources/boeingdotcom/commercial/airports/acaps/777_23.pdf" TargetMode="External"/><Relationship Id="rId11" Type="http://schemas.openxmlformats.org/officeDocument/2006/relationships/hyperlink" Target="https://www.boeing.com/farnborough2014/pdf/BCA/bck-777%20Family%20Backgrounder.pdf" TargetMode="External"/><Relationship Id="rId5" Type="http://schemas.openxmlformats.org/officeDocument/2006/relationships/hyperlink" Target="https://rgl.faa.gov/Regulatory_and_Guidance_Library/rgMakeModel.nsf/0/a8694be7b7ac6c178625731e006944bc/$FILE/A1NM%20Rev%2026.pdf" TargetMode="External"/><Relationship Id="rId10" Type="http://schemas.openxmlformats.org/officeDocument/2006/relationships/hyperlink" Target="https://www.flightglobal.com/download?ac=73559" TargetMode="External"/><Relationship Id="rId4" Type="http://schemas.openxmlformats.org/officeDocument/2006/relationships/hyperlink" Target="https://www.boeing.com/resources/boeingdotcom/commercial/airports/acaps/767_REV_I.pdf" TargetMode="External"/><Relationship Id="rId9" Type="http://schemas.openxmlformats.org/officeDocument/2006/relationships/hyperlink" Target="https://www.boeing.com/resources/boeingdotcom/commercial/airports/acaps/787.pdf" TargetMode="External"/><Relationship Id="rId14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customer.aero.bombardier.com/webd/BAG/CustSite/BRAD/RACSDocument.nsf/51aae8b2b3bfdf6685256c300045ff31/ec63f8639ff3ab9d85257c1500635bd8/$FILE/ATTE8Q23.pdf/CRJ700APMR15.pdf" TargetMode="External"/><Relationship Id="rId2" Type="http://schemas.openxmlformats.org/officeDocument/2006/relationships/hyperlink" Target="https://customer.aero.bombardier.com/webd/BAG/CustSite/BRAD/RACSDocument.nsf/51aae8b2b3bfdf6685256c300045ff31/ec63f8639ff3ab9d85257c1500635bd8/$FILE/ATTQF1EY.pdf/CRJ900APMR11.pdf" TargetMode="External"/><Relationship Id="rId1" Type="http://schemas.openxmlformats.org/officeDocument/2006/relationships/hyperlink" Target="https://web.archive.org/web/20210828020119/https:/commercialaircraft.bombardier.com/themes/bca/pdf/Bombardier_CRJ_Series_Brochure.pdf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www.flightglobal.com/download?ac=73559" TargetMode="External"/><Relationship Id="rId4" Type="http://schemas.openxmlformats.org/officeDocument/2006/relationships/hyperlink" Target="https://customer.aero.bombardier.com/webd/BAG/CustSite/BRAD/RACSDocument.nsf/51aae8b2b3bfdf6685256c300045ff31/ec63f8639ff3ab9d85257c1500635bd8/$FILE/ATT1ES4H.pdf/CRJ200APMR8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ightglobal.com/download?ac=73559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https://dehavilland.com/en/dash-8-400" TargetMode="External"/><Relationship Id="rId7" Type="http://schemas.openxmlformats.org/officeDocument/2006/relationships/hyperlink" Target="https://customer.aero.bombardier.com/webd/BAG/CustSite/BRAD/RACSDocument.nsf/51aae8b2b3bfdf6685256c300045ff31/ec63f8639ff3ab9d85257c1500635bd8/$FILE/ATTNBEOB.pdf/D8400-APM.pdf" TargetMode="External"/><Relationship Id="rId12" Type="http://schemas.openxmlformats.org/officeDocument/2006/relationships/hyperlink" Target="https://customer.aero.bombardier.com/webd/BAG/CustSite/BRAD/RACSDocument.nsf/51aae8b2b3bfdf6685256c300045ff31/ec63f8639ff3ab9d85257c1500635bd8/$FILE/ATT6I6MT.pdf/D8300-ARM.pdf" TargetMode="External"/><Relationship Id="rId2" Type="http://schemas.openxmlformats.org/officeDocument/2006/relationships/hyperlink" Target="https://customer.aero.bombardier.com/webd/BAG/CustSite/BRAD/RACSDocument.nsf/51aae8b2b3bfdf6685256c300045ff31/ec63f8639ff3ab9d85257c1500635bd8/$FILE/ATT19ELL.pdf/D8100-APM.pdf" TargetMode="External"/><Relationship Id="rId1" Type="http://schemas.openxmlformats.org/officeDocument/2006/relationships/hyperlink" Target="https://customer.aero.bombardier.com/webd/BAG/CustSite/BRAD/RACSDocument.nsf/51aae8b2b3bfdf6685256c300045ff31/ec63f8639ff3ab9d85257c1500635bd8/$FILE/ATT9NGKU.pdf/D8100-ARM.pdf" TargetMode="External"/><Relationship Id="rId6" Type="http://schemas.openxmlformats.org/officeDocument/2006/relationships/hyperlink" Target="https://web.archive.org/web/20160304093244/http:/commercialaircraft.bombardier.com/content/dam/Websites/bca/literature/q400/BCA_5446_03_Q400_Factsheet_Update_EN_vF.pdf" TargetMode="External"/><Relationship Id="rId11" Type="http://schemas.openxmlformats.org/officeDocument/2006/relationships/hyperlink" Target="https://www.easa.europa.eu/downloads/7725/en" TargetMode="External"/><Relationship Id="rId5" Type="http://schemas.openxmlformats.org/officeDocument/2006/relationships/hyperlink" Target="https://www.easa.europa.eu/downloads/7257/en" TargetMode="External"/><Relationship Id="rId10" Type="http://schemas.openxmlformats.org/officeDocument/2006/relationships/hyperlink" Target="https://www.easa.europa.eu/downloads/17870/en" TargetMode="External"/><Relationship Id="rId4" Type="http://schemas.openxmlformats.org/officeDocument/2006/relationships/hyperlink" Target="https://customer.aero.bombardier.com/webd/BAG/CustSite/BRAD/RACSDocument.nsf/51aae8b2b3bfdf6685256c300045ff31/ec63f8639ff3ab9d85257c1500635bd8/$FILE/ATT3MP36.pdf/D8300-APM.pdf" TargetMode="External"/><Relationship Id="rId9" Type="http://schemas.openxmlformats.org/officeDocument/2006/relationships/hyperlink" Target="https://www.baesystems.com/en/heritage/de-havilland-canada-dhc-8-dash-8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yembraer.com/irj/go/km/docs/download_center/Anonymous/Ergonomia/Home%20Page/Documents/APM_190.pdf" TargetMode="External"/><Relationship Id="rId13" Type="http://schemas.openxmlformats.org/officeDocument/2006/relationships/hyperlink" Target="https://www.easa.europa.eu/downloads/7719/en" TargetMode="External"/><Relationship Id="rId18" Type="http://schemas.openxmlformats.org/officeDocument/2006/relationships/printerSettings" Target="../printerSettings/printerSettings10.bin"/><Relationship Id="rId3" Type="http://schemas.openxmlformats.org/officeDocument/2006/relationships/hyperlink" Target="https://www.flyembraer.com/irj/go/km/docs/download_center/Anonymous/Ergonomia/Home%20Page/Documents/APM_120.pdf" TargetMode="External"/><Relationship Id="rId7" Type="http://schemas.openxmlformats.org/officeDocument/2006/relationships/hyperlink" Target="https://www.embraercommercialaviation.com/wp-content/uploads/2017/02/APM_E175.pdf" TargetMode="External"/><Relationship Id="rId12" Type="http://schemas.openxmlformats.org/officeDocument/2006/relationships/hyperlink" Target="https://www.flightglobal.com/download?ac=73559" TargetMode="External"/><Relationship Id="rId17" Type="http://schemas.openxmlformats.org/officeDocument/2006/relationships/hyperlink" Target="https://www.easa.europa.eu/downloads/18525/en" TargetMode="External"/><Relationship Id="rId2" Type="http://schemas.openxmlformats.org/officeDocument/2006/relationships/hyperlink" Target="https://www.easa.europa.eu/downloads/7382/en" TargetMode="External"/><Relationship Id="rId16" Type="http://schemas.openxmlformats.org/officeDocument/2006/relationships/hyperlink" Target="https://www.easa.europa.eu/downloads/7725/en" TargetMode="External"/><Relationship Id="rId1" Type="http://schemas.openxmlformats.org/officeDocument/2006/relationships/hyperlink" Target="https://www.embraercommercialaviation.com/commercial-jets/erj145xr/" TargetMode="External"/><Relationship Id="rId6" Type="http://schemas.openxmlformats.org/officeDocument/2006/relationships/hyperlink" Target="https://www.flyembraer.com/irj/go/km/docs/download_center/Anonymous/Ergonomia/Home%20Page/Documents/APM_170.pdf" TargetMode="External"/><Relationship Id="rId11" Type="http://schemas.openxmlformats.org/officeDocument/2006/relationships/hyperlink" Target="https://caisatech.net/uploads/XXI_3_EMBRAER_H51_E170_O_AOM-1&amp;2_R21_20OCT2016.pdf" TargetMode="External"/><Relationship Id="rId5" Type="http://schemas.openxmlformats.org/officeDocument/2006/relationships/hyperlink" Target="https://www.flyembraer.com/irj/go/km/docs/download_center/Anonymous/Ergonomia/Home%20Page/Documents/APM_145.pdf" TargetMode="External"/><Relationship Id="rId15" Type="http://schemas.openxmlformats.org/officeDocument/2006/relationships/hyperlink" Target="https://perma.cc/J2B6-ATB5" TargetMode="External"/><Relationship Id="rId10" Type="http://schemas.openxmlformats.org/officeDocument/2006/relationships/hyperlink" Target="https://web.archive.org/web/20100215044408/http:/www.embraercommercialjets.com/img/download/135.pdf" TargetMode="External"/><Relationship Id="rId4" Type="http://schemas.openxmlformats.org/officeDocument/2006/relationships/hyperlink" Target="https://www.easa.europa.eu/downloads/127185/en" TargetMode="External"/><Relationship Id="rId9" Type="http://schemas.openxmlformats.org/officeDocument/2006/relationships/hyperlink" Target="https://www.flyembraer.com/irj/go/km/docs/download_center/Anonymous/Ergonomia/Home%20Page/Documents/APM_195.pdf" TargetMode="External"/><Relationship Id="rId14" Type="http://schemas.openxmlformats.org/officeDocument/2006/relationships/hyperlink" Target="https://www.easa.europa.eu/downloads/7761/en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flightglobal.com/download?ac=73559" TargetMode="External"/><Relationship Id="rId1" Type="http://schemas.openxmlformats.org/officeDocument/2006/relationships/hyperlink" Target="https://rgl.faa.gov/Regulatory_and_Guidance_Library/rgMakeModel.nsf/0/04677d0ca024534c86257ee50053d2a0/$FILE/A5SW_Rev_29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https://www.fokkerservices.com/media/z05j5mhx/fokker50_informationbooklet.pdf" TargetMode="External"/><Relationship Id="rId7" Type="http://schemas.openxmlformats.org/officeDocument/2006/relationships/hyperlink" Target="https://www.easa.europa.eu/downloads/7725/en" TargetMode="External"/><Relationship Id="rId2" Type="http://schemas.openxmlformats.org/officeDocument/2006/relationships/hyperlink" Target="https://web.archive.org/web/20120321232627/http:/www.aer.ita.br/~bmattos/mundo/airliner/fo100.htm" TargetMode="External"/><Relationship Id="rId1" Type="http://schemas.openxmlformats.org/officeDocument/2006/relationships/hyperlink" Target="https://www.fokkerservices.com/media/53peaal2/fokker100_informationbooklet.pdf" TargetMode="External"/><Relationship Id="rId6" Type="http://schemas.openxmlformats.org/officeDocument/2006/relationships/hyperlink" Target="https://www.flightglobal.com/download?ac=73559" TargetMode="External"/><Relationship Id="rId5" Type="http://schemas.openxmlformats.org/officeDocument/2006/relationships/hyperlink" Target="https://en.wikipedia.org/wiki/Fokker_50" TargetMode="External"/><Relationship Id="rId4" Type="http://schemas.openxmlformats.org/officeDocument/2006/relationships/hyperlink" Target="https://www.allianceairlines.com.au/docs/default-source/Fleet/fokker-50_c.pdf?sfvrsn=6e0f1e9e_2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abaircraftleasing.com/prod/datasheets/340b_jar.pdf" TargetMode="External"/><Relationship Id="rId2" Type="http://schemas.openxmlformats.org/officeDocument/2006/relationships/hyperlink" Target="https://www.easa.europa.eu/downloads/7388/en" TargetMode="External"/><Relationship Id="rId1" Type="http://schemas.openxmlformats.org/officeDocument/2006/relationships/hyperlink" Target="https://www.saabaircraftleasing.com/prod/dataSheets/340Brochure.pdf" TargetMode="External"/><Relationship Id="rId6" Type="http://schemas.openxmlformats.org/officeDocument/2006/relationships/hyperlink" Target="https://perma.cc/AKV8-BKHE" TargetMode="External"/><Relationship Id="rId5" Type="http://schemas.openxmlformats.org/officeDocument/2006/relationships/hyperlink" Target="https://perma.cc/UVV9-E9EE" TargetMode="External"/><Relationship Id="rId4" Type="http://schemas.openxmlformats.org/officeDocument/2006/relationships/hyperlink" Target="https://www.flightglobal.com/download?ac=7355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sj100rightnow.com/download/SSJ100_DEP_WEB_2016.pdf" TargetMode="External"/><Relationship Id="rId2" Type="http://schemas.openxmlformats.org/officeDocument/2006/relationships/hyperlink" Target="https://www.flightglobal.com/download?ac=73559" TargetMode="External"/><Relationship Id="rId1" Type="http://schemas.openxmlformats.org/officeDocument/2006/relationships/hyperlink" Target="https://www.superjetinternational.com/wp-content/uploads/SSJ100_Datasheet.pdf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ightglobal.com/download?ac=73559" TargetMode="External"/><Relationship Id="rId2" Type="http://schemas.openxmlformats.org/officeDocument/2006/relationships/hyperlink" Target="https://www.vikingair.com/sites/default/files/Viking-Twin-Otter-Series-400-Technical-Specifications-R-01-2018.pdf" TargetMode="External"/><Relationship Id="rId1" Type="http://schemas.openxmlformats.org/officeDocument/2006/relationships/hyperlink" Target="https://www.vikingair.com/twin-otter-series-400/technical-description" TargetMode="External"/><Relationship Id="rId4" Type="http://schemas.openxmlformats.org/officeDocument/2006/relationships/hyperlink" Target="https://www.easa.europa.eu/downloads/7070/en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erma.cc/R3L2-3CJB" TargetMode="External"/><Relationship Id="rId1" Type="http://schemas.openxmlformats.org/officeDocument/2006/relationships/hyperlink" Target="https://www.flightglobal.com/download?ac=73559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t.ly/3MB2xN7" TargetMode="External"/><Relationship Id="rId21" Type="http://schemas.openxmlformats.org/officeDocument/2006/relationships/hyperlink" Target="http://aviaros.narod.ru/an-24.htm" TargetMode="External"/><Relationship Id="rId42" Type="http://schemas.openxmlformats.org/officeDocument/2006/relationships/hyperlink" Target="https://rgl.faa.gov/Regulatory_and_Guidance_Library/rgMakeModel.nsf/0/75d4c3215c58345386257df9007c3763/$FILE/A20WE_Rev_57.pdf" TargetMode="External"/><Relationship Id="rId63" Type="http://schemas.openxmlformats.org/officeDocument/2006/relationships/hyperlink" Target="https://www.embraercommercialaviation.com/wp-content/uploads/2017/02/APM_E175.pdf" TargetMode="External"/><Relationship Id="rId84" Type="http://schemas.openxmlformats.org/officeDocument/2006/relationships/hyperlink" Target="https://perma.cc/U6V5-ZVSP" TargetMode="External"/><Relationship Id="rId138" Type="http://schemas.openxmlformats.org/officeDocument/2006/relationships/hyperlink" Target="https://perma.cc/4ZWY-69WP" TargetMode="External"/><Relationship Id="rId159" Type="http://schemas.openxmlformats.org/officeDocument/2006/relationships/hyperlink" Target="https://perma.cc/T7AN-VYZC" TargetMode="External"/><Relationship Id="rId170" Type="http://schemas.openxmlformats.org/officeDocument/2006/relationships/hyperlink" Target="https://perma.cc/CBG7-XE88" TargetMode="External"/><Relationship Id="rId191" Type="http://schemas.openxmlformats.org/officeDocument/2006/relationships/hyperlink" Target="https://perma.cc/QSH7-WBXS" TargetMode="External"/><Relationship Id="rId205" Type="http://schemas.openxmlformats.org/officeDocument/2006/relationships/hyperlink" Target="https://perma.cc/4XBC-TRFE" TargetMode="External"/><Relationship Id="rId226" Type="http://schemas.openxmlformats.org/officeDocument/2006/relationships/hyperlink" Target="https://perma.cc/3LZA-VAWR" TargetMode="External"/><Relationship Id="rId247" Type="http://schemas.openxmlformats.org/officeDocument/2006/relationships/hyperlink" Target="https://perma.cc/RK8S-6XV7" TargetMode="External"/><Relationship Id="rId107" Type="http://schemas.openxmlformats.org/officeDocument/2006/relationships/hyperlink" Target="https://www.fzt.haw-hamburg.de/pers/Scholz/dglr/hh/text_2008_01_31_A380.pdf" TargetMode="External"/><Relationship Id="rId11" Type="http://schemas.openxmlformats.org/officeDocument/2006/relationships/hyperlink" Target="https://aircraft.airbus.com/en/aircraft/a330/a330-200" TargetMode="External"/><Relationship Id="rId32" Type="http://schemas.openxmlformats.org/officeDocument/2006/relationships/hyperlink" Target="https://www.boeing.com/resources/boeingdotcom/commercial/airports/acaps/737_RevA.pdf" TargetMode="External"/><Relationship Id="rId53" Type="http://schemas.openxmlformats.org/officeDocument/2006/relationships/hyperlink" Target="https://dehavilland.com/en/dash-8-400" TargetMode="External"/><Relationship Id="rId74" Type="http://schemas.openxmlformats.org/officeDocument/2006/relationships/hyperlink" Target="https://www.easa.europa.eu/downloads/7388/en" TargetMode="External"/><Relationship Id="rId128" Type="http://schemas.openxmlformats.org/officeDocument/2006/relationships/hyperlink" Target="https://perma.cc/3FGC-XYHT" TargetMode="External"/><Relationship Id="rId149" Type="http://schemas.openxmlformats.org/officeDocument/2006/relationships/hyperlink" Target="https://perma.cc/WP38-WHA6" TargetMode="External"/><Relationship Id="rId5" Type="http://schemas.openxmlformats.org/officeDocument/2006/relationships/hyperlink" Target="https://aircraft.airbus.com/en/aircraft/a220/a220-300" TargetMode="External"/><Relationship Id="rId95" Type="http://schemas.openxmlformats.org/officeDocument/2006/relationships/hyperlink" Target="https://web.archive.org/web/20210828020119/https:/commercialaircraft.bombardier.com/themes/bca/pdf/Bombardier_CRJ_Series_Brochure.pdf" TargetMode="External"/><Relationship Id="rId160" Type="http://schemas.openxmlformats.org/officeDocument/2006/relationships/hyperlink" Target="https://perma.cc/RL4R-UBA4" TargetMode="External"/><Relationship Id="rId181" Type="http://schemas.openxmlformats.org/officeDocument/2006/relationships/hyperlink" Target="https://perma.cc/86E4-M7YD" TargetMode="External"/><Relationship Id="rId216" Type="http://schemas.openxmlformats.org/officeDocument/2006/relationships/hyperlink" Target="https://perma.cc/E84W-GP4L" TargetMode="External"/><Relationship Id="rId237" Type="http://schemas.openxmlformats.org/officeDocument/2006/relationships/hyperlink" Target="https://perma.cc/7FN3-NA3N" TargetMode="External"/><Relationship Id="rId22" Type="http://schemas.openxmlformats.org/officeDocument/2006/relationships/hyperlink" Target="https://www.atr-aircraft.com/wp-content/uploads/2020/07/Factsheets_-_ATR_72-600.pdf" TargetMode="External"/><Relationship Id="rId43" Type="http://schemas.openxmlformats.org/officeDocument/2006/relationships/hyperlink" Target="https://www.boeing.com/resources/boeingdotcom/commercial/airports/acaps/767_REV_I.pdf" TargetMode="External"/><Relationship Id="rId64" Type="http://schemas.openxmlformats.org/officeDocument/2006/relationships/hyperlink" Target="https://www.flyembraer.com/irj/go/km/docs/download_center/Anonymous/Ergonomia/Home%20Page/Documents/APM_190.pdf" TargetMode="External"/><Relationship Id="rId118" Type="http://schemas.openxmlformats.org/officeDocument/2006/relationships/hyperlink" Target="https://bit.ly/3LF3KSm" TargetMode="External"/><Relationship Id="rId139" Type="http://schemas.openxmlformats.org/officeDocument/2006/relationships/hyperlink" Target="https://perma.cc/VM7P-3CQK" TargetMode="External"/><Relationship Id="rId85" Type="http://schemas.openxmlformats.org/officeDocument/2006/relationships/hyperlink" Target="https://caisatech.net/uploads/XXI_3_EMBRAER_H51_E170_O_AOM-1&amp;2_R21_20OCT2016.pdf" TargetMode="External"/><Relationship Id="rId150" Type="http://schemas.openxmlformats.org/officeDocument/2006/relationships/hyperlink" Target="https://perma.cc/U3YJ-Y2KU" TargetMode="External"/><Relationship Id="rId171" Type="http://schemas.openxmlformats.org/officeDocument/2006/relationships/hyperlink" Target="https://perma.cc/2LBN-K7Y7" TargetMode="External"/><Relationship Id="rId192" Type="http://schemas.openxmlformats.org/officeDocument/2006/relationships/hyperlink" Target="https://perma.cc/HM7H-TLKD" TargetMode="External"/><Relationship Id="rId206" Type="http://schemas.openxmlformats.org/officeDocument/2006/relationships/hyperlink" Target="https://perma.cc/QGK3-YP6W" TargetMode="External"/><Relationship Id="rId227" Type="http://schemas.openxmlformats.org/officeDocument/2006/relationships/hyperlink" Target="https://perma.cc/3DCB-RBAQ" TargetMode="External"/><Relationship Id="rId248" Type="http://schemas.openxmlformats.org/officeDocument/2006/relationships/hyperlink" Target="https://perma.cc/G5JS-SJ9U" TargetMode="External"/><Relationship Id="rId12" Type="http://schemas.openxmlformats.org/officeDocument/2006/relationships/hyperlink" Target="https://www.easa.europa.eu/downloads/17736/en" TargetMode="External"/><Relationship Id="rId33" Type="http://schemas.openxmlformats.org/officeDocument/2006/relationships/hyperlink" Target="https://www.easa.europa.eu/downloads/7297/en" TargetMode="External"/><Relationship Id="rId108" Type="http://schemas.openxmlformats.org/officeDocument/2006/relationships/hyperlink" Target="https://www.globalair.com/aircraft-for-sale/Specifications?specid=849" TargetMode="External"/><Relationship Id="rId129" Type="http://schemas.openxmlformats.org/officeDocument/2006/relationships/hyperlink" Target="https://perma.cc/45G3-CH5T" TargetMode="External"/><Relationship Id="rId54" Type="http://schemas.openxmlformats.org/officeDocument/2006/relationships/hyperlink" Target="https://customer.aero.bombardier.com/webd/BAG/CustSite/BRAD/RACSDocument.nsf/51aae8b2b3bfdf6685256c300045ff31/ec63f8639ff3ab9d85257c1500635bd8/$FILE/ATT3MP36.pdf/D8300-APM.pdf" TargetMode="External"/><Relationship Id="rId75" Type="http://schemas.openxmlformats.org/officeDocument/2006/relationships/hyperlink" Target="https://www.saabaircraftleasing.com/prod/datasheets/340b_jar.pdf" TargetMode="External"/><Relationship Id="rId96" Type="http://schemas.openxmlformats.org/officeDocument/2006/relationships/hyperlink" Target="https://www.acj.airbus.com/en/exclusive-aircraft/acjneo" TargetMode="External"/><Relationship Id="rId140" Type="http://schemas.openxmlformats.org/officeDocument/2006/relationships/hyperlink" Target="https://perma.cc/VR2U-YQPN" TargetMode="External"/><Relationship Id="rId161" Type="http://schemas.openxmlformats.org/officeDocument/2006/relationships/hyperlink" Target="https://perma.cc/9LK4-N96A" TargetMode="External"/><Relationship Id="rId182" Type="http://schemas.openxmlformats.org/officeDocument/2006/relationships/hyperlink" Target="https://perma.cc/RX98-GAWD" TargetMode="External"/><Relationship Id="rId217" Type="http://schemas.openxmlformats.org/officeDocument/2006/relationships/hyperlink" Target="https://perma.cc/2KHQ-NEL7" TargetMode="External"/><Relationship Id="rId6" Type="http://schemas.openxmlformats.org/officeDocument/2006/relationships/hyperlink" Target="https://eservices.aero.bombardier.com/wps/wcm/connect/eServices/e541c413-b25a-4d2c-8855-9fbfdc069f76/A220-300APP-Issue028-00-14apr2022.pdf?MOD=AJPERES&amp;CVID=o0EtI6o&amp;CVID=nEpwCZe&amp;CVID=nEpwCZe&amp;CVID=nDRB7Pn&amp;CVID=nDRB7Pn&amp;CVID=ndnIvYh&amp;CVID=n8iXu7i&amp;CVID=n8iXu7i&amp;CVID=n8iXu7i&amp;CVID=mVHwufA&amp;CVID=mVHwufA" TargetMode="External"/><Relationship Id="rId238" Type="http://schemas.openxmlformats.org/officeDocument/2006/relationships/hyperlink" Target="https://perma.cc/8WMX-78BN" TargetMode="External"/><Relationship Id="rId23" Type="http://schemas.openxmlformats.org/officeDocument/2006/relationships/hyperlink" Target="https://www.atr-aircraft.com/wp-content/uploads/2020/07/Factsheets_-_ATR_42-600.pdf" TargetMode="External"/><Relationship Id="rId119" Type="http://schemas.openxmlformats.org/officeDocument/2006/relationships/hyperlink" Target="https://man.fas.org/dod-101/sys/ac/docs/a8sw.pdf" TargetMode="External"/><Relationship Id="rId44" Type="http://schemas.openxmlformats.org/officeDocument/2006/relationships/hyperlink" Target="https://rgl.faa.gov/Regulatory_and_Guidance_Library/rgMakeModel.nsf/0/a8694be7b7ac6c178625731e006944bc/$FILE/A1NM%20Rev%2026.pdf" TargetMode="External"/><Relationship Id="rId65" Type="http://schemas.openxmlformats.org/officeDocument/2006/relationships/hyperlink" Target="https://www.flyembraer.com/irj/go/km/docs/download_center/Anonymous/Ergonomia/Home%20Page/Documents/APM_195.pdf" TargetMode="External"/><Relationship Id="rId86" Type="http://schemas.openxmlformats.org/officeDocument/2006/relationships/hyperlink" Target="https://customer.aero.bombardier.com/webd/BAG/CustSite/BRAD/RACSDocument.nsf/51aae8b2b3bfdf6685256c300045ff31/ec63f8639ff3ab9d85257c1500635bd8/$FILE/ATT6I6MT.pdf/D8300-ARM.pdf" TargetMode="External"/><Relationship Id="rId130" Type="http://schemas.openxmlformats.org/officeDocument/2006/relationships/hyperlink" Target="https://perma.cc/RPP8-28NR" TargetMode="External"/><Relationship Id="rId151" Type="http://schemas.openxmlformats.org/officeDocument/2006/relationships/hyperlink" Target="https://perma.cc/H3NZ-4NFS" TargetMode="External"/><Relationship Id="rId172" Type="http://schemas.openxmlformats.org/officeDocument/2006/relationships/hyperlink" Target="https://perma.cc/96CY-2RC2" TargetMode="External"/><Relationship Id="rId193" Type="http://schemas.openxmlformats.org/officeDocument/2006/relationships/hyperlink" Target="https://perma.cc/7XEJ-F8K7" TargetMode="External"/><Relationship Id="rId207" Type="http://schemas.openxmlformats.org/officeDocument/2006/relationships/hyperlink" Target="https://perma.cc/UMN7-B3SP" TargetMode="External"/><Relationship Id="rId228" Type="http://schemas.openxmlformats.org/officeDocument/2006/relationships/hyperlink" Target="https://perma.cc/LW7V-MJ9J" TargetMode="External"/><Relationship Id="rId249" Type="http://schemas.openxmlformats.org/officeDocument/2006/relationships/hyperlink" Target="https://perma.cc/Q3SS-BTWD" TargetMode="External"/><Relationship Id="rId13" Type="http://schemas.openxmlformats.org/officeDocument/2006/relationships/hyperlink" Target="https://www.airbus.com/sites/g/files/jlcbta136/files/2021-11/Airbus-Commercial-Aircraft-AC-A350-900-1000.pdf" TargetMode="External"/><Relationship Id="rId109" Type="http://schemas.openxmlformats.org/officeDocument/2006/relationships/hyperlink" Target="https://aircraft.airbus.com/en/aircraft/a320/a321ceo" TargetMode="External"/><Relationship Id="rId34" Type="http://schemas.openxmlformats.org/officeDocument/2006/relationships/hyperlink" Target="https://www.boeing.com/resources/boeingdotcom/commercial/airports/acaps/717.pdf" TargetMode="External"/><Relationship Id="rId55" Type="http://schemas.openxmlformats.org/officeDocument/2006/relationships/hyperlink" Target="https://www.easa.europa.eu/downloads/7257/en" TargetMode="External"/><Relationship Id="rId76" Type="http://schemas.openxmlformats.org/officeDocument/2006/relationships/hyperlink" Target="https://www.superjetinternational.com/wp-content/uploads/SSJ100_Datasheet.pdf" TargetMode="External"/><Relationship Id="rId97" Type="http://schemas.openxmlformats.org/officeDocument/2006/relationships/hyperlink" Target="https://www.baesystems.com/en/heritage/de-havilland-canada-dhc-8-dash-8" TargetMode="External"/><Relationship Id="rId120" Type="http://schemas.openxmlformats.org/officeDocument/2006/relationships/hyperlink" Target="https://www.fokkerservices.com/media/z05j5mhx/fokker50_informationbooklet.pdf" TargetMode="External"/><Relationship Id="rId141" Type="http://schemas.openxmlformats.org/officeDocument/2006/relationships/hyperlink" Target="https://perma.cc/TF4F-L6ET" TargetMode="External"/><Relationship Id="rId7" Type="http://schemas.openxmlformats.org/officeDocument/2006/relationships/hyperlink" Target="https://www.easa.europa.eu/downloads/20964/en" TargetMode="External"/><Relationship Id="rId162" Type="http://schemas.openxmlformats.org/officeDocument/2006/relationships/hyperlink" Target="https://perma.cc/GP69-QH73" TargetMode="External"/><Relationship Id="rId183" Type="http://schemas.openxmlformats.org/officeDocument/2006/relationships/hyperlink" Target="https://perma.cc/S5F6-FBTH" TargetMode="External"/><Relationship Id="rId218" Type="http://schemas.openxmlformats.org/officeDocument/2006/relationships/hyperlink" Target="https://perma.cc/J2B6-ATB5" TargetMode="External"/><Relationship Id="rId239" Type="http://schemas.openxmlformats.org/officeDocument/2006/relationships/hyperlink" Target="https://perma.cc/U6BT-E3W9" TargetMode="External"/><Relationship Id="rId250" Type="http://schemas.openxmlformats.org/officeDocument/2006/relationships/hyperlink" Target="https://perma.cc/RM58-CHGV" TargetMode="External"/><Relationship Id="rId24" Type="http://schemas.openxmlformats.org/officeDocument/2006/relationships/hyperlink" Target="https://www.bfu-web.de/EN/Publications/Interim_Reports/IR2019/IR1_19-1422-EX_BAE-JS32_Muenster-Osnabr.pdf?__blob=publicationFile" TargetMode="External"/><Relationship Id="rId45" Type="http://schemas.openxmlformats.org/officeDocument/2006/relationships/hyperlink" Target="https://www.boeing.com/resources/boeingdotcom/commercial/airports/acaps/777_23.pdf" TargetMode="External"/><Relationship Id="rId66" Type="http://schemas.openxmlformats.org/officeDocument/2006/relationships/hyperlink" Target="https://web.archive.org/web/20100215044408/http:/www.embraercommercialjets.com/img/download/135.pdf" TargetMode="External"/><Relationship Id="rId87" Type="http://schemas.openxmlformats.org/officeDocument/2006/relationships/hyperlink" Target="https://de.wikipedia.org/wiki/Beechcraft_Model_99" TargetMode="External"/><Relationship Id="rId110" Type="http://schemas.openxmlformats.org/officeDocument/2006/relationships/hyperlink" Target="https://aircraft.airbus.com/en/aircraft/a320/a321neo" TargetMode="External"/><Relationship Id="rId131" Type="http://schemas.openxmlformats.org/officeDocument/2006/relationships/hyperlink" Target="https://perma.cc/6HFM-K2M6" TargetMode="External"/><Relationship Id="rId152" Type="http://schemas.openxmlformats.org/officeDocument/2006/relationships/hyperlink" Target="https://perma.cc/4GC7-EZTY" TargetMode="External"/><Relationship Id="rId173" Type="http://schemas.openxmlformats.org/officeDocument/2006/relationships/hyperlink" Target="https://perma.cc/NP7D-ZLRH" TargetMode="External"/><Relationship Id="rId194" Type="http://schemas.openxmlformats.org/officeDocument/2006/relationships/hyperlink" Target="https://perma.cc/A8MD-9G8Z" TargetMode="External"/><Relationship Id="rId208" Type="http://schemas.openxmlformats.org/officeDocument/2006/relationships/hyperlink" Target="https://perma.cc/D2BN-AX8X" TargetMode="External"/><Relationship Id="rId229" Type="http://schemas.openxmlformats.org/officeDocument/2006/relationships/hyperlink" Target="https://perma.cc/BYP3-FK4M" TargetMode="External"/><Relationship Id="rId240" Type="http://schemas.openxmlformats.org/officeDocument/2006/relationships/hyperlink" Target="https://perma.cc/UVV9-E9EE" TargetMode="External"/><Relationship Id="rId14" Type="http://schemas.openxmlformats.org/officeDocument/2006/relationships/hyperlink" Target="https://aircraft.airbus.com/en/aircraft/a350/a350-900" TargetMode="External"/><Relationship Id="rId35" Type="http://schemas.openxmlformats.org/officeDocument/2006/relationships/hyperlink" Target="https://rgl.faa.gov/Regulatory_and_Guidance_Library/rgMakeModel.nsf/0/179cdacd213801658625832a006b2e37/$FILE/A16WE_Rev_64.pdf" TargetMode="External"/><Relationship Id="rId56" Type="http://schemas.openxmlformats.org/officeDocument/2006/relationships/hyperlink" Target="https://web.archive.org/web/20160304093244/http:/commercialaircraft.bombardier.com/content/dam/Websites/bca/literature/q400/BCA_5446_03_Q400_Factsheet_Update_EN_vF.pdf" TargetMode="External"/><Relationship Id="rId77" Type="http://schemas.openxmlformats.org/officeDocument/2006/relationships/hyperlink" Target="https://www.vikingair.com/twin-otter-series-400/technical-description" TargetMode="External"/><Relationship Id="rId100" Type="http://schemas.openxmlformats.org/officeDocument/2006/relationships/hyperlink" Target="https://www.boeing.com/resources/boeingdotcom/company/about_bca/startup/pdf/historical/717_passenger.pdf" TargetMode="External"/><Relationship Id="rId8" Type="http://schemas.openxmlformats.org/officeDocument/2006/relationships/hyperlink" Target="https://www.easa.europa.eu/downloads/16507/en" TargetMode="External"/><Relationship Id="rId98" Type="http://schemas.openxmlformats.org/officeDocument/2006/relationships/hyperlink" Target="https://www.boeing.com/commercial/aeromagazine/aero_19/717_characteristics.pdf" TargetMode="External"/><Relationship Id="rId121" Type="http://schemas.openxmlformats.org/officeDocument/2006/relationships/hyperlink" Target="https://archive.org/details/janesfightingshi7475shar/mode/1up?q=fokker&amp;view=theater" TargetMode="External"/><Relationship Id="rId142" Type="http://schemas.openxmlformats.org/officeDocument/2006/relationships/hyperlink" Target="https://perma.cc/A3L5-DZ5F" TargetMode="External"/><Relationship Id="rId163" Type="http://schemas.openxmlformats.org/officeDocument/2006/relationships/hyperlink" Target="https://perma.cc/5UXS-VURU" TargetMode="External"/><Relationship Id="rId184" Type="http://schemas.openxmlformats.org/officeDocument/2006/relationships/hyperlink" Target="https://perma.cc/2WMG-ZLA5" TargetMode="External"/><Relationship Id="rId219" Type="http://schemas.openxmlformats.org/officeDocument/2006/relationships/hyperlink" Target="https://perma.cc/2YG9-KR3L" TargetMode="External"/><Relationship Id="rId230" Type="http://schemas.openxmlformats.org/officeDocument/2006/relationships/hyperlink" Target="https://perma.cc/H6SJ-WRUZ" TargetMode="External"/><Relationship Id="rId251" Type="http://schemas.openxmlformats.org/officeDocument/2006/relationships/printerSettings" Target="../printerSettings/printerSettings14.bin"/><Relationship Id="rId25" Type="http://schemas.openxmlformats.org/officeDocument/2006/relationships/hyperlink" Target="https://web.archive.org/web/20120315223626/http:/www.raytheon.com/businesses/rtnwcm/groups/public/documents/content/rtn_raas_prod_1900dp_pdf.pdf" TargetMode="External"/><Relationship Id="rId46" Type="http://schemas.openxmlformats.org/officeDocument/2006/relationships/hyperlink" Target="https://www.boeing.com/resources/boeingdotcom/commercial/airports/acaps/777_2lr3er.pdf" TargetMode="External"/><Relationship Id="rId67" Type="http://schemas.openxmlformats.org/officeDocument/2006/relationships/hyperlink" Target="https://www.easa.europa.eu/downloads/7382/en" TargetMode="External"/><Relationship Id="rId88" Type="http://schemas.openxmlformats.org/officeDocument/2006/relationships/hyperlink" Target="https://en.wikipedia.org/wiki/Airbus_A380" TargetMode="External"/><Relationship Id="rId111" Type="http://schemas.openxmlformats.org/officeDocument/2006/relationships/hyperlink" Target="https://aircraft.airbus.com/en/aircraft/a330/a330-900" TargetMode="External"/><Relationship Id="rId132" Type="http://schemas.openxmlformats.org/officeDocument/2006/relationships/hyperlink" Target="https://perma.cc/LW3P-QKTT" TargetMode="External"/><Relationship Id="rId153" Type="http://schemas.openxmlformats.org/officeDocument/2006/relationships/hyperlink" Target="https://perma.cc/92XY-JDAC" TargetMode="External"/><Relationship Id="rId174" Type="http://schemas.openxmlformats.org/officeDocument/2006/relationships/hyperlink" Target="https://perma.cc/V3F7-XDQM" TargetMode="External"/><Relationship Id="rId195" Type="http://schemas.openxmlformats.org/officeDocument/2006/relationships/hyperlink" Target="https://perma.cc/A5GS-SC86" TargetMode="External"/><Relationship Id="rId209" Type="http://schemas.openxmlformats.org/officeDocument/2006/relationships/hyperlink" Target="https://perma.cc/EDT7-FN69" TargetMode="External"/><Relationship Id="rId220" Type="http://schemas.openxmlformats.org/officeDocument/2006/relationships/hyperlink" Target="https://perma.cc/6QNP-GDQQ" TargetMode="External"/><Relationship Id="rId241" Type="http://schemas.openxmlformats.org/officeDocument/2006/relationships/hyperlink" Target="https://perma.cc/AKV8-BKHE" TargetMode="External"/><Relationship Id="rId15" Type="http://schemas.openxmlformats.org/officeDocument/2006/relationships/hyperlink" Target="https://www.airbus.com/sites/g/files/jlcbta136/files/2021-11/Airbus-Aircraft-AC-A380.pdf" TargetMode="External"/><Relationship Id="rId36" Type="http://schemas.openxmlformats.org/officeDocument/2006/relationships/hyperlink" Target="https://www.boeing.com/resources/boeingdotcom/commercial/airports/acaps/757_23.pdf" TargetMode="External"/><Relationship Id="rId57" Type="http://schemas.openxmlformats.org/officeDocument/2006/relationships/hyperlink" Target="https://customer.aero.bombardier.com/webd/BAG/CustSite/BRAD/RACSDocument.nsf/51aae8b2b3bfdf6685256c300045ff31/ec63f8639ff3ab9d85257c1500635bd8/$FILE/ATTNBEOB.pdf/D8400-APM.pdf" TargetMode="External"/><Relationship Id="rId78" Type="http://schemas.openxmlformats.org/officeDocument/2006/relationships/hyperlink" Target="https://www.vikingair.com/sites/default/files/Viking-Twin-Otter-Series-400-Technical-Specifications-R-01-2018.pdf" TargetMode="External"/><Relationship Id="rId99" Type="http://schemas.openxmlformats.org/officeDocument/2006/relationships/hyperlink" Target="https://www.boeing.com/farnborough2014/pdf/BCA/bck-777%20Family%20Backgrounder.pdf" TargetMode="External"/><Relationship Id="rId101" Type="http://schemas.openxmlformats.org/officeDocument/2006/relationships/hyperlink" Target="https://www.easa.europa.eu/downloads/20863/en" TargetMode="External"/><Relationship Id="rId122" Type="http://schemas.openxmlformats.org/officeDocument/2006/relationships/hyperlink" Target="https://bit.ly/3wvUhZf" TargetMode="External"/><Relationship Id="rId143" Type="http://schemas.openxmlformats.org/officeDocument/2006/relationships/hyperlink" Target="https://perma.cc/2EJB-BSB7" TargetMode="External"/><Relationship Id="rId164" Type="http://schemas.openxmlformats.org/officeDocument/2006/relationships/hyperlink" Target="https://perma.cc/CKJ3-WVVC" TargetMode="External"/><Relationship Id="rId185" Type="http://schemas.openxmlformats.org/officeDocument/2006/relationships/hyperlink" Target="https://perma.cc/3NHE-DMUJ" TargetMode="External"/><Relationship Id="rId4" Type="http://schemas.openxmlformats.org/officeDocument/2006/relationships/hyperlink" Target="https://www.airbus.com/sites/g/files/jlcbta136/files/2022-02/Airbus-techdata-AC_A320_0322.pdf" TargetMode="External"/><Relationship Id="rId9" Type="http://schemas.openxmlformats.org/officeDocument/2006/relationships/hyperlink" Target="https://www.airbus.com/sites/g/files/jlcbta136/files/2022-02/Airbus-techdata-AC_A321_0322.pdf" TargetMode="External"/><Relationship Id="rId180" Type="http://schemas.openxmlformats.org/officeDocument/2006/relationships/hyperlink" Target="https://perma.cc/7FN7-2RZN" TargetMode="External"/><Relationship Id="rId210" Type="http://schemas.openxmlformats.org/officeDocument/2006/relationships/hyperlink" Target="https://perma.cc/7RET-BU72" TargetMode="External"/><Relationship Id="rId215" Type="http://schemas.openxmlformats.org/officeDocument/2006/relationships/hyperlink" Target="https://perma.cc/H4U6-YB2D" TargetMode="External"/><Relationship Id="rId236" Type="http://schemas.openxmlformats.org/officeDocument/2006/relationships/hyperlink" Target="https://perma.cc/ETY7-5HMB" TargetMode="External"/><Relationship Id="rId26" Type="http://schemas.openxmlformats.org/officeDocument/2006/relationships/hyperlink" Target="https://aviationcargo.dhl.com/sites/default/files/aircraft_dimension_sheets/beech1900c.pdf" TargetMode="External"/><Relationship Id="rId231" Type="http://schemas.openxmlformats.org/officeDocument/2006/relationships/hyperlink" Target="https://perma.cc/XSP5-42G2" TargetMode="External"/><Relationship Id="rId47" Type="http://schemas.openxmlformats.org/officeDocument/2006/relationships/hyperlink" Target="https://www.emirates.com/de/german/experience/our-fleet/boeing-777/" TargetMode="External"/><Relationship Id="rId68" Type="http://schemas.openxmlformats.org/officeDocument/2006/relationships/hyperlink" Target="https://rgl.faa.gov/Regulatory_and_Guidance_Library/rgMakeModel.nsf/0/04677d0ca024534c86257ee50053d2a0/$FILE/A5SW_Rev_29.pdf" TargetMode="External"/><Relationship Id="rId89" Type="http://schemas.openxmlformats.org/officeDocument/2006/relationships/hyperlink" Target="https://modernairliners.com/airbus-a380/airbus-a380-specs/" TargetMode="External"/><Relationship Id="rId112" Type="http://schemas.openxmlformats.org/officeDocument/2006/relationships/hyperlink" Target="https://www.easa.europa.eu/downloads/7719/en" TargetMode="External"/><Relationship Id="rId133" Type="http://schemas.openxmlformats.org/officeDocument/2006/relationships/hyperlink" Target="https://perma.cc/7JPW-AHS6" TargetMode="External"/><Relationship Id="rId154" Type="http://schemas.openxmlformats.org/officeDocument/2006/relationships/hyperlink" Target="https://perma.cc/WEU4-Y8LA" TargetMode="External"/><Relationship Id="rId175" Type="http://schemas.openxmlformats.org/officeDocument/2006/relationships/hyperlink" Target="https://perma.cc/9HP7-3MVJ" TargetMode="External"/><Relationship Id="rId196" Type="http://schemas.openxmlformats.org/officeDocument/2006/relationships/hyperlink" Target="https://perma.cc/G34D-BWKG" TargetMode="External"/><Relationship Id="rId200" Type="http://schemas.openxmlformats.org/officeDocument/2006/relationships/hyperlink" Target="https://perma.cc/H9DQ-TM4E" TargetMode="External"/><Relationship Id="rId16" Type="http://schemas.openxmlformats.org/officeDocument/2006/relationships/hyperlink" Target="https://www.airbus.com/sites/g/files/jlcbta136/files/2021-12/EN-Airbus-A380-Facts-and-Figures-December-2021_0.pdf" TargetMode="External"/><Relationship Id="rId221" Type="http://schemas.openxmlformats.org/officeDocument/2006/relationships/hyperlink" Target="https://perma.cc/8ZK4-AYQE" TargetMode="External"/><Relationship Id="rId242" Type="http://schemas.openxmlformats.org/officeDocument/2006/relationships/hyperlink" Target="https://perma.cc/YW83-MMHG" TargetMode="External"/><Relationship Id="rId37" Type="http://schemas.openxmlformats.org/officeDocument/2006/relationships/hyperlink" Target="https://www.easa.europa.eu/downloads/7246/en" TargetMode="External"/><Relationship Id="rId58" Type="http://schemas.openxmlformats.org/officeDocument/2006/relationships/hyperlink" Target="https://www.embraercommercialaviation.com/commercial-jets/erj145xr/" TargetMode="External"/><Relationship Id="rId79" Type="http://schemas.openxmlformats.org/officeDocument/2006/relationships/hyperlink" Target="https://rgl.faa.gov/Regulatory_and_Guidance_Library/rgMakeModel.nsf/0/c1817d49c964876886256b1400759d25/%24FILE/A6WE.pdf" TargetMode="External"/><Relationship Id="rId102" Type="http://schemas.openxmlformats.org/officeDocument/2006/relationships/hyperlink" Target="https://www.easa.europa.eu/downloads/65434/en" TargetMode="External"/><Relationship Id="rId123" Type="http://schemas.openxmlformats.org/officeDocument/2006/relationships/hyperlink" Target="https://perma.cc/2SVH-LLMS" TargetMode="External"/><Relationship Id="rId144" Type="http://schemas.openxmlformats.org/officeDocument/2006/relationships/hyperlink" Target="https://perma.cc/U7NB-R8BP" TargetMode="External"/><Relationship Id="rId90" Type="http://schemas.openxmlformats.org/officeDocument/2006/relationships/hyperlink" Target="https://rgl.faa.gov/Regulatory_and_Guidance_Library/rgMakeModel.nsf/0/764353a09b837fcf8625877b006642b5/$FILE/T00001SE_Rev45.pdf" TargetMode="External"/><Relationship Id="rId165" Type="http://schemas.openxmlformats.org/officeDocument/2006/relationships/hyperlink" Target="https://perma.cc/MPN3-SDHQ" TargetMode="External"/><Relationship Id="rId186" Type="http://schemas.openxmlformats.org/officeDocument/2006/relationships/hyperlink" Target="https://perma.cc/HNW8-Z8N3" TargetMode="External"/><Relationship Id="rId211" Type="http://schemas.openxmlformats.org/officeDocument/2006/relationships/hyperlink" Target="https://perma.cc/PVJ9-RBCE" TargetMode="External"/><Relationship Id="rId232" Type="http://schemas.openxmlformats.org/officeDocument/2006/relationships/hyperlink" Target="https://perma.cc/R3L2-3CJB" TargetMode="External"/><Relationship Id="rId27" Type="http://schemas.openxmlformats.org/officeDocument/2006/relationships/hyperlink" Target="https://rgl.faa.gov/regulatory_and_guidance_Library/rgMakeModel.nsf/0/c0a846816b9bfac386257385005c5f33/$FILE/A14ce.pdf" TargetMode="External"/><Relationship Id="rId48" Type="http://schemas.openxmlformats.org/officeDocument/2006/relationships/hyperlink" Target="https://www.boeing.com/resources/boeingdotcom/commercial/airports/acaps/787.pdf" TargetMode="External"/><Relationship Id="rId69" Type="http://schemas.openxmlformats.org/officeDocument/2006/relationships/hyperlink" Target="https://www.fokkerservices.com/media/53peaal2/fokker100_informationbooklet.pdf" TargetMode="External"/><Relationship Id="rId113" Type="http://schemas.openxmlformats.org/officeDocument/2006/relationships/hyperlink" Target="https://www.easa.europa.eu/downloads/7761/en" TargetMode="External"/><Relationship Id="rId134" Type="http://schemas.openxmlformats.org/officeDocument/2006/relationships/hyperlink" Target="https://perma.cc/YNM4-WAA5" TargetMode="External"/><Relationship Id="rId80" Type="http://schemas.openxmlformats.org/officeDocument/2006/relationships/hyperlink" Target="https://www.easa.europa.eu/downloads/7725/en" TargetMode="External"/><Relationship Id="rId155" Type="http://schemas.openxmlformats.org/officeDocument/2006/relationships/hyperlink" Target="https://perma.cc/SHG4-M9MS" TargetMode="External"/><Relationship Id="rId176" Type="http://schemas.openxmlformats.org/officeDocument/2006/relationships/hyperlink" Target="https://perma.cc/27C7-T3TU" TargetMode="External"/><Relationship Id="rId197" Type="http://schemas.openxmlformats.org/officeDocument/2006/relationships/hyperlink" Target="https://perma.cc/MDC7-ACGU" TargetMode="External"/><Relationship Id="rId201" Type="http://schemas.openxmlformats.org/officeDocument/2006/relationships/hyperlink" Target="https://perma.cc/9UYW-SB9Z" TargetMode="External"/><Relationship Id="rId222" Type="http://schemas.openxmlformats.org/officeDocument/2006/relationships/hyperlink" Target="https://perma.cc/B2QA-LR93" TargetMode="External"/><Relationship Id="rId243" Type="http://schemas.openxmlformats.org/officeDocument/2006/relationships/hyperlink" Target="https://perma.cc/NST3-HZM7" TargetMode="External"/><Relationship Id="rId17" Type="http://schemas.openxmlformats.org/officeDocument/2006/relationships/hyperlink" Target="https://www.airbus.com/sites/g/files/jlcbta136/files/2021-11/Airbus-Commercial-Aircraft-AC-A330.pdf" TargetMode="External"/><Relationship Id="rId38" Type="http://schemas.openxmlformats.org/officeDocument/2006/relationships/hyperlink" Target="https://man.fas.org/dod-101/sys/ac/docs/a2nm.pdf" TargetMode="External"/><Relationship Id="rId59" Type="http://schemas.openxmlformats.org/officeDocument/2006/relationships/hyperlink" Target="https://www.flyembraer.com/irj/go/km/docs/download_center/Anonymous/Ergonomia/Home%20Page/Documents/APM_120.pdf" TargetMode="External"/><Relationship Id="rId103" Type="http://schemas.openxmlformats.org/officeDocument/2006/relationships/hyperlink" Target="https://www.easa.europa.eu/downloads/7461/en" TargetMode="External"/><Relationship Id="rId124" Type="http://schemas.openxmlformats.org/officeDocument/2006/relationships/hyperlink" Target="https://perma.cc/F2LS-S2KX" TargetMode="External"/><Relationship Id="rId70" Type="http://schemas.openxmlformats.org/officeDocument/2006/relationships/hyperlink" Target="https://web.archive.org/web/20120321232627/http:/www.aer.ita.br/~bmattos/mundo/airliner/fo100.htm" TargetMode="External"/><Relationship Id="rId91" Type="http://schemas.openxmlformats.org/officeDocument/2006/relationships/hyperlink" Target="https://rgl.faa.gov/Regulatory_and_Guidance_Library/rgMakeModel.nsf/0/ce41b0787460af1386257228006bf8b2/$FILE/T00011AT.pdf" TargetMode="External"/><Relationship Id="rId145" Type="http://schemas.openxmlformats.org/officeDocument/2006/relationships/hyperlink" Target="https://perma.cc/2XEH-U23Y" TargetMode="External"/><Relationship Id="rId166" Type="http://schemas.openxmlformats.org/officeDocument/2006/relationships/hyperlink" Target="https://perma.cc/2LDR-SKHP" TargetMode="External"/><Relationship Id="rId187" Type="http://schemas.openxmlformats.org/officeDocument/2006/relationships/hyperlink" Target="https://perma.cc/9GMZ-NNT8" TargetMode="External"/><Relationship Id="rId1" Type="http://schemas.openxmlformats.org/officeDocument/2006/relationships/hyperlink" Target="https://www.airbus.com/sites/g/files/jlcbta136/files/2022-02/Airbus-techdata-AC_A319_0322.pdf" TargetMode="External"/><Relationship Id="rId212" Type="http://schemas.openxmlformats.org/officeDocument/2006/relationships/hyperlink" Target="https://perma.cc/K4CR-9JGT" TargetMode="External"/><Relationship Id="rId233" Type="http://schemas.openxmlformats.org/officeDocument/2006/relationships/hyperlink" Target="https://perma.cc/9KNL-FWRE" TargetMode="External"/><Relationship Id="rId28" Type="http://schemas.openxmlformats.org/officeDocument/2006/relationships/hyperlink" Target="http://www.flugzeuginfo.net/acdata_php/acdata_beech_99_en.php" TargetMode="External"/><Relationship Id="rId49" Type="http://schemas.openxmlformats.org/officeDocument/2006/relationships/hyperlink" Target="https://customer.aero.bombardier.com/webd/BAG/CustSite/BRAD/RACSDocument.nsf/51aae8b2b3bfdf6685256c300045ff31/ec63f8639ff3ab9d85257c1500635bd8/$FILE/ATTQF1EY.pdf/CRJ900APMR11.pdf" TargetMode="External"/><Relationship Id="rId114" Type="http://schemas.openxmlformats.org/officeDocument/2006/relationships/hyperlink" Target="https://www.easa.europa.eu/downloads/8355/en" TargetMode="External"/><Relationship Id="rId60" Type="http://schemas.openxmlformats.org/officeDocument/2006/relationships/hyperlink" Target="https://www.easa.europa.eu/downloads/127185/en" TargetMode="External"/><Relationship Id="rId81" Type="http://schemas.openxmlformats.org/officeDocument/2006/relationships/hyperlink" Target="http://mhirj-preview-files.s3-us-west-2.amazonaws.com/mhirj/2020-12/MHIRJ_CRJ700_Factsheet_FR_V1_web.pdf" TargetMode="External"/><Relationship Id="rId135" Type="http://schemas.openxmlformats.org/officeDocument/2006/relationships/hyperlink" Target="https://perma.cc/DTH6-3JQW" TargetMode="External"/><Relationship Id="rId156" Type="http://schemas.openxmlformats.org/officeDocument/2006/relationships/hyperlink" Target="https://perma.cc/Z7VQ-XMJJ" TargetMode="External"/><Relationship Id="rId177" Type="http://schemas.openxmlformats.org/officeDocument/2006/relationships/hyperlink" Target="https://perma.cc/RX8K-VRYB" TargetMode="External"/><Relationship Id="rId198" Type="http://schemas.openxmlformats.org/officeDocument/2006/relationships/hyperlink" Target="https://perma.cc/Q26T-AUXV" TargetMode="External"/><Relationship Id="rId202" Type="http://schemas.openxmlformats.org/officeDocument/2006/relationships/hyperlink" Target="https://perma.cc/X53C-P5PQ" TargetMode="External"/><Relationship Id="rId223" Type="http://schemas.openxmlformats.org/officeDocument/2006/relationships/hyperlink" Target="https://perma.cc/EGS6-A8D6" TargetMode="External"/><Relationship Id="rId244" Type="http://schemas.openxmlformats.org/officeDocument/2006/relationships/hyperlink" Target="https://perma.cc/EL9H-W878" TargetMode="External"/><Relationship Id="rId18" Type="http://schemas.openxmlformats.org/officeDocument/2006/relationships/hyperlink" Target="https://aircraft.airbus.com/en/aircraft/a350/a350-1000" TargetMode="External"/><Relationship Id="rId39" Type="http://schemas.openxmlformats.org/officeDocument/2006/relationships/hyperlink" Target="https://www.boeing.com/resources/boeingdotcom/commercial/airports/acaps/md80.pdf" TargetMode="External"/><Relationship Id="rId50" Type="http://schemas.openxmlformats.org/officeDocument/2006/relationships/hyperlink" Target="https://customer.aero.bombardier.com/webd/BAG/CustSite/BRAD/RACSDocument.nsf/51aae8b2b3bfdf6685256c300045ff31/ec63f8639ff3ab9d85257c1500635bd8/$FILE/ATTE8Q23.pdf/CRJ700APMR15.pdf" TargetMode="External"/><Relationship Id="rId104" Type="http://schemas.openxmlformats.org/officeDocument/2006/relationships/hyperlink" Target="https://www.easa.europa.eu/downloads/7757/en" TargetMode="External"/><Relationship Id="rId125" Type="http://schemas.openxmlformats.org/officeDocument/2006/relationships/hyperlink" Target="https://perma.cc/F5TQ-TTAM" TargetMode="External"/><Relationship Id="rId146" Type="http://schemas.openxmlformats.org/officeDocument/2006/relationships/hyperlink" Target="https://perma.cc/J8MY-KVDC" TargetMode="External"/><Relationship Id="rId167" Type="http://schemas.openxmlformats.org/officeDocument/2006/relationships/hyperlink" Target="https://perma.cc/2YTP-RDSP" TargetMode="External"/><Relationship Id="rId188" Type="http://schemas.openxmlformats.org/officeDocument/2006/relationships/hyperlink" Target="https://perma.cc/XM2C-GR4G" TargetMode="External"/><Relationship Id="rId71" Type="http://schemas.openxmlformats.org/officeDocument/2006/relationships/hyperlink" Target="https://www.allianceairlines.com.au/docs/default-source/Fleet/fokker-50_c.pdf?sfvrsn=6e0f1e9e_2" TargetMode="External"/><Relationship Id="rId92" Type="http://schemas.openxmlformats.org/officeDocument/2006/relationships/hyperlink" Target="https://rgl.faa.gov/Regulatory_and_Guidance_Library/rgMakeModel.nsf/0/e902a54c589cfaca862586b800631b4f/$FILE/E9NE%20Rev%2012.pdf" TargetMode="External"/><Relationship Id="rId213" Type="http://schemas.openxmlformats.org/officeDocument/2006/relationships/hyperlink" Target="https://perma.cc/MD4G-J8TY" TargetMode="External"/><Relationship Id="rId234" Type="http://schemas.openxmlformats.org/officeDocument/2006/relationships/hyperlink" Target="https://perma.cc/E9PY-43BS" TargetMode="External"/><Relationship Id="rId2" Type="http://schemas.openxmlformats.org/officeDocument/2006/relationships/hyperlink" Target="https://aircraft.airbus.com/en/aircraft/a320/a319ceo" TargetMode="External"/><Relationship Id="rId29" Type="http://schemas.openxmlformats.org/officeDocument/2006/relationships/hyperlink" Target="https://rgl.faa.gov/Regulatory_and_Guidance_library/rgMakeModel.nsf/0/100657432ccca9b0862582da006187dc/$FILE/A24CE_Rev_121.pdf" TargetMode="External"/><Relationship Id="rId40" Type="http://schemas.openxmlformats.org/officeDocument/2006/relationships/hyperlink" Target="https://www.boeing.com/resources/boeingdotcom/commercial/airports/acaps/747_4.pdf" TargetMode="External"/><Relationship Id="rId115" Type="http://schemas.openxmlformats.org/officeDocument/2006/relationships/hyperlink" Target="https://perma.cc/YH2A-WANK" TargetMode="External"/><Relationship Id="rId136" Type="http://schemas.openxmlformats.org/officeDocument/2006/relationships/hyperlink" Target="https://perma.cc/N2U9-E2H3" TargetMode="External"/><Relationship Id="rId157" Type="http://schemas.openxmlformats.org/officeDocument/2006/relationships/hyperlink" Target="https://perma.cc/8D4X-JBN8" TargetMode="External"/><Relationship Id="rId178" Type="http://schemas.openxmlformats.org/officeDocument/2006/relationships/hyperlink" Target="https://perma.cc/F35H-8PQR" TargetMode="External"/><Relationship Id="rId61" Type="http://schemas.openxmlformats.org/officeDocument/2006/relationships/hyperlink" Target="https://www.flyembraer.com/irj/go/km/docs/download_center/Anonymous/Ergonomia/Home%20Page/Documents/APM_145.pdf" TargetMode="External"/><Relationship Id="rId82" Type="http://schemas.openxmlformats.org/officeDocument/2006/relationships/hyperlink" Target="http://mhirj-preview-files.s3-us-west-2.amazonaws.com/mhirj/2020-12/MHIRJ_CRJ900_Factsheet_FR_V1_web.pdf" TargetMode="External"/><Relationship Id="rId199" Type="http://schemas.openxmlformats.org/officeDocument/2006/relationships/hyperlink" Target="https://perma.cc/Z8QS-SFXN" TargetMode="External"/><Relationship Id="rId203" Type="http://schemas.openxmlformats.org/officeDocument/2006/relationships/hyperlink" Target="https://perma.cc/3W2A-VWPG" TargetMode="External"/><Relationship Id="rId19" Type="http://schemas.openxmlformats.org/officeDocument/2006/relationships/hyperlink" Target="https://www.antonov.com/en/history/an-24" TargetMode="External"/><Relationship Id="rId224" Type="http://schemas.openxmlformats.org/officeDocument/2006/relationships/hyperlink" Target="https://perma.cc/9KB2-NTKQ" TargetMode="External"/><Relationship Id="rId245" Type="http://schemas.openxmlformats.org/officeDocument/2006/relationships/hyperlink" Target="https://perma.cc/S2UG-5NN3" TargetMode="External"/><Relationship Id="rId30" Type="http://schemas.openxmlformats.org/officeDocument/2006/relationships/hyperlink" Target="https://equaflight.com/wp-content/uploads/2019/08/EN-Aircraft-specifications-8.pdf" TargetMode="External"/><Relationship Id="rId105" Type="http://schemas.openxmlformats.org/officeDocument/2006/relationships/hyperlink" Target="https://www.easa.europa.eu/downloads/7799/en" TargetMode="External"/><Relationship Id="rId126" Type="http://schemas.openxmlformats.org/officeDocument/2006/relationships/hyperlink" Target="https://perma.cc/H7UU-YKZR" TargetMode="External"/><Relationship Id="rId147" Type="http://schemas.openxmlformats.org/officeDocument/2006/relationships/hyperlink" Target="https://perma.cc/UQ5K-LGE4" TargetMode="External"/><Relationship Id="rId168" Type="http://schemas.openxmlformats.org/officeDocument/2006/relationships/hyperlink" Target="https://perma.cc/M9WP-4S6F" TargetMode="External"/><Relationship Id="rId51" Type="http://schemas.openxmlformats.org/officeDocument/2006/relationships/hyperlink" Target="https://customer.aero.bombardier.com/webd/BAG/CustSite/BRAD/RACSDocument.nsf/51aae8b2b3bfdf6685256c300045ff31/ec63f8639ff3ab9d85257c1500635bd8/$FILE/ATT1ES4H.pdf/CRJ200APMR8.pdf" TargetMode="External"/><Relationship Id="rId72" Type="http://schemas.openxmlformats.org/officeDocument/2006/relationships/hyperlink" Target="https://en.wikipedia.org/wiki/Fokker_50" TargetMode="External"/><Relationship Id="rId93" Type="http://schemas.openxmlformats.org/officeDocument/2006/relationships/hyperlink" Target="https://web.archive.org/web/20091127210225/http:/www.flyfokker.com/downloads/FlyFokker/Leaflet%20Fokker%20100.pdf" TargetMode="External"/><Relationship Id="rId189" Type="http://schemas.openxmlformats.org/officeDocument/2006/relationships/hyperlink" Target="https://perma.cc/Y2K5-SYQS" TargetMode="External"/><Relationship Id="rId3" Type="http://schemas.openxmlformats.org/officeDocument/2006/relationships/hyperlink" Target="https://aircraft.airbus.com/en/aircraft/a320/a320ceo" TargetMode="External"/><Relationship Id="rId214" Type="http://schemas.openxmlformats.org/officeDocument/2006/relationships/hyperlink" Target="https://perma.cc/V2KU-X446" TargetMode="External"/><Relationship Id="rId235" Type="http://schemas.openxmlformats.org/officeDocument/2006/relationships/hyperlink" Target="https://perma.cc/DP7N-YBDT" TargetMode="External"/><Relationship Id="rId116" Type="http://schemas.openxmlformats.org/officeDocument/2006/relationships/hyperlink" Target="https://customer.aero.bombardier.com/webd/BAG/CustSite/BRAD/RACSDocument.nsf/51aae8b2b3bfdf6685256c300045ff31/ec63f8639ff3ab9d85257c1500635bd8/$FILE/ATT9NGKU.pdf/D8100-ARM.pdf" TargetMode="External"/><Relationship Id="rId137" Type="http://schemas.openxmlformats.org/officeDocument/2006/relationships/hyperlink" Target="https://perma.cc/6FNR-XS8L" TargetMode="External"/><Relationship Id="rId158" Type="http://schemas.openxmlformats.org/officeDocument/2006/relationships/hyperlink" Target="https://perma.cc/663U-FS5V" TargetMode="External"/><Relationship Id="rId20" Type="http://schemas.openxmlformats.org/officeDocument/2006/relationships/hyperlink" Target="https://urga.com.ua/en/samolet-an-24.html" TargetMode="External"/><Relationship Id="rId41" Type="http://schemas.openxmlformats.org/officeDocument/2006/relationships/hyperlink" Target="https://www.easa.europa.eu/downloads/7250/en" TargetMode="External"/><Relationship Id="rId62" Type="http://schemas.openxmlformats.org/officeDocument/2006/relationships/hyperlink" Target="https://www.flyembraer.com/irj/go/km/docs/download_center/Anonymous/Ergonomia/Home%20Page/Documents/APM_170.pdf" TargetMode="External"/><Relationship Id="rId83" Type="http://schemas.openxmlformats.org/officeDocument/2006/relationships/hyperlink" Target="http://www.ssj100rightnow.com/download/SSJ100_DEP_WEB_2016.pdf" TargetMode="External"/><Relationship Id="rId179" Type="http://schemas.openxmlformats.org/officeDocument/2006/relationships/hyperlink" Target="https://perma.cc/LEZ5-4YDR" TargetMode="External"/><Relationship Id="rId190" Type="http://schemas.openxmlformats.org/officeDocument/2006/relationships/hyperlink" Target="https://perma.cc/ABD6-KFLR" TargetMode="External"/><Relationship Id="rId204" Type="http://schemas.openxmlformats.org/officeDocument/2006/relationships/hyperlink" Target="https://perma.cc/GV3W-QJ29" TargetMode="External"/><Relationship Id="rId225" Type="http://schemas.openxmlformats.org/officeDocument/2006/relationships/hyperlink" Target="https://perma.cc/V9E3-Q7VU" TargetMode="External"/><Relationship Id="rId246" Type="http://schemas.openxmlformats.org/officeDocument/2006/relationships/hyperlink" Target="https://perma.cc/K98G-FGNG" TargetMode="External"/><Relationship Id="rId106" Type="http://schemas.openxmlformats.org/officeDocument/2006/relationships/hyperlink" Target="https://www.easa.europa.eu/sites/default/files/dfu/TCDS_EASA%20IM%20A%20673_%28CRJ%29_Issue%201_EASA.PDF" TargetMode="External"/><Relationship Id="rId127" Type="http://schemas.openxmlformats.org/officeDocument/2006/relationships/hyperlink" Target="https://perma.cc/22JJ-DBHX" TargetMode="External"/><Relationship Id="rId10" Type="http://schemas.openxmlformats.org/officeDocument/2006/relationships/hyperlink" Target="https://www.flightglobal.com/download?ac=73559" TargetMode="External"/><Relationship Id="rId31" Type="http://schemas.openxmlformats.org/officeDocument/2006/relationships/hyperlink" Target="https://www.boeing.com/resources/boeingdotcom/commercial/airports/acaps/737MAX_RevF.pdf" TargetMode="External"/><Relationship Id="rId52" Type="http://schemas.openxmlformats.org/officeDocument/2006/relationships/hyperlink" Target="https://customer.aero.bombardier.com/webd/BAG/CustSite/BRAD/RACSDocument.nsf/51aae8b2b3bfdf6685256c300045ff31/ec63f8639ff3ab9d85257c1500635bd8/$FILE/ATT19ELL.pdf/D8100-APM.pdf" TargetMode="External"/><Relationship Id="rId73" Type="http://schemas.openxmlformats.org/officeDocument/2006/relationships/hyperlink" Target="https://www.saabaircraftleasing.com/prod/dataSheets/340Brochure.pdf" TargetMode="External"/><Relationship Id="rId94" Type="http://schemas.openxmlformats.org/officeDocument/2006/relationships/hyperlink" Target="https://web.archive.org/web/20130228154735/http:/www.embraercommercialjets.com/img/download/136.pdf" TargetMode="External"/><Relationship Id="rId148" Type="http://schemas.openxmlformats.org/officeDocument/2006/relationships/hyperlink" Target="https://perma.cc/M5QY-YPJJ" TargetMode="External"/><Relationship Id="rId169" Type="http://schemas.openxmlformats.org/officeDocument/2006/relationships/hyperlink" Target="https://perma.cc/XC4M-3LUC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7910/DVN/YAHODP" TargetMode="External"/><Relationship Id="rId1" Type="http://schemas.openxmlformats.org/officeDocument/2006/relationships/hyperlink" Target="https://www.gnu.org/licens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asa.europa.eu/downloads/16507/en" TargetMode="External"/><Relationship Id="rId13" Type="http://schemas.openxmlformats.org/officeDocument/2006/relationships/hyperlink" Target="https://aircraft.airbus.com/en/aircraft/a320/a321neo" TargetMode="External"/><Relationship Id="rId3" Type="http://schemas.openxmlformats.org/officeDocument/2006/relationships/hyperlink" Target="https://aircraft.airbus.com/en/aircraft/a320/a320ceo" TargetMode="External"/><Relationship Id="rId7" Type="http://schemas.openxmlformats.org/officeDocument/2006/relationships/hyperlink" Target="https://www.easa.europa.eu/downloads/20964/en" TargetMode="External"/><Relationship Id="rId12" Type="http://schemas.openxmlformats.org/officeDocument/2006/relationships/hyperlink" Target="https://aircraft.airbus.com/en/aircraft/a320/a321ceo" TargetMode="External"/><Relationship Id="rId2" Type="http://schemas.openxmlformats.org/officeDocument/2006/relationships/hyperlink" Target="https://aircraft.airbus.com/en/aircraft/a320/a319ceo" TargetMode="External"/><Relationship Id="rId1" Type="http://schemas.openxmlformats.org/officeDocument/2006/relationships/hyperlink" Target="https://www.airbus.com/sites/g/files/jlcbta136/files/2022-02/Airbus-techdata-AC_A319_0322.pdf" TargetMode="External"/><Relationship Id="rId6" Type="http://schemas.openxmlformats.org/officeDocument/2006/relationships/hyperlink" Target="https://eservices.aero.bombardier.com/wps/wcm/connect/eServices/e541c413-b25a-4d2c-8855-9fbfdc069f76/A220-300APP-Issue028-00-14apr2022.pdf?MOD=AJPERES&amp;CVID=o0EtI6o&amp;CVID=nEpwCZe&amp;CVID=nEpwCZe&amp;CVID=nDRB7Pn&amp;CVID=nDRB7Pn&amp;CVID=ndnIvYh&amp;CVID=n8iXu7i&amp;CVID=n8iXu7i&amp;CVID=n8iXu7i&amp;CVID=mVHwufA&amp;CVID=mVHwufA" TargetMode="External"/><Relationship Id="rId11" Type="http://schemas.openxmlformats.org/officeDocument/2006/relationships/hyperlink" Target="https://www.acj.airbus.com/en/exclusive-aircraft/acjneo" TargetMode="External"/><Relationship Id="rId5" Type="http://schemas.openxmlformats.org/officeDocument/2006/relationships/hyperlink" Target="https://aircraft.airbus.com/en/aircraft/a220/a220-300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www.flightglobal.com/download?ac=73559" TargetMode="External"/><Relationship Id="rId4" Type="http://schemas.openxmlformats.org/officeDocument/2006/relationships/hyperlink" Target="https://www.airbus.com/sites/g/files/jlcbta136/files/2022-02/Airbus-techdata-AC_A320_0322.pdf" TargetMode="External"/><Relationship Id="rId9" Type="http://schemas.openxmlformats.org/officeDocument/2006/relationships/hyperlink" Target="https://www.airbus.com/sites/g/files/jlcbta136/files/2022-02/Airbus-techdata-AC_A321_0322.pdf" TargetMode="External"/><Relationship Id="rId14" Type="http://schemas.openxmlformats.org/officeDocument/2006/relationships/hyperlink" Target="https://www.easa.europa.eu/downloads/20863/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rbus.com/sites/g/files/jlcbta136/files/2021-11/Airbus-Commercial-Aircraft-AC-A330.pdf" TargetMode="External"/><Relationship Id="rId13" Type="http://schemas.openxmlformats.org/officeDocument/2006/relationships/hyperlink" Target="https://modernairliners.com/airbus-a380/airbus-a380-specs/" TargetMode="External"/><Relationship Id="rId3" Type="http://schemas.openxmlformats.org/officeDocument/2006/relationships/hyperlink" Target="https://www.airbus.com/sites/g/files/jlcbta136/files/2021-11/Airbus-Commercial-Aircraft-AC-A350-900-1000.pdf" TargetMode="External"/><Relationship Id="rId7" Type="http://schemas.openxmlformats.org/officeDocument/2006/relationships/hyperlink" Target="https://aircraft.airbus.com/en/aircraft/a350/a350-1000" TargetMode="External"/><Relationship Id="rId12" Type="http://schemas.openxmlformats.org/officeDocument/2006/relationships/hyperlink" Target="https://en.wikipedia.org/wiki/Airbus_A380" TargetMode="External"/><Relationship Id="rId2" Type="http://schemas.openxmlformats.org/officeDocument/2006/relationships/hyperlink" Target="https://www.easa.europa.eu/downloads/17736/en" TargetMode="External"/><Relationship Id="rId1" Type="http://schemas.openxmlformats.org/officeDocument/2006/relationships/hyperlink" Target="https://aircraft.airbus.com/en/aircraft/a330/a330-200" TargetMode="External"/><Relationship Id="rId6" Type="http://schemas.openxmlformats.org/officeDocument/2006/relationships/hyperlink" Target="https://www.airbus.com/sites/g/files/jlcbta136/files/2021-12/EN-Airbus-A380-Facts-and-Figures-December-2021_0.pdf" TargetMode="External"/><Relationship Id="rId11" Type="http://schemas.openxmlformats.org/officeDocument/2006/relationships/hyperlink" Target="https://www.fzt.haw-hamburg.de/pers/Scholz/dglr/hh/text_2008_01_31_A380.pdf" TargetMode="External"/><Relationship Id="rId5" Type="http://schemas.openxmlformats.org/officeDocument/2006/relationships/hyperlink" Target="https://www.airbus.com/sites/g/files/jlcbta136/files/2021-11/Airbus-Aircraft-AC-A380.pdf" TargetMode="External"/><Relationship Id="rId10" Type="http://schemas.openxmlformats.org/officeDocument/2006/relationships/hyperlink" Target="https://www.easa.europa.eu/downloads/7635/en" TargetMode="External"/><Relationship Id="rId4" Type="http://schemas.openxmlformats.org/officeDocument/2006/relationships/hyperlink" Target="https://aircraft.airbus.com/en/aircraft/a350/a350-900" TargetMode="External"/><Relationship Id="rId9" Type="http://schemas.openxmlformats.org/officeDocument/2006/relationships/hyperlink" Target="https://www.flightglobal.com/download?ac=73559" TargetMode="External"/><Relationship Id="rId14" Type="http://schemas.openxmlformats.org/officeDocument/2006/relationships/hyperlink" Target="https://aircraft.airbus.com/en/aircraft/a330/a330-9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aviaros.narod.ru/an-24.htm" TargetMode="External"/><Relationship Id="rId2" Type="http://schemas.openxmlformats.org/officeDocument/2006/relationships/hyperlink" Target="https://urga.com.ua/en/samolet-an-24.html" TargetMode="External"/><Relationship Id="rId1" Type="http://schemas.openxmlformats.org/officeDocument/2006/relationships/hyperlink" Target="https://www.antonov.com/en/history/an-24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flightglobal.com/download?ac=7355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ightglobal.com/download?ac=73559" TargetMode="External"/><Relationship Id="rId2" Type="http://schemas.openxmlformats.org/officeDocument/2006/relationships/hyperlink" Target="https://www.atr-aircraft.com/wp-content/uploads/2020/07/Factsheets_-_ATR_42-600.pdf" TargetMode="External"/><Relationship Id="rId1" Type="http://schemas.openxmlformats.org/officeDocument/2006/relationships/hyperlink" Target="https://www.atr-aircraft.com/wp-content/uploads/2020/07/Factsheets_-_ATR_72-600.pdf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perma.cc/J8MY-KVDC" TargetMode="External"/><Relationship Id="rId4" Type="http://schemas.openxmlformats.org/officeDocument/2006/relationships/hyperlink" Target="https://perma.cc/UQ5K-LGE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lightglobal.com/download?ac=73559" TargetMode="External"/><Relationship Id="rId1" Type="http://schemas.openxmlformats.org/officeDocument/2006/relationships/hyperlink" Target="https://www.bfu-web.de/EN/Publications/Interim_Reports/IR2019/IR1_19-1422-EX_BAE-JS32_Muenster-Osnabr.pdf?__blob=publicationFil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gl.faa.gov/regulatory_and_guidance_Library/rgMakeModel.nsf/0/c0a846816b9bfac386257385005c5f33/$FILE/A14ce.pdf" TargetMode="External"/><Relationship Id="rId7" Type="http://schemas.openxmlformats.org/officeDocument/2006/relationships/hyperlink" Target="https://www.flightglobal.com/download?ac=73559" TargetMode="External"/><Relationship Id="rId2" Type="http://schemas.openxmlformats.org/officeDocument/2006/relationships/hyperlink" Target="https://aviationcargo.dhl.com/sites/default/files/aircraft_dimension_sheets/beech1900c.pdf" TargetMode="External"/><Relationship Id="rId1" Type="http://schemas.openxmlformats.org/officeDocument/2006/relationships/hyperlink" Target="https://web.archive.org/web/20120315223626/http:/www.raytheon.com/businesses/rtnwcm/groups/public/documents/content/rtn_raas_prod_1900dp_pdf.pdf" TargetMode="External"/><Relationship Id="rId6" Type="http://schemas.openxmlformats.org/officeDocument/2006/relationships/hyperlink" Target="https://equaflight.com/wp-content/uploads/2019/08/EN-Aircraft-specifications-8.pdf" TargetMode="External"/><Relationship Id="rId5" Type="http://schemas.openxmlformats.org/officeDocument/2006/relationships/hyperlink" Target="https://rgl.faa.gov/Regulatory_and_Guidance_library/rgMakeModel.nsf/0/100657432ccca9b0862582da006187dc/$FILE/A24CE_Rev_121.pdf" TargetMode="External"/><Relationship Id="rId4" Type="http://schemas.openxmlformats.org/officeDocument/2006/relationships/hyperlink" Target="http://www.flugzeuginfo.net/acdata_php/acdata_beech_99_en.php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man.fas.org/dod-101/sys/ac/docs/a2nm.pdf" TargetMode="External"/><Relationship Id="rId13" Type="http://schemas.openxmlformats.org/officeDocument/2006/relationships/hyperlink" Target="https://rgl.faa.gov/Regulatory_and_Guidance_Library/rgMakeModel.nsf/0/c1817d49c964876886256b1400759d25/%24FILE/A6WE.pdf" TargetMode="External"/><Relationship Id="rId3" Type="http://schemas.openxmlformats.org/officeDocument/2006/relationships/hyperlink" Target="https://www.easa.europa.eu/downloads/7297/en" TargetMode="External"/><Relationship Id="rId7" Type="http://schemas.openxmlformats.org/officeDocument/2006/relationships/hyperlink" Target="https://www.easa.europa.eu/downloads/7246/en" TargetMode="External"/><Relationship Id="rId12" Type="http://schemas.openxmlformats.org/officeDocument/2006/relationships/hyperlink" Target="https://www.easa.europa.eu/downloads/7757/en" TargetMode="External"/><Relationship Id="rId2" Type="http://schemas.openxmlformats.org/officeDocument/2006/relationships/hyperlink" Target="https://www.boeing.com/resources/boeingdotcom/commercial/airports/acaps/737_RevA.pdf" TargetMode="External"/><Relationship Id="rId1" Type="http://schemas.openxmlformats.org/officeDocument/2006/relationships/hyperlink" Target="https://www.boeing.com/resources/boeingdotcom/commercial/airports/acaps/737MAX_RevF.pdf" TargetMode="External"/><Relationship Id="rId6" Type="http://schemas.openxmlformats.org/officeDocument/2006/relationships/hyperlink" Target="https://www.boeing.com/resources/boeingdotcom/commercial/airports/acaps/757_23.pdf" TargetMode="External"/><Relationship Id="rId11" Type="http://schemas.openxmlformats.org/officeDocument/2006/relationships/hyperlink" Target="https://www.boeing.com/resources/boeingdotcom/company/about_bca/startup/pdf/historical/717_passenger.pdf" TargetMode="External"/><Relationship Id="rId5" Type="http://schemas.openxmlformats.org/officeDocument/2006/relationships/hyperlink" Target="https://rgl.faa.gov/Regulatory_and_Guidance_Library/rgMakeModel.nsf/0/179cdacd213801658625832a006b2e37/$FILE/A16WE_Rev_64.pdf" TargetMode="External"/><Relationship Id="rId10" Type="http://schemas.openxmlformats.org/officeDocument/2006/relationships/hyperlink" Target="https://www.flightglobal.com/download?ac=73559" TargetMode="External"/><Relationship Id="rId4" Type="http://schemas.openxmlformats.org/officeDocument/2006/relationships/hyperlink" Target="https://www.boeing.com/resources/boeingdotcom/commercial/airports/acaps/717.pdf" TargetMode="External"/><Relationship Id="rId9" Type="http://schemas.openxmlformats.org/officeDocument/2006/relationships/hyperlink" Target="https://www.boeing.com/resources/boeingdotcom/commercial/airports/acaps/md80.pdf" TargetMode="External"/><Relationship Id="rId1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M57"/>
  <sheetViews>
    <sheetView tabSelected="1" zoomScaleNormal="100" workbookViewId="0">
      <selection activeCell="B58" sqref="B58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16.85546875" style="8" bestFit="1" customWidth="1"/>
    <col min="5" max="5" width="15" style="8" bestFit="1" customWidth="1"/>
    <col min="6" max="6" width="16.85546875" style="8" bestFit="1" customWidth="1"/>
    <col min="7" max="7" width="15" style="8" bestFit="1" customWidth="1"/>
    <col min="8" max="8" width="16.85546875" style="8" bestFit="1" customWidth="1"/>
    <col min="9" max="9" width="15" style="8" bestFit="1" customWidth="1"/>
    <col min="10" max="10" width="15" style="8" customWidth="1"/>
    <col min="11" max="18" width="15" style="8" bestFit="1" customWidth="1"/>
    <col min="19" max="19" width="14.5703125" style="8" bestFit="1" customWidth="1"/>
    <col min="20" max="20" width="19.85546875" style="8" bestFit="1" customWidth="1"/>
    <col min="21" max="21" width="20.7109375" style="8" bestFit="1" customWidth="1"/>
    <col min="22" max="22" width="18.42578125" style="8" bestFit="1" customWidth="1"/>
    <col min="23" max="26" width="15" style="8" bestFit="1" customWidth="1"/>
    <col min="27" max="30" width="15" style="8" customWidth="1"/>
    <col min="31" max="55" width="15" style="8" bestFit="1" customWidth="1"/>
    <col min="56" max="56" width="15" style="8" customWidth="1"/>
    <col min="57" max="58" width="15" style="8" bestFit="1" customWidth="1"/>
    <col min="59" max="59" width="24.5703125" style="8" bestFit="1" customWidth="1"/>
    <col min="60" max="60" width="21.42578125" style="8" bestFit="1" customWidth="1"/>
    <col min="61" max="61" width="13.7109375" style="8" bestFit="1" customWidth="1"/>
    <col min="62" max="62" width="15" style="8" bestFit="1" customWidth="1"/>
    <col min="63" max="63" width="15" style="8" customWidth="1"/>
    <col min="64" max="64" width="15" style="8" bestFit="1" customWidth="1"/>
    <col min="65" max="65" width="19.5703125" style="8" bestFit="1" customWidth="1"/>
    <col min="66" max="16384" width="11.42578125" style="17"/>
  </cols>
  <sheetData>
    <row r="1" spans="1:65" ht="15" customHeight="1" x14ac:dyDescent="0.2">
      <c r="A1" s="66" t="s">
        <v>155</v>
      </c>
      <c r="B1" s="21" t="s">
        <v>6</v>
      </c>
      <c r="C1" s="14" t="s">
        <v>153</v>
      </c>
      <c r="D1" s="14" t="s">
        <v>11</v>
      </c>
      <c r="E1" s="14" t="s">
        <v>11</v>
      </c>
      <c r="F1" s="14" t="s">
        <v>11</v>
      </c>
      <c r="G1" s="14" t="s">
        <v>11</v>
      </c>
      <c r="H1" s="14" t="s">
        <v>11</v>
      </c>
      <c r="I1" s="14" t="s">
        <v>11</v>
      </c>
      <c r="J1" s="14" t="s">
        <v>11</v>
      </c>
      <c r="K1" s="14" t="s">
        <v>11</v>
      </c>
      <c r="L1" s="14" t="s">
        <v>11</v>
      </c>
      <c r="M1" s="14" t="s">
        <v>11</v>
      </c>
      <c r="N1" s="14" t="s">
        <v>11</v>
      </c>
      <c r="O1" s="14" t="s">
        <v>153</v>
      </c>
      <c r="P1" s="14" t="s">
        <v>51</v>
      </c>
      <c r="Q1" s="14" t="s">
        <v>15</v>
      </c>
      <c r="R1" s="14" t="s">
        <v>15</v>
      </c>
      <c r="S1" s="14" t="s">
        <v>49</v>
      </c>
      <c r="T1" s="14" t="s">
        <v>194</v>
      </c>
      <c r="U1" s="14" t="s">
        <v>194</v>
      </c>
      <c r="V1" s="14" t="s">
        <v>194</v>
      </c>
      <c r="W1" s="14" t="s">
        <v>9</v>
      </c>
      <c r="X1" s="14" t="s">
        <v>9</v>
      </c>
      <c r="Y1" s="14" t="s">
        <v>9</v>
      </c>
      <c r="Z1" s="14" t="s">
        <v>9</v>
      </c>
      <c r="AA1" s="14" t="s">
        <v>9</v>
      </c>
      <c r="AB1" s="14" t="s">
        <v>9</v>
      </c>
      <c r="AC1" s="14" t="s">
        <v>9</v>
      </c>
      <c r="AD1" s="14" t="s">
        <v>9</v>
      </c>
      <c r="AE1" s="14" t="s">
        <v>9</v>
      </c>
      <c r="AF1" s="14" t="s">
        <v>9</v>
      </c>
      <c r="AG1" s="14" t="s">
        <v>9</v>
      </c>
      <c r="AH1" s="14" t="s">
        <v>9</v>
      </c>
      <c r="AI1" s="14" t="s">
        <v>9</v>
      </c>
      <c r="AJ1" s="14" t="s">
        <v>9</v>
      </c>
      <c r="AK1" s="14" t="s">
        <v>9</v>
      </c>
      <c r="AL1" s="14" t="s">
        <v>9</v>
      </c>
      <c r="AM1" s="14" t="s">
        <v>9</v>
      </c>
      <c r="AN1" s="14" t="s">
        <v>9</v>
      </c>
      <c r="AO1" s="14" t="s">
        <v>9</v>
      </c>
      <c r="AP1" s="14" t="s">
        <v>9</v>
      </c>
      <c r="AQ1" s="14" t="s">
        <v>9</v>
      </c>
      <c r="AR1" s="14" t="s">
        <v>9</v>
      </c>
      <c r="AS1" s="14" t="s">
        <v>19</v>
      </c>
      <c r="AT1" s="14" t="s">
        <v>19</v>
      </c>
      <c r="AU1" s="14" t="s">
        <v>19</v>
      </c>
      <c r="AV1" s="14" t="s">
        <v>24</v>
      </c>
      <c r="AW1" s="14" t="s">
        <v>24</v>
      </c>
      <c r="AX1" s="14" t="s">
        <v>24</v>
      </c>
      <c r="AY1" s="14" t="s">
        <v>17</v>
      </c>
      <c r="AZ1" s="14" t="s">
        <v>17</v>
      </c>
      <c r="BA1" s="14" t="s">
        <v>17</v>
      </c>
      <c r="BB1" s="14" t="s">
        <v>17</v>
      </c>
      <c r="BC1" s="14" t="s">
        <v>17</v>
      </c>
      <c r="BD1" s="14" t="s">
        <v>17</v>
      </c>
      <c r="BE1" s="14" t="s">
        <v>17</v>
      </c>
      <c r="BF1" s="14" t="s">
        <v>17</v>
      </c>
      <c r="BG1" s="14" t="s">
        <v>34</v>
      </c>
      <c r="BH1" s="14" t="s">
        <v>34</v>
      </c>
      <c r="BI1" s="14" t="s">
        <v>46</v>
      </c>
      <c r="BJ1" s="14" t="s">
        <v>46</v>
      </c>
      <c r="BK1" s="14" t="s">
        <v>37</v>
      </c>
      <c r="BL1" s="14" t="s">
        <v>43</v>
      </c>
      <c r="BM1" s="14" t="s">
        <v>142</v>
      </c>
    </row>
    <row r="2" spans="1:65" ht="15" customHeight="1" x14ac:dyDescent="0.2">
      <c r="A2" s="67"/>
      <c r="B2" s="22" t="s">
        <v>7</v>
      </c>
      <c r="C2" s="9" t="s">
        <v>246</v>
      </c>
      <c r="D2" s="9" t="s">
        <v>62</v>
      </c>
      <c r="E2" s="9" t="s">
        <v>148</v>
      </c>
      <c r="F2" s="9" t="s">
        <v>61</v>
      </c>
      <c r="G2" s="9" t="s">
        <v>12</v>
      </c>
      <c r="H2" s="9" t="s">
        <v>63</v>
      </c>
      <c r="I2" s="9" t="s">
        <v>237</v>
      </c>
      <c r="J2" s="9" t="s">
        <v>240</v>
      </c>
      <c r="K2" s="9" t="s">
        <v>16</v>
      </c>
      <c r="L2" s="9" t="s">
        <v>251</v>
      </c>
      <c r="M2" s="9" t="s">
        <v>243</v>
      </c>
      <c r="N2" s="9" t="s">
        <v>252</v>
      </c>
      <c r="O2" s="9" t="s">
        <v>154</v>
      </c>
      <c r="P2" s="9" t="s">
        <v>313</v>
      </c>
      <c r="Q2" s="9" t="s">
        <v>318</v>
      </c>
      <c r="R2" s="9" t="s">
        <v>317</v>
      </c>
      <c r="S2" s="9" t="s">
        <v>311</v>
      </c>
      <c r="T2" s="9">
        <v>99</v>
      </c>
      <c r="U2" s="9" t="s">
        <v>365</v>
      </c>
      <c r="V2" s="9" t="s">
        <v>195</v>
      </c>
      <c r="W2" s="9" t="s">
        <v>40</v>
      </c>
      <c r="X2" s="9" t="s">
        <v>156</v>
      </c>
      <c r="Y2" s="9" t="s">
        <v>42</v>
      </c>
      <c r="Z2" s="9" t="s">
        <v>157</v>
      </c>
      <c r="AA2" s="9" t="s">
        <v>13</v>
      </c>
      <c r="AB2" s="9" t="s">
        <v>10</v>
      </c>
      <c r="AC2" s="9" t="s">
        <v>22</v>
      </c>
      <c r="AD2" s="9" t="s">
        <v>273</v>
      </c>
      <c r="AE2" s="9" t="s">
        <v>160</v>
      </c>
      <c r="AF2" s="9" t="s">
        <v>30</v>
      </c>
      <c r="AG2" s="9" t="s">
        <v>188</v>
      </c>
      <c r="AH2" s="9" t="s">
        <v>188</v>
      </c>
      <c r="AI2" s="9" t="s">
        <v>41</v>
      </c>
      <c r="AJ2" s="9" t="s">
        <v>41</v>
      </c>
      <c r="AK2" s="9" t="s">
        <v>183</v>
      </c>
      <c r="AL2" s="9" t="s">
        <v>183</v>
      </c>
      <c r="AM2" s="9" t="s">
        <v>25</v>
      </c>
      <c r="AN2" s="9" t="s">
        <v>25</v>
      </c>
      <c r="AO2" s="9" t="s">
        <v>177</v>
      </c>
      <c r="AP2" s="9" t="s">
        <v>27</v>
      </c>
      <c r="AQ2" s="9" t="s">
        <v>23</v>
      </c>
      <c r="AR2" s="9" t="s">
        <v>259</v>
      </c>
      <c r="AS2" s="9" t="s">
        <v>306</v>
      </c>
      <c r="AT2" s="9" t="s">
        <v>203</v>
      </c>
      <c r="AU2" s="9" t="s">
        <v>207</v>
      </c>
      <c r="AV2" s="9" t="s">
        <v>230</v>
      </c>
      <c r="AW2" s="9" t="s">
        <v>231</v>
      </c>
      <c r="AX2" s="9" t="s">
        <v>232</v>
      </c>
      <c r="AY2" s="9" t="s">
        <v>213</v>
      </c>
      <c r="AZ2" s="9" t="s">
        <v>215</v>
      </c>
      <c r="BA2" s="9" t="s">
        <v>215</v>
      </c>
      <c r="BB2" s="9" t="s">
        <v>215</v>
      </c>
      <c r="BC2" s="9">
        <v>170</v>
      </c>
      <c r="BD2" s="9">
        <v>175</v>
      </c>
      <c r="BE2" s="9">
        <v>190</v>
      </c>
      <c r="BF2" s="9">
        <v>195</v>
      </c>
      <c r="BG2" s="9" t="s">
        <v>245</v>
      </c>
      <c r="BH2" s="9" t="s">
        <v>367</v>
      </c>
      <c r="BI2" s="9" t="s">
        <v>220</v>
      </c>
      <c r="BJ2" s="9" t="s">
        <v>47</v>
      </c>
      <c r="BK2" s="9" t="s">
        <v>38</v>
      </c>
      <c r="BL2" s="9" t="s">
        <v>44</v>
      </c>
      <c r="BM2" s="9" t="s">
        <v>143</v>
      </c>
    </row>
    <row r="3" spans="1:65" ht="15" customHeight="1" x14ac:dyDescent="0.2">
      <c r="A3" s="67"/>
      <c r="B3" s="22" t="s">
        <v>8</v>
      </c>
      <c r="C3" s="9">
        <v>72</v>
      </c>
      <c r="D3" s="9">
        <v>1243</v>
      </c>
      <c r="E3" s="9">
        <v>0</v>
      </c>
      <c r="F3" s="9">
        <v>4132</v>
      </c>
      <c r="G3" s="9">
        <v>1009</v>
      </c>
      <c r="H3" s="9">
        <v>1591</v>
      </c>
      <c r="I3" s="9">
        <v>355</v>
      </c>
      <c r="J3" s="9">
        <v>502</v>
      </c>
      <c r="K3" s="9">
        <v>707</v>
      </c>
      <c r="L3" s="9">
        <v>47</v>
      </c>
      <c r="M3" s="9">
        <v>321</v>
      </c>
      <c r="N3" s="9">
        <v>43</v>
      </c>
      <c r="O3" s="9">
        <v>237</v>
      </c>
      <c r="P3" s="9">
        <v>97</v>
      </c>
      <c r="Q3" s="9">
        <v>208</v>
      </c>
      <c r="R3" s="9">
        <v>795</v>
      </c>
      <c r="S3" s="9">
        <v>101</v>
      </c>
      <c r="T3" s="9">
        <v>107</v>
      </c>
      <c r="U3" s="9">
        <v>121</v>
      </c>
      <c r="V3" s="9">
        <v>220</v>
      </c>
      <c r="W3" s="9">
        <v>145</v>
      </c>
      <c r="X3" s="9">
        <v>214</v>
      </c>
      <c r="Y3" s="9">
        <v>141</v>
      </c>
      <c r="Z3" s="9">
        <v>161</v>
      </c>
      <c r="AA3" s="9">
        <v>979</v>
      </c>
      <c r="AB3" s="9">
        <v>4788</v>
      </c>
      <c r="AC3" s="9" t="s">
        <v>336</v>
      </c>
      <c r="AD3" s="9" t="s">
        <v>336</v>
      </c>
      <c r="AE3" s="9">
        <v>347</v>
      </c>
      <c r="AF3" s="9">
        <v>302</v>
      </c>
      <c r="AG3" s="9" t="s">
        <v>381</v>
      </c>
      <c r="AH3" s="9" t="s">
        <v>381</v>
      </c>
      <c r="AI3" s="9" t="s">
        <v>382</v>
      </c>
      <c r="AJ3" s="9" t="s">
        <v>382</v>
      </c>
      <c r="AK3" s="9" t="s">
        <v>385</v>
      </c>
      <c r="AL3" s="9" t="s">
        <v>385</v>
      </c>
      <c r="AM3" s="9" t="s">
        <v>386</v>
      </c>
      <c r="AN3" s="9" t="s">
        <v>386</v>
      </c>
      <c r="AO3" s="9">
        <v>805</v>
      </c>
      <c r="AP3" s="9">
        <v>363</v>
      </c>
      <c r="AQ3" s="9">
        <v>540</v>
      </c>
      <c r="AR3" s="9">
        <v>58</v>
      </c>
      <c r="AS3" s="9">
        <v>601</v>
      </c>
      <c r="AT3" s="9">
        <v>291</v>
      </c>
      <c r="AU3" s="9">
        <v>471</v>
      </c>
      <c r="AV3" s="9">
        <v>152</v>
      </c>
      <c r="AW3" s="9">
        <v>157</v>
      </c>
      <c r="AX3" s="9">
        <v>462</v>
      </c>
      <c r="AY3" s="9">
        <v>127</v>
      </c>
      <c r="AZ3" s="9" t="s">
        <v>383</v>
      </c>
      <c r="BA3" s="9" t="s">
        <v>383</v>
      </c>
      <c r="BB3" s="9" t="s">
        <v>383</v>
      </c>
      <c r="BC3" s="9">
        <v>157</v>
      </c>
      <c r="BD3" s="9">
        <v>624</v>
      </c>
      <c r="BE3" s="9">
        <v>501</v>
      </c>
      <c r="BF3" s="9">
        <v>161</v>
      </c>
      <c r="BG3" s="9" t="s">
        <v>384</v>
      </c>
      <c r="BH3" s="9" t="s">
        <v>384</v>
      </c>
      <c r="BI3" s="9">
        <v>86</v>
      </c>
      <c r="BJ3" s="9">
        <v>109</v>
      </c>
      <c r="BK3" s="9">
        <v>188</v>
      </c>
      <c r="BL3" s="9">
        <v>131</v>
      </c>
      <c r="BM3" s="9">
        <v>315</v>
      </c>
    </row>
    <row r="4" spans="1:65" ht="15" customHeight="1" thickBot="1" x14ac:dyDescent="0.25">
      <c r="A4" s="68"/>
      <c r="B4" s="23" t="s">
        <v>227</v>
      </c>
      <c r="C4" s="10" t="s">
        <v>66</v>
      </c>
      <c r="D4" s="10" t="s">
        <v>66</v>
      </c>
      <c r="E4" s="10" t="s">
        <v>66</v>
      </c>
      <c r="F4" s="10" t="s">
        <v>66</v>
      </c>
      <c r="G4" s="10" t="s">
        <v>66</v>
      </c>
      <c r="H4" s="10" t="s">
        <v>66</v>
      </c>
      <c r="I4" s="10" t="s">
        <v>66</v>
      </c>
      <c r="J4" s="10" t="s">
        <v>355</v>
      </c>
      <c r="K4" s="10" t="s">
        <v>356</v>
      </c>
      <c r="L4" s="10" t="s">
        <v>357</v>
      </c>
      <c r="M4" s="10" t="s">
        <v>359</v>
      </c>
      <c r="N4" s="10" t="s">
        <v>360</v>
      </c>
      <c r="O4" s="10" t="s">
        <v>172</v>
      </c>
      <c r="P4" s="10" t="s">
        <v>312</v>
      </c>
      <c r="Q4" s="10" t="s">
        <v>315</v>
      </c>
      <c r="R4" s="10" t="s">
        <v>316</v>
      </c>
      <c r="S4" s="10">
        <v>32</v>
      </c>
      <c r="T4" s="10" t="s">
        <v>200</v>
      </c>
      <c r="U4" s="10" t="s">
        <v>66</v>
      </c>
      <c r="V4" s="10" t="s">
        <v>66</v>
      </c>
      <c r="W4" s="10" t="s">
        <v>173</v>
      </c>
      <c r="X4" s="10" t="s">
        <v>66</v>
      </c>
      <c r="Y4" s="10" t="s">
        <v>66</v>
      </c>
      <c r="Z4" s="10" t="s">
        <v>66</v>
      </c>
      <c r="AA4" s="10" t="s">
        <v>66</v>
      </c>
      <c r="AB4" s="10" t="s">
        <v>66</v>
      </c>
      <c r="AC4" s="10" t="s">
        <v>66</v>
      </c>
      <c r="AD4" s="10" t="s">
        <v>66</v>
      </c>
      <c r="AE4" s="10" t="s">
        <v>66</v>
      </c>
      <c r="AF4" s="10" t="s">
        <v>66</v>
      </c>
      <c r="AG4" s="10" t="s">
        <v>189</v>
      </c>
      <c r="AH4" s="10" t="s">
        <v>73</v>
      </c>
      <c r="AI4" s="9" t="s">
        <v>41</v>
      </c>
      <c r="AJ4" s="9" t="s">
        <v>161</v>
      </c>
      <c r="AK4" s="9" t="s">
        <v>183</v>
      </c>
      <c r="AL4" s="9" t="s">
        <v>184</v>
      </c>
      <c r="AM4" s="10" t="s">
        <v>25</v>
      </c>
      <c r="AN4" s="10" t="s">
        <v>67</v>
      </c>
      <c r="AO4" s="10" t="s">
        <v>66</v>
      </c>
      <c r="AP4" s="10" t="s">
        <v>66</v>
      </c>
      <c r="AQ4" s="10" t="s">
        <v>66</v>
      </c>
      <c r="AR4" s="10" t="s">
        <v>66</v>
      </c>
      <c r="AS4" s="10" t="s">
        <v>113</v>
      </c>
      <c r="AT4" s="10" t="s">
        <v>122</v>
      </c>
      <c r="AU4" s="10" t="s">
        <v>208</v>
      </c>
      <c r="AV4" s="10" t="s">
        <v>228</v>
      </c>
      <c r="AW4" s="10" t="s">
        <v>229</v>
      </c>
      <c r="AX4" s="10" t="s">
        <v>235</v>
      </c>
      <c r="AY4" s="10" t="s">
        <v>122</v>
      </c>
      <c r="AZ4" s="10" t="s">
        <v>122</v>
      </c>
      <c r="BA4" s="10" t="s">
        <v>113</v>
      </c>
      <c r="BB4" s="10" t="s">
        <v>123</v>
      </c>
      <c r="BC4" s="10" t="s">
        <v>66</v>
      </c>
      <c r="BD4" s="10" t="s">
        <v>113</v>
      </c>
      <c r="BE4" s="10" t="s">
        <v>66</v>
      </c>
      <c r="BF4" s="10" t="s">
        <v>114</v>
      </c>
      <c r="BG4" s="10" t="s">
        <v>368</v>
      </c>
      <c r="BH4" s="10" t="s">
        <v>374</v>
      </c>
      <c r="BI4" s="10" t="s">
        <v>290</v>
      </c>
      <c r="BJ4" s="10" t="s">
        <v>288</v>
      </c>
      <c r="BK4" s="10" t="s">
        <v>221</v>
      </c>
      <c r="BL4" s="10" t="s">
        <v>140</v>
      </c>
      <c r="BM4" s="10" t="s">
        <v>377</v>
      </c>
    </row>
    <row r="5" spans="1:65" ht="15" customHeight="1" x14ac:dyDescent="0.2">
      <c r="A5" s="69" t="s">
        <v>0</v>
      </c>
      <c r="B5" s="24" t="s">
        <v>337</v>
      </c>
      <c r="C5" s="14">
        <v>2</v>
      </c>
      <c r="D5" s="14">
        <v>2</v>
      </c>
      <c r="E5" s="14">
        <v>2</v>
      </c>
      <c r="F5" s="14">
        <v>2</v>
      </c>
      <c r="G5" s="14">
        <v>2</v>
      </c>
      <c r="H5" s="14">
        <v>2</v>
      </c>
      <c r="I5" s="14">
        <v>2</v>
      </c>
      <c r="J5" s="14">
        <v>2</v>
      </c>
      <c r="K5" s="14">
        <v>2</v>
      </c>
      <c r="L5" s="14">
        <v>2</v>
      </c>
      <c r="M5" s="14">
        <v>2</v>
      </c>
      <c r="N5" s="14">
        <v>2</v>
      </c>
      <c r="O5" s="14">
        <v>4</v>
      </c>
      <c r="P5" s="14">
        <v>2</v>
      </c>
      <c r="Q5" s="14">
        <v>2</v>
      </c>
      <c r="R5" s="14">
        <v>2</v>
      </c>
      <c r="S5" s="14">
        <v>2</v>
      </c>
      <c r="T5" s="14">
        <v>2</v>
      </c>
      <c r="U5" s="14">
        <v>2</v>
      </c>
      <c r="V5" s="14">
        <v>2</v>
      </c>
      <c r="W5" s="14">
        <v>2</v>
      </c>
      <c r="X5" s="14">
        <v>2</v>
      </c>
      <c r="Y5" s="14">
        <v>2</v>
      </c>
      <c r="Z5" s="14">
        <v>2</v>
      </c>
      <c r="AA5" s="14">
        <v>2</v>
      </c>
      <c r="AB5" s="14">
        <v>2</v>
      </c>
      <c r="AC5" s="14">
        <v>2</v>
      </c>
      <c r="AD5" s="14">
        <v>2</v>
      </c>
      <c r="AE5" s="14">
        <v>2</v>
      </c>
      <c r="AF5" s="14">
        <v>2</v>
      </c>
      <c r="AG5" s="14">
        <v>2</v>
      </c>
      <c r="AH5" s="14">
        <v>2</v>
      </c>
      <c r="AI5" s="14">
        <v>4</v>
      </c>
      <c r="AJ5" s="14">
        <v>4</v>
      </c>
      <c r="AK5" s="14">
        <v>2</v>
      </c>
      <c r="AL5" s="14">
        <v>2</v>
      </c>
      <c r="AM5" s="14">
        <v>2</v>
      </c>
      <c r="AN5" s="14">
        <v>2</v>
      </c>
      <c r="AO5" s="14">
        <v>2</v>
      </c>
      <c r="AP5" s="14">
        <v>2</v>
      </c>
      <c r="AQ5" s="14">
        <v>2</v>
      </c>
      <c r="AR5" s="14">
        <v>2</v>
      </c>
      <c r="AS5" s="14">
        <v>2</v>
      </c>
      <c r="AT5" s="14">
        <v>2</v>
      </c>
      <c r="AU5" s="14">
        <v>2</v>
      </c>
      <c r="AV5" s="14">
        <v>2</v>
      </c>
      <c r="AW5" s="14">
        <v>2</v>
      </c>
      <c r="AX5" s="14">
        <v>2</v>
      </c>
      <c r="AY5" s="14">
        <v>2</v>
      </c>
      <c r="AZ5" s="14">
        <v>2</v>
      </c>
      <c r="BA5" s="14">
        <v>2</v>
      </c>
      <c r="BB5" s="14">
        <v>2</v>
      </c>
      <c r="BC5" s="14">
        <v>2</v>
      </c>
      <c r="BD5" s="14">
        <v>2</v>
      </c>
      <c r="BE5" s="14">
        <v>2</v>
      </c>
      <c r="BF5" s="14">
        <v>2</v>
      </c>
      <c r="BG5" s="14">
        <v>2</v>
      </c>
      <c r="BH5" s="14">
        <v>2</v>
      </c>
      <c r="BI5" s="14">
        <v>2</v>
      </c>
      <c r="BJ5" s="14">
        <v>2</v>
      </c>
      <c r="BK5" s="14">
        <v>2</v>
      </c>
      <c r="BL5" s="14">
        <v>2</v>
      </c>
      <c r="BM5" s="14">
        <v>2</v>
      </c>
    </row>
    <row r="6" spans="1:65" ht="15" customHeight="1" x14ac:dyDescent="0.2">
      <c r="A6" s="67"/>
      <c r="B6" s="22" t="s">
        <v>159</v>
      </c>
      <c r="C6" s="9" t="s">
        <v>276</v>
      </c>
      <c r="D6" s="9" t="s">
        <v>352</v>
      </c>
      <c r="E6" s="9" t="s">
        <v>350</v>
      </c>
      <c r="F6" s="9" t="s">
        <v>349</v>
      </c>
      <c r="G6" s="9" t="s">
        <v>351</v>
      </c>
      <c r="H6" s="9" t="s">
        <v>347</v>
      </c>
      <c r="I6" s="9" t="s">
        <v>348</v>
      </c>
      <c r="J6" s="9" t="s">
        <v>354</v>
      </c>
      <c r="K6" s="9" t="s">
        <v>354</v>
      </c>
      <c r="L6" s="9" t="s">
        <v>358</v>
      </c>
      <c r="M6" s="9" t="s">
        <v>361</v>
      </c>
      <c r="N6" s="9" t="s">
        <v>362</v>
      </c>
      <c r="O6" s="9" t="s">
        <v>363</v>
      </c>
      <c r="P6" s="9" t="s">
        <v>190</v>
      </c>
      <c r="Q6" s="9" t="s">
        <v>90</v>
      </c>
      <c r="R6" s="9" t="s">
        <v>193</v>
      </c>
      <c r="S6" s="9" t="s">
        <v>308</v>
      </c>
      <c r="T6" s="9" t="s">
        <v>201</v>
      </c>
      <c r="U6" s="9" t="s">
        <v>95</v>
      </c>
      <c r="V6" s="9" t="s">
        <v>96</v>
      </c>
      <c r="W6" s="9" t="s">
        <v>174</v>
      </c>
      <c r="X6" s="9" t="s">
        <v>330</v>
      </c>
      <c r="Y6" s="9" t="s">
        <v>331</v>
      </c>
      <c r="Z6" s="9" t="s">
        <v>332</v>
      </c>
      <c r="AA6" s="9" t="s">
        <v>334</v>
      </c>
      <c r="AB6" s="9" t="s">
        <v>334</v>
      </c>
      <c r="AC6" s="9" t="s">
        <v>334</v>
      </c>
      <c r="AD6" s="9" t="s">
        <v>334</v>
      </c>
      <c r="AE6" s="9" t="s">
        <v>335</v>
      </c>
      <c r="AF6" s="9" t="s">
        <v>338</v>
      </c>
      <c r="AG6" s="9" t="s">
        <v>320</v>
      </c>
      <c r="AH6" s="9" t="s">
        <v>321</v>
      </c>
      <c r="AI6" s="9" t="s">
        <v>162</v>
      </c>
      <c r="AJ6" s="9" t="s">
        <v>163</v>
      </c>
      <c r="AK6" s="9" t="s">
        <v>324</v>
      </c>
      <c r="AL6" s="9" t="s">
        <v>324</v>
      </c>
      <c r="AM6" s="9" t="s">
        <v>344</v>
      </c>
      <c r="AN6" s="9" t="s">
        <v>344</v>
      </c>
      <c r="AO6" s="9" t="s">
        <v>341</v>
      </c>
      <c r="AP6" s="9" t="s">
        <v>279</v>
      </c>
      <c r="AQ6" s="9" t="s">
        <v>279</v>
      </c>
      <c r="AR6" s="9" t="s">
        <v>281</v>
      </c>
      <c r="AS6" s="9" t="s">
        <v>304</v>
      </c>
      <c r="AT6" s="9" t="s">
        <v>301</v>
      </c>
      <c r="AU6" s="9" t="s">
        <v>302</v>
      </c>
      <c r="AV6" s="9" t="s">
        <v>94</v>
      </c>
      <c r="AW6" s="9" t="s">
        <v>233</v>
      </c>
      <c r="AX6" s="9" t="s">
        <v>104</v>
      </c>
      <c r="AY6" s="9" t="s">
        <v>294</v>
      </c>
      <c r="AZ6" s="9" t="s">
        <v>297</v>
      </c>
      <c r="BA6" s="9" t="s">
        <v>298</v>
      </c>
      <c r="BB6" s="9" t="s">
        <v>299</v>
      </c>
      <c r="BC6" s="9" t="s">
        <v>209</v>
      </c>
      <c r="BD6" s="9" t="s">
        <v>209</v>
      </c>
      <c r="BE6" s="9" t="s">
        <v>300</v>
      </c>
      <c r="BF6" s="9" t="s">
        <v>300</v>
      </c>
      <c r="BG6" s="9" t="s">
        <v>370</v>
      </c>
      <c r="BH6" s="9" t="s">
        <v>372</v>
      </c>
      <c r="BI6" s="9" t="s">
        <v>291</v>
      </c>
      <c r="BJ6" s="9" t="s">
        <v>217</v>
      </c>
      <c r="BK6" s="9" t="s">
        <v>134</v>
      </c>
      <c r="BL6" s="9" t="s">
        <v>379</v>
      </c>
      <c r="BM6" s="9" t="s">
        <v>145</v>
      </c>
    </row>
    <row r="7" spans="1:65" ht="15" customHeight="1" x14ac:dyDescent="0.2">
      <c r="A7" s="70"/>
      <c r="B7" s="25" t="s">
        <v>915</v>
      </c>
      <c r="C7" s="10">
        <v>97.73</v>
      </c>
      <c r="D7" s="10">
        <v>104.53</v>
      </c>
      <c r="E7" s="10">
        <v>120.64</v>
      </c>
      <c r="F7" s="10">
        <v>120.1</v>
      </c>
      <c r="G7" s="10">
        <v>130.29</v>
      </c>
      <c r="H7" s="10">
        <v>133.44</v>
      </c>
      <c r="I7" s="10">
        <v>143.05000000000001</v>
      </c>
      <c r="J7" s="10">
        <v>304.83999999999997</v>
      </c>
      <c r="K7" s="10">
        <v>304.83999999999997</v>
      </c>
      <c r="L7" s="10">
        <v>323.98</v>
      </c>
      <c r="M7" s="10">
        <v>374.5</v>
      </c>
      <c r="N7" s="10">
        <v>431.5</v>
      </c>
      <c r="O7" s="10">
        <v>348.31</v>
      </c>
      <c r="P7" s="10" t="s">
        <v>66</v>
      </c>
      <c r="Q7" s="10" t="s">
        <v>66</v>
      </c>
      <c r="R7" s="10" t="s">
        <v>66</v>
      </c>
      <c r="S7" s="10" t="s">
        <v>66</v>
      </c>
      <c r="T7" s="10" t="s">
        <v>66</v>
      </c>
      <c r="U7" s="10" t="s">
        <v>66</v>
      </c>
      <c r="V7" s="10" t="s">
        <v>66</v>
      </c>
      <c r="W7" s="10">
        <v>95.33</v>
      </c>
      <c r="X7" s="10">
        <v>98.3</v>
      </c>
      <c r="Y7" s="10">
        <v>104.5</v>
      </c>
      <c r="Z7" s="10">
        <v>89.4</v>
      </c>
      <c r="AA7" s="10">
        <v>100.97</v>
      </c>
      <c r="AB7" s="10">
        <v>100.97</v>
      </c>
      <c r="AC7" s="10">
        <v>100.97</v>
      </c>
      <c r="AD7" s="10">
        <v>100.97</v>
      </c>
      <c r="AE7" s="10">
        <v>130.41</v>
      </c>
      <c r="AF7" s="10">
        <v>181.93</v>
      </c>
      <c r="AG7" s="10">
        <v>92.7</v>
      </c>
      <c r="AH7" s="10">
        <v>92.7</v>
      </c>
      <c r="AI7" s="10">
        <v>254.26</v>
      </c>
      <c r="AJ7" s="10">
        <v>267</v>
      </c>
      <c r="AK7" s="10">
        <v>269.56</v>
      </c>
      <c r="AL7" s="10">
        <v>269.56</v>
      </c>
      <c r="AM7" s="10">
        <v>432.81</v>
      </c>
      <c r="AN7" s="10">
        <v>432.21</v>
      </c>
      <c r="AO7" s="10">
        <v>513.95000000000005</v>
      </c>
      <c r="AP7" s="10" t="s">
        <v>280</v>
      </c>
      <c r="AQ7" s="10" t="s">
        <v>280</v>
      </c>
      <c r="AR7" s="10" t="s">
        <v>282</v>
      </c>
      <c r="AS7" s="10">
        <v>41.01</v>
      </c>
      <c r="AT7" s="10">
        <v>61.34</v>
      </c>
      <c r="AU7" s="10">
        <v>64.540000000000006</v>
      </c>
      <c r="AV7" s="10" t="s">
        <v>66</v>
      </c>
      <c r="AW7" s="10" t="s">
        <v>66</v>
      </c>
      <c r="AX7" s="10" t="s">
        <v>66</v>
      </c>
      <c r="AY7" s="10" t="s">
        <v>66</v>
      </c>
      <c r="AZ7" s="10">
        <v>33.71</v>
      </c>
      <c r="BA7" s="10">
        <v>33.71</v>
      </c>
      <c r="BB7" s="10">
        <v>39.67</v>
      </c>
      <c r="BC7" s="10">
        <v>64.540000000000006</v>
      </c>
      <c r="BD7" s="10">
        <v>64.540000000000006</v>
      </c>
      <c r="BE7" s="10">
        <v>90.57</v>
      </c>
      <c r="BF7" s="10">
        <v>90.57</v>
      </c>
      <c r="BG7" s="10" t="s">
        <v>66</v>
      </c>
      <c r="BH7" s="10" t="s">
        <v>66</v>
      </c>
      <c r="BI7" s="10" t="s">
        <v>66</v>
      </c>
      <c r="BJ7" s="10">
        <v>67.17</v>
      </c>
      <c r="BK7" s="10" t="s">
        <v>66</v>
      </c>
      <c r="BL7" s="10">
        <v>71.599999999999994</v>
      </c>
      <c r="BM7" s="10" t="s">
        <v>66</v>
      </c>
    </row>
    <row r="8" spans="1:65" ht="15" customHeight="1" x14ac:dyDescent="0.2">
      <c r="A8" s="70"/>
      <c r="B8" s="25" t="s">
        <v>916</v>
      </c>
      <c r="C8" s="3" t="s">
        <v>66</v>
      </c>
      <c r="D8" s="3" t="s">
        <v>66</v>
      </c>
      <c r="E8" s="3" t="s">
        <v>66</v>
      </c>
      <c r="F8" s="3" t="s">
        <v>66</v>
      </c>
      <c r="G8" s="3" t="s">
        <v>66</v>
      </c>
      <c r="H8" s="3" t="s">
        <v>66</v>
      </c>
      <c r="I8" s="3" t="s">
        <v>66</v>
      </c>
      <c r="J8" s="3" t="s">
        <v>66</v>
      </c>
      <c r="K8" s="3" t="s">
        <v>66</v>
      </c>
      <c r="L8" s="3" t="s">
        <v>66</v>
      </c>
      <c r="M8" s="3" t="s">
        <v>66</v>
      </c>
      <c r="N8" s="3" t="s">
        <v>66</v>
      </c>
      <c r="O8" s="3" t="s">
        <v>66</v>
      </c>
      <c r="P8" s="3">
        <v>1875</v>
      </c>
      <c r="Q8" s="3">
        <v>1589</v>
      </c>
      <c r="R8" s="3">
        <v>1820</v>
      </c>
      <c r="S8" s="3">
        <v>750</v>
      </c>
      <c r="T8" s="3">
        <v>526</v>
      </c>
      <c r="U8" s="3">
        <v>820</v>
      </c>
      <c r="V8" s="3">
        <v>954</v>
      </c>
      <c r="W8" s="3" t="s">
        <v>66</v>
      </c>
      <c r="X8" s="3" t="s">
        <v>66</v>
      </c>
      <c r="Y8" s="3" t="s">
        <v>66</v>
      </c>
      <c r="Z8" s="3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3" t="s">
        <v>66</v>
      </c>
      <c r="AK8" s="3" t="s">
        <v>66</v>
      </c>
      <c r="AL8" s="3" t="s">
        <v>66</v>
      </c>
      <c r="AM8" s="3" t="s">
        <v>66</v>
      </c>
      <c r="AN8" s="3" t="s">
        <v>66</v>
      </c>
      <c r="AO8" s="3" t="s">
        <v>66</v>
      </c>
      <c r="AP8" s="3" t="s">
        <v>66</v>
      </c>
      <c r="AQ8" s="3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>
        <v>1603</v>
      </c>
      <c r="AW8" s="3">
        <v>1775</v>
      </c>
      <c r="AX8" s="3">
        <v>3781</v>
      </c>
      <c r="AY8" s="3">
        <v>1342</v>
      </c>
      <c r="AZ8" s="3" t="s">
        <v>66</v>
      </c>
      <c r="BA8" s="3" t="s">
        <v>66</v>
      </c>
      <c r="BB8" s="3" t="s">
        <v>66</v>
      </c>
      <c r="BC8" s="3" t="s">
        <v>66</v>
      </c>
      <c r="BD8" s="3" t="s">
        <v>66</v>
      </c>
      <c r="BE8" s="3" t="s">
        <v>66</v>
      </c>
      <c r="BF8" s="3" t="s">
        <v>66</v>
      </c>
      <c r="BG8" s="3">
        <v>618</v>
      </c>
      <c r="BH8" s="3">
        <v>701</v>
      </c>
      <c r="BI8" s="3">
        <v>1864</v>
      </c>
      <c r="BJ8" s="3" t="s">
        <v>66</v>
      </c>
      <c r="BK8" s="3">
        <v>1395</v>
      </c>
      <c r="BL8" s="3" t="s">
        <v>66</v>
      </c>
      <c r="BM8" s="3">
        <v>462</v>
      </c>
    </row>
    <row r="9" spans="1:65" ht="15" customHeight="1" thickBot="1" x14ac:dyDescent="0.25">
      <c r="A9" s="70"/>
      <c r="B9" s="25" t="s">
        <v>191</v>
      </c>
      <c r="C9" s="3" t="s">
        <v>66</v>
      </c>
      <c r="D9" s="3" t="s">
        <v>66</v>
      </c>
      <c r="E9" s="3" t="s">
        <v>66</v>
      </c>
      <c r="F9" s="3" t="s">
        <v>66</v>
      </c>
      <c r="G9" s="3" t="s">
        <v>66</v>
      </c>
      <c r="H9" s="3" t="s">
        <v>66</v>
      </c>
      <c r="I9" s="3" t="s">
        <v>66</v>
      </c>
      <c r="J9" s="3" t="s">
        <v>66</v>
      </c>
      <c r="K9" s="3" t="s">
        <v>66</v>
      </c>
      <c r="L9" s="3" t="s">
        <v>66</v>
      </c>
      <c r="M9" s="3" t="s">
        <v>66</v>
      </c>
      <c r="N9" s="3" t="s">
        <v>66</v>
      </c>
      <c r="O9" s="3" t="s">
        <v>66</v>
      </c>
      <c r="P9" s="3" t="s">
        <v>314</v>
      </c>
      <c r="Q9" s="3" t="s">
        <v>192</v>
      </c>
      <c r="R9" s="3" t="s">
        <v>192</v>
      </c>
      <c r="S9" s="3" t="s">
        <v>310</v>
      </c>
      <c r="T9" s="3" t="s">
        <v>199</v>
      </c>
      <c r="U9" s="3" t="s">
        <v>364</v>
      </c>
      <c r="V9" s="3" t="s">
        <v>196</v>
      </c>
      <c r="W9" s="3" t="s">
        <v>66</v>
      </c>
      <c r="X9" s="3" t="s">
        <v>66</v>
      </c>
      <c r="Y9" s="3" t="s">
        <v>66</v>
      </c>
      <c r="Z9" s="3" t="s">
        <v>66</v>
      </c>
      <c r="AA9" s="3" t="s">
        <v>66</v>
      </c>
      <c r="AB9" s="3" t="s">
        <v>66</v>
      </c>
      <c r="AC9" s="3" t="s">
        <v>66</v>
      </c>
      <c r="AD9" s="3" t="s">
        <v>66</v>
      </c>
      <c r="AE9" s="3" t="s">
        <v>66</v>
      </c>
      <c r="AF9" s="3" t="s">
        <v>66</v>
      </c>
      <c r="AG9" s="3" t="s">
        <v>66</v>
      </c>
      <c r="AH9" s="3" t="s">
        <v>66</v>
      </c>
      <c r="AI9" s="3" t="s">
        <v>66</v>
      </c>
      <c r="AJ9" s="3" t="s">
        <v>66</v>
      </c>
      <c r="AK9" s="3" t="s">
        <v>66</v>
      </c>
      <c r="AL9" s="3" t="s">
        <v>66</v>
      </c>
      <c r="AM9" s="3" t="s">
        <v>66</v>
      </c>
      <c r="AN9" s="3" t="s">
        <v>66</v>
      </c>
      <c r="AO9" s="3" t="s">
        <v>66</v>
      </c>
      <c r="AP9" s="3" t="s">
        <v>66</v>
      </c>
      <c r="AQ9" s="3" t="s">
        <v>66</v>
      </c>
      <c r="AR9" s="3" t="s">
        <v>66</v>
      </c>
      <c r="AS9" s="3" t="s">
        <v>66</v>
      </c>
      <c r="AT9" s="3" t="s">
        <v>66</v>
      </c>
      <c r="AU9" s="3" t="s">
        <v>66</v>
      </c>
      <c r="AV9" s="3" t="s">
        <v>284</v>
      </c>
      <c r="AW9" s="3" t="s">
        <v>284</v>
      </c>
      <c r="AX9" s="3" t="s">
        <v>234</v>
      </c>
      <c r="AY9" s="3" t="s">
        <v>214</v>
      </c>
      <c r="AZ9" s="3" t="s">
        <v>66</v>
      </c>
      <c r="BA9" s="3" t="s">
        <v>66</v>
      </c>
      <c r="BB9" s="3" t="s">
        <v>66</v>
      </c>
      <c r="BC9" s="3" t="s">
        <v>66</v>
      </c>
      <c r="BD9" s="3" t="s">
        <v>66</v>
      </c>
      <c r="BE9" s="3" t="s">
        <v>66</v>
      </c>
      <c r="BF9" s="3" t="s">
        <v>66</v>
      </c>
      <c r="BG9" s="3" t="s">
        <v>369</v>
      </c>
      <c r="BH9" s="3" t="s">
        <v>373</v>
      </c>
      <c r="BI9" s="3" t="s">
        <v>289</v>
      </c>
      <c r="BJ9" s="3" t="s">
        <v>66</v>
      </c>
      <c r="BK9" s="3" t="s">
        <v>287</v>
      </c>
      <c r="BL9" s="3" t="s">
        <v>66</v>
      </c>
      <c r="BM9" s="3" t="s">
        <v>378</v>
      </c>
    </row>
    <row r="10" spans="1:65" ht="15" customHeight="1" x14ac:dyDescent="0.2">
      <c r="A10" s="66" t="s">
        <v>52</v>
      </c>
      <c r="B10" s="21" t="s">
        <v>917</v>
      </c>
      <c r="C10" s="14">
        <v>27.5</v>
      </c>
      <c r="D10" s="14">
        <v>23.78</v>
      </c>
      <c r="E10" s="14">
        <v>23.78</v>
      </c>
      <c r="F10" s="14">
        <v>27.51</v>
      </c>
      <c r="G10" s="14">
        <v>27.51</v>
      </c>
      <c r="H10" s="14">
        <v>34.44</v>
      </c>
      <c r="I10" s="14">
        <v>34.44</v>
      </c>
      <c r="J10" s="14">
        <v>45</v>
      </c>
      <c r="K10" s="14">
        <v>50.36</v>
      </c>
      <c r="L10" s="14">
        <v>50.36</v>
      </c>
      <c r="M10" s="14">
        <v>51.04</v>
      </c>
      <c r="N10" s="14">
        <v>58.03</v>
      </c>
      <c r="O10" s="14">
        <v>49.9</v>
      </c>
      <c r="P10" s="14">
        <v>9.69</v>
      </c>
      <c r="Q10" s="14" t="s">
        <v>286</v>
      </c>
      <c r="R10" s="14" t="s">
        <v>286</v>
      </c>
      <c r="S10" s="14">
        <v>7.39</v>
      </c>
      <c r="T10" s="14" t="s">
        <v>286</v>
      </c>
      <c r="U10" s="14">
        <v>7.7</v>
      </c>
      <c r="V10" s="14">
        <v>7.7</v>
      </c>
      <c r="W10" s="14" t="s">
        <v>286</v>
      </c>
      <c r="X10" s="14" t="s">
        <v>286</v>
      </c>
      <c r="Y10" s="14" t="s">
        <v>286</v>
      </c>
      <c r="Z10" s="14" t="s">
        <v>286</v>
      </c>
      <c r="AA10" s="14" t="s">
        <v>286</v>
      </c>
      <c r="AB10" s="14" t="s">
        <v>286</v>
      </c>
      <c r="AC10" s="14" t="s">
        <v>286</v>
      </c>
      <c r="AD10" s="14" t="s">
        <v>286</v>
      </c>
      <c r="AE10" s="14" t="s">
        <v>286</v>
      </c>
      <c r="AF10" s="14" t="s">
        <v>286</v>
      </c>
      <c r="AG10" s="14" t="s">
        <v>286</v>
      </c>
      <c r="AH10" s="14" t="s">
        <v>286</v>
      </c>
      <c r="AI10" s="14" t="s">
        <v>286</v>
      </c>
      <c r="AJ10" s="14" t="s">
        <v>286</v>
      </c>
      <c r="AK10" s="14" t="s">
        <v>286</v>
      </c>
      <c r="AL10" s="14" t="s">
        <v>286</v>
      </c>
      <c r="AM10" s="14" t="s">
        <v>286</v>
      </c>
      <c r="AN10" s="14" t="s">
        <v>286</v>
      </c>
      <c r="AO10" s="14" t="s">
        <v>286</v>
      </c>
      <c r="AP10" s="14" t="s">
        <v>286</v>
      </c>
      <c r="AQ10" s="14" t="s">
        <v>286</v>
      </c>
      <c r="AR10" s="14" t="s">
        <v>286</v>
      </c>
      <c r="AS10" s="14">
        <v>12.42</v>
      </c>
      <c r="AT10" s="14">
        <v>17.25</v>
      </c>
      <c r="AU10" s="14">
        <v>21.13</v>
      </c>
      <c r="AV10" s="14">
        <v>9.16</v>
      </c>
      <c r="AW10" s="14">
        <v>12.5</v>
      </c>
      <c r="AX10" s="14">
        <v>18.8</v>
      </c>
      <c r="AY10" s="14">
        <v>9.3800000000000008</v>
      </c>
      <c r="AZ10" s="14" t="s">
        <v>286</v>
      </c>
      <c r="BA10" s="14" t="s">
        <v>286</v>
      </c>
      <c r="BB10" s="14" t="s">
        <v>286</v>
      </c>
      <c r="BC10" s="14">
        <v>19.440000000000001</v>
      </c>
      <c r="BD10" s="14">
        <v>21.34</v>
      </c>
      <c r="BE10" s="14">
        <v>25.91</v>
      </c>
      <c r="BF10" s="14">
        <v>32.049999999999997</v>
      </c>
      <c r="BG10" s="14">
        <v>3.25</v>
      </c>
      <c r="BH10" s="14">
        <v>7.75</v>
      </c>
      <c r="BI10" s="14" t="s">
        <v>286</v>
      </c>
      <c r="BJ10" s="14">
        <v>21.19</v>
      </c>
      <c r="BK10" s="14">
        <v>10.4</v>
      </c>
      <c r="BL10" s="14">
        <v>20.420000000000002</v>
      </c>
      <c r="BM10" s="14">
        <v>5.64</v>
      </c>
    </row>
    <row r="11" spans="1:65" ht="15" customHeight="1" x14ac:dyDescent="0.2">
      <c r="A11" s="67"/>
      <c r="B11" s="22" t="s">
        <v>918</v>
      </c>
      <c r="C11" s="4">
        <v>2.13</v>
      </c>
      <c r="D11" s="4">
        <v>2.25</v>
      </c>
      <c r="E11" s="4">
        <v>2.25</v>
      </c>
      <c r="F11" s="4">
        <v>2.25</v>
      </c>
      <c r="G11" s="4">
        <v>2.25</v>
      </c>
      <c r="H11" s="4">
        <v>2.25</v>
      </c>
      <c r="I11" s="4">
        <v>2.25</v>
      </c>
      <c r="J11" s="4">
        <v>2.4</v>
      </c>
      <c r="K11" s="4">
        <v>2.4</v>
      </c>
      <c r="L11" s="4">
        <v>2.4</v>
      </c>
      <c r="M11" s="4">
        <v>2.4900000000000002</v>
      </c>
      <c r="N11" s="4">
        <v>2.4900000000000002</v>
      </c>
      <c r="O11" s="4">
        <v>2.44</v>
      </c>
      <c r="P11" s="4">
        <v>1.91</v>
      </c>
      <c r="Q11" s="4">
        <v>1.91</v>
      </c>
      <c r="R11" s="4">
        <v>1.91</v>
      </c>
      <c r="S11" s="4">
        <v>1.6</v>
      </c>
      <c r="T11" s="4" t="s">
        <v>286</v>
      </c>
      <c r="U11" s="4">
        <v>1.45</v>
      </c>
      <c r="V11" s="4">
        <v>1.8</v>
      </c>
      <c r="W11" s="4">
        <v>2.2000000000000002</v>
      </c>
      <c r="X11" s="4">
        <v>2.2000000000000002</v>
      </c>
      <c r="Y11" s="4">
        <v>2.2000000000000002</v>
      </c>
      <c r="Z11" s="4">
        <v>2.2000000000000002</v>
      </c>
      <c r="AA11" s="4">
        <v>2.2000000000000002</v>
      </c>
      <c r="AB11" s="4">
        <v>2.2000000000000002</v>
      </c>
      <c r="AC11" s="4">
        <v>2.2000000000000002</v>
      </c>
      <c r="AD11" s="4">
        <v>2.2000000000000002</v>
      </c>
      <c r="AE11" s="4">
        <v>2.2000000000000002</v>
      </c>
      <c r="AF11" s="4">
        <v>2.13</v>
      </c>
      <c r="AG11" s="4">
        <v>2.04</v>
      </c>
      <c r="AH11" s="4">
        <v>2.04</v>
      </c>
      <c r="AI11" s="4">
        <v>2.41</v>
      </c>
      <c r="AJ11" s="4">
        <v>2.41</v>
      </c>
      <c r="AK11" s="4">
        <v>2.1</v>
      </c>
      <c r="AL11" s="4">
        <v>2.1</v>
      </c>
      <c r="AM11" s="4">
        <v>2.35</v>
      </c>
      <c r="AN11" s="4">
        <v>2.35</v>
      </c>
      <c r="AO11" s="4">
        <v>2.39</v>
      </c>
      <c r="AP11" s="4">
        <v>2.4500000000000002</v>
      </c>
      <c r="AQ11" s="4">
        <v>2.4500000000000002</v>
      </c>
      <c r="AR11" s="4">
        <v>2.4500000000000002</v>
      </c>
      <c r="AS11" s="4">
        <v>1.84</v>
      </c>
      <c r="AT11" s="4">
        <v>1.89</v>
      </c>
      <c r="AU11" s="4">
        <v>1.89</v>
      </c>
      <c r="AV11" s="4">
        <v>1.94</v>
      </c>
      <c r="AW11" s="4">
        <v>1.94</v>
      </c>
      <c r="AX11" s="4">
        <v>1.95</v>
      </c>
      <c r="AY11" s="4">
        <v>1.76</v>
      </c>
      <c r="AZ11" s="4">
        <v>1.82</v>
      </c>
      <c r="BA11" s="4">
        <v>1.82</v>
      </c>
      <c r="BB11" s="4">
        <v>1.82</v>
      </c>
      <c r="BC11" s="4">
        <v>2</v>
      </c>
      <c r="BD11" s="4">
        <v>2</v>
      </c>
      <c r="BE11" s="4">
        <v>2</v>
      </c>
      <c r="BF11" s="4">
        <v>2</v>
      </c>
      <c r="BG11" s="4">
        <v>1.5</v>
      </c>
      <c r="BH11" s="4">
        <v>1.45</v>
      </c>
      <c r="BI11" s="4" t="s">
        <v>286</v>
      </c>
      <c r="BJ11" s="4">
        <v>2.0099999999999998</v>
      </c>
      <c r="BK11" s="4">
        <v>1.8</v>
      </c>
      <c r="BL11" s="4">
        <v>2.12</v>
      </c>
      <c r="BM11" s="4">
        <v>1.5</v>
      </c>
    </row>
    <row r="12" spans="1:65" ht="15" customHeight="1" x14ac:dyDescent="0.2">
      <c r="A12" s="67"/>
      <c r="B12" s="26" t="s">
        <v>919</v>
      </c>
      <c r="C12" s="4">
        <v>3.28</v>
      </c>
      <c r="D12" s="4">
        <v>3.7</v>
      </c>
      <c r="E12" s="4">
        <v>3.7</v>
      </c>
      <c r="F12" s="4">
        <v>3.7</v>
      </c>
      <c r="G12" s="4">
        <v>3.7</v>
      </c>
      <c r="H12" s="4">
        <v>3.7</v>
      </c>
      <c r="I12" s="4">
        <v>3.7</v>
      </c>
      <c r="J12" s="4">
        <v>5.26</v>
      </c>
      <c r="K12" s="4">
        <v>5.26</v>
      </c>
      <c r="L12" s="4">
        <v>5.26</v>
      </c>
      <c r="M12" s="4">
        <v>5.61</v>
      </c>
      <c r="N12" s="4">
        <v>5.61</v>
      </c>
      <c r="O12" s="4">
        <v>6.5</v>
      </c>
      <c r="P12" s="4">
        <v>2.76</v>
      </c>
      <c r="Q12" s="4">
        <v>2.57</v>
      </c>
      <c r="R12" s="4">
        <v>2.57</v>
      </c>
      <c r="S12" s="4">
        <v>1.91</v>
      </c>
      <c r="T12" s="4" t="s">
        <v>286</v>
      </c>
      <c r="U12" s="4">
        <v>1.37</v>
      </c>
      <c r="V12" s="4">
        <v>1.37</v>
      </c>
      <c r="W12" s="4">
        <v>3.13</v>
      </c>
      <c r="X12" s="4">
        <v>3.54</v>
      </c>
      <c r="Y12" s="4">
        <v>3.54</v>
      </c>
      <c r="Z12" s="4">
        <v>3.54</v>
      </c>
      <c r="AA12" s="4">
        <v>3.54</v>
      </c>
      <c r="AB12" s="4">
        <v>3.54</v>
      </c>
      <c r="AC12" s="4">
        <v>3.54</v>
      </c>
      <c r="AD12" s="4">
        <v>3.54</v>
      </c>
      <c r="AE12" s="4">
        <v>3.54</v>
      </c>
      <c r="AF12" s="4">
        <v>3.54</v>
      </c>
      <c r="AG12" s="4">
        <v>3.16</v>
      </c>
      <c r="AH12" s="4">
        <v>3.16</v>
      </c>
      <c r="AI12" s="4">
        <v>6.12</v>
      </c>
      <c r="AJ12" s="4">
        <v>6.12</v>
      </c>
      <c r="AK12" s="4">
        <v>4.72</v>
      </c>
      <c r="AL12" s="4">
        <v>4.72</v>
      </c>
      <c r="AM12" s="4">
        <v>5.86</v>
      </c>
      <c r="AN12" s="4">
        <v>5.86</v>
      </c>
      <c r="AO12" s="4">
        <v>5.86</v>
      </c>
      <c r="AP12" s="4">
        <v>5.54</v>
      </c>
      <c r="AQ12" s="4">
        <v>5.54</v>
      </c>
      <c r="AR12" s="4">
        <v>5.54</v>
      </c>
      <c r="AS12" s="4">
        <v>2.48</v>
      </c>
      <c r="AT12" s="4">
        <v>2.5499999999999998</v>
      </c>
      <c r="AU12" s="4">
        <v>2.5499999999999998</v>
      </c>
      <c r="AV12" s="4">
        <v>2.4900000000000002</v>
      </c>
      <c r="AW12" s="4">
        <v>2.4900000000000002</v>
      </c>
      <c r="AX12" s="4">
        <v>2.5099999999999998</v>
      </c>
      <c r="AY12" s="4">
        <v>2.1</v>
      </c>
      <c r="AZ12" s="4">
        <v>2.1</v>
      </c>
      <c r="BA12" s="4">
        <v>2.1</v>
      </c>
      <c r="BB12" s="4">
        <v>2.1</v>
      </c>
      <c r="BC12" s="4">
        <v>2.74</v>
      </c>
      <c r="BD12" s="4">
        <v>2.74</v>
      </c>
      <c r="BE12" s="4">
        <v>2.74</v>
      </c>
      <c r="BF12" s="4">
        <v>2.74</v>
      </c>
      <c r="BG12" s="4">
        <v>1.57</v>
      </c>
      <c r="BH12" s="4">
        <v>1.57</v>
      </c>
      <c r="BI12" s="4">
        <v>2.5</v>
      </c>
      <c r="BJ12" s="4">
        <v>3.1</v>
      </c>
      <c r="BK12" s="4">
        <v>2.2000000000000002</v>
      </c>
      <c r="BL12" s="4">
        <v>3.24</v>
      </c>
      <c r="BM12" s="4">
        <v>1.61</v>
      </c>
    </row>
    <row r="13" spans="1:65" ht="15" customHeight="1" thickBot="1" x14ac:dyDescent="0.25">
      <c r="A13" s="68"/>
      <c r="B13" s="23" t="s">
        <v>920</v>
      </c>
      <c r="C13" s="19" t="s">
        <v>286</v>
      </c>
      <c r="D13" s="19">
        <v>120</v>
      </c>
      <c r="E13" s="19">
        <v>120</v>
      </c>
      <c r="F13" s="19">
        <v>139</v>
      </c>
      <c r="G13" s="19">
        <v>139</v>
      </c>
      <c r="H13" s="19">
        <v>155</v>
      </c>
      <c r="I13" s="19">
        <v>155</v>
      </c>
      <c r="J13" s="19">
        <v>335</v>
      </c>
      <c r="K13" s="19">
        <v>372</v>
      </c>
      <c r="L13" s="19">
        <v>372</v>
      </c>
      <c r="M13" s="19">
        <v>473.7</v>
      </c>
      <c r="N13" s="19" t="s">
        <v>286</v>
      </c>
      <c r="O13" s="19">
        <v>1305</v>
      </c>
      <c r="P13" s="19" t="s">
        <v>286</v>
      </c>
      <c r="Q13" s="19" t="s">
        <v>286</v>
      </c>
      <c r="R13" s="19" t="s">
        <v>286</v>
      </c>
      <c r="S13" s="19">
        <v>17</v>
      </c>
      <c r="T13" s="19" t="s">
        <v>286</v>
      </c>
      <c r="U13" s="19">
        <v>15.29</v>
      </c>
      <c r="V13" s="19">
        <v>18.12</v>
      </c>
      <c r="W13" s="19" t="s">
        <v>286</v>
      </c>
      <c r="X13" s="19" t="s">
        <v>286</v>
      </c>
      <c r="Y13" s="19" t="s">
        <v>286</v>
      </c>
      <c r="Z13" s="19" t="s">
        <v>286</v>
      </c>
      <c r="AA13" s="19" t="s">
        <v>286</v>
      </c>
      <c r="AB13" s="19" t="s">
        <v>286</v>
      </c>
      <c r="AC13" s="19" t="s">
        <v>286</v>
      </c>
      <c r="AD13" s="19" t="s">
        <v>286</v>
      </c>
      <c r="AE13" s="19" t="s">
        <v>286</v>
      </c>
      <c r="AF13" s="19" t="s">
        <v>286</v>
      </c>
      <c r="AG13" s="19" t="s">
        <v>286</v>
      </c>
      <c r="AH13" s="19" t="s">
        <v>286</v>
      </c>
      <c r="AI13" s="19" t="s">
        <v>286</v>
      </c>
      <c r="AJ13" s="19" t="s">
        <v>286</v>
      </c>
      <c r="AK13" s="19" t="s">
        <v>286</v>
      </c>
      <c r="AL13" s="19" t="s">
        <v>286</v>
      </c>
      <c r="AM13" s="19" t="s">
        <v>286</v>
      </c>
      <c r="AN13" s="19" t="s">
        <v>286</v>
      </c>
      <c r="AO13" s="19" t="s">
        <v>286</v>
      </c>
      <c r="AP13" s="19" t="s">
        <v>286</v>
      </c>
      <c r="AQ13" s="19" t="s">
        <v>286</v>
      </c>
      <c r="AR13" s="19" t="s">
        <v>286</v>
      </c>
      <c r="AS13" s="19" t="s">
        <v>286</v>
      </c>
      <c r="AT13" s="19">
        <v>68.81</v>
      </c>
      <c r="AU13" s="19">
        <v>84.21</v>
      </c>
      <c r="AV13" s="19" t="s">
        <v>286</v>
      </c>
      <c r="AW13" s="19" t="s">
        <v>286</v>
      </c>
      <c r="AX13" s="19">
        <v>77.599999999999994</v>
      </c>
      <c r="AY13" s="19" t="s">
        <v>286</v>
      </c>
      <c r="AZ13" s="19" t="s">
        <v>286</v>
      </c>
      <c r="BA13" s="19" t="s">
        <v>286</v>
      </c>
      <c r="BB13" s="19" t="s">
        <v>286</v>
      </c>
      <c r="BC13" s="19" t="s">
        <v>286</v>
      </c>
      <c r="BD13" s="19" t="s">
        <v>286</v>
      </c>
      <c r="BE13" s="19" t="s">
        <v>286</v>
      </c>
      <c r="BF13" s="19" t="s">
        <v>286</v>
      </c>
      <c r="BG13" s="19" t="s">
        <v>286</v>
      </c>
      <c r="BH13" s="19">
        <v>13.11</v>
      </c>
      <c r="BI13" s="19" t="s">
        <v>286</v>
      </c>
      <c r="BJ13" s="19" t="s">
        <v>286</v>
      </c>
      <c r="BK13" s="19">
        <v>33.4</v>
      </c>
      <c r="BL13" s="19" t="s">
        <v>286</v>
      </c>
      <c r="BM13" s="19">
        <v>10.9</v>
      </c>
    </row>
    <row r="14" spans="1:65" ht="15" customHeight="1" x14ac:dyDescent="0.2">
      <c r="A14" s="69" t="s">
        <v>1</v>
      </c>
      <c r="B14" s="24" t="s">
        <v>921</v>
      </c>
      <c r="C14" s="20">
        <v>3.72</v>
      </c>
      <c r="D14" s="20">
        <v>4.1399999999999997</v>
      </c>
      <c r="E14" s="20">
        <v>4.1399999999999997</v>
      </c>
      <c r="F14" s="20">
        <v>4.1399999999999997</v>
      </c>
      <c r="G14" s="20">
        <v>4.1399999999999997</v>
      </c>
      <c r="H14" s="20">
        <v>4.1399999999999997</v>
      </c>
      <c r="I14" s="20">
        <v>4.1399999999999997</v>
      </c>
      <c r="J14" s="20">
        <v>5.64</v>
      </c>
      <c r="K14" s="20">
        <v>5.64</v>
      </c>
      <c r="L14" s="20">
        <v>5.64</v>
      </c>
      <c r="M14" s="20">
        <v>6.09</v>
      </c>
      <c r="N14" s="20">
        <v>6.09</v>
      </c>
      <c r="O14" s="20">
        <v>8.41</v>
      </c>
      <c r="P14" s="20">
        <v>2.5</v>
      </c>
      <c r="Q14" s="20">
        <f>3.22-0.59</f>
        <v>2.6300000000000003</v>
      </c>
      <c r="R14" s="20">
        <f>3.29-0.66</f>
        <v>2.63</v>
      </c>
      <c r="S14" s="20">
        <v>1.98</v>
      </c>
      <c r="T14" s="20" t="s">
        <v>286</v>
      </c>
      <c r="U14" s="20" t="s">
        <v>286</v>
      </c>
      <c r="V14" s="20" t="s">
        <v>286</v>
      </c>
      <c r="W14" s="20">
        <v>3.6</v>
      </c>
      <c r="X14" s="20">
        <v>4.01</v>
      </c>
      <c r="Y14" s="20">
        <v>4.01</v>
      </c>
      <c r="Z14" s="20">
        <v>4.01</v>
      </c>
      <c r="AA14" s="20">
        <v>4.01</v>
      </c>
      <c r="AB14" s="20">
        <v>4.01</v>
      </c>
      <c r="AC14" s="20">
        <v>4.01</v>
      </c>
      <c r="AD14" s="20">
        <v>4.01</v>
      </c>
      <c r="AE14" s="20">
        <v>4.01</v>
      </c>
      <c r="AF14" s="20">
        <v>4.01</v>
      </c>
      <c r="AG14" s="20">
        <v>3.61</v>
      </c>
      <c r="AH14" s="20">
        <v>3.61</v>
      </c>
      <c r="AI14" s="20">
        <v>8.33</v>
      </c>
      <c r="AJ14" s="20">
        <v>8.33</v>
      </c>
      <c r="AK14" s="20">
        <v>5.41</v>
      </c>
      <c r="AL14" s="20">
        <v>5.41</v>
      </c>
      <c r="AM14" s="20">
        <v>6.19</v>
      </c>
      <c r="AN14" s="20">
        <v>6.19</v>
      </c>
      <c r="AO14" s="20">
        <v>6.19</v>
      </c>
      <c r="AP14" s="20">
        <v>5.94</v>
      </c>
      <c r="AQ14" s="20">
        <v>5.94</v>
      </c>
      <c r="AR14" s="20">
        <v>5.94</v>
      </c>
      <c r="AS14" s="20">
        <v>2.64</v>
      </c>
      <c r="AT14" s="20">
        <v>2.69</v>
      </c>
      <c r="AU14" s="20">
        <v>2.69</v>
      </c>
      <c r="AV14" s="20">
        <v>2.57</v>
      </c>
      <c r="AW14" s="20">
        <v>2.57</v>
      </c>
      <c r="AX14" s="20">
        <v>2.57</v>
      </c>
      <c r="AY14" s="20">
        <v>2.2799999999999998</v>
      </c>
      <c r="AZ14" s="20">
        <v>2.2799999999999998</v>
      </c>
      <c r="BA14" s="20">
        <v>2.2799999999999998</v>
      </c>
      <c r="BB14" s="20">
        <v>2.2799999999999998</v>
      </c>
      <c r="BC14" s="20">
        <v>3.35</v>
      </c>
      <c r="BD14" s="20">
        <v>3.35</v>
      </c>
      <c r="BE14" s="20">
        <v>3.35</v>
      </c>
      <c r="BF14" s="20">
        <v>3.35</v>
      </c>
      <c r="BG14" s="20" t="s">
        <v>286</v>
      </c>
      <c r="BH14" s="20" t="s">
        <v>286</v>
      </c>
      <c r="BI14" s="20">
        <v>2.8</v>
      </c>
      <c r="BJ14" s="20">
        <v>3.3</v>
      </c>
      <c r="BK14" s="20">
        <v>2.31</v>
      </c>
      <c r="BL14" s="20" t="s">
        <v>286</v>
      </c>
      <c r="BM14" s="20" t="s">
        <v>286</v>
      </c>
    </row>
    <row r="15" spans="1:65" ht="15" customHeight="1" thickBot="1" x14ac:dyDescent="0.25">
      <c r="A15" s="70"/>
      <c r="B15" s="25" t="s">
        <v>922</v>
      </c>
      <c r="C15" s="10">
        <v>3.51</v>
      </c>
      <c r="D15" s="10">
        <v>3.95</v>
      </c>
      <c r="E15" s="10">
        <v>3.95</v>
      </c>
      <c r="F15" s="10">
        <v>3.95</v>
      </c>
      <c r="G15" s="10">
        <v>3.95</v>
      </c>
      <c r="H15" s="10">
        <v>3.95</v>
      </c>
      <c r="I15" s="10">
        <v>3.95</v>
      </c>
      <c r="J15" s="10">
        <v>5.64</v>
      </c>
      <c r="K15" s="10">
        <v>5.64</v>
      </c>
      <c r="L15" s="10">
        <v>5.64</v>
      </c>
      <c r="M15" s="10">
        <v>5.96</v>
      </c>
      <c r="N15" s="10">
        <v>5.96</v>
      </c>
      <c r="O15" s="10">
        <v>7.14</v>
      </c>
      <c r="P15" s="10">
        <v>2.9</v>
      </c>
      <c r="Q15" s="10">
        <v>2.87</v>
      </c>
      <c r="R15" s="10">
        <v>2.87</v>
      </c>
      <c r="S15" s="10">
        <v>1.98</v>
      </c>
      <c r="T15" s="10" t="s">
        <v>286</v>
      </c>
      <c r="U15" s="10" t="s">
        <v>286</v>
      </c>
      <c r="V15" s="10" t="s">
        <v>286</v>
      </c>
      <c r="W15" s="10">
        <v>3.34</v>
      </c>
      <c r="X15" s="10">
        <v>3.76</v>
      </c>
      <c r="Y15" s="10">
        <v>3.76</v>
      </c>
      <c r="Z15" s="10">
        <v>3.76</v>
      </c>
      <c r="AA15" s="10">
        <v>3.76</v>
      </c>
      <c r="AB15" s="10">
        <v>3.76</v>
      </c>
      <c r="AC15" s="10">
        <v>3.76</v>
      </c>
      <c r="AD15" s="10">
        <v>3.76</v>
      </c>
      <c r="AE15" s="10">
        <v>3.76</v>
      </c>
      <c r="AF15" s="10">
        <v>3.76</v>
      </c>
      <c r="AG15" s="10">
        <v>3.35</v>
      </c>
      <c r="AH15" s="10">
        <v>3.35</v>
      </c>
      <c r="AI15" s="10">
        <v>6.5</v>
      </c>
      <c r="AJ15" s="10">
        <v>6.5</v>
      </c>
      <c r="AK15" s="10">
        <v>5.03</v>
      </c>
      <c r="AL15" s="10">
        <v>5.03</v>
      </c>
      <c r="AM15" s="10">
        <v>6.19</v>
      </c>
      <c r="AN15" s="10">
        <v>6.19</v>
      </c>
      <c r="AO15" s="10">
        <v>6.19</v>
      </c>
      <c r="AP15" s="10">
        <v>5.77</v>
      </c>
      <c r="AQ15" s="10">
        <v>5.77</v>
      </c>
      <c r="AR15" s="10">
        <v>5.77</v>
      </c>
      <c r="AS15" s="10">
        <v>2.69</v>
      </c>
      <c r="AT15" s="10">
        <v>2.69</v>
      </c>
      <c r="AU15" s="10">
        <v>2.69</v>
      </c>
      <c r="AV15" s="10">
        <v>2.69</v>
      </c>
      <c r="AW15" s="10">
        <v>2.69</v>
      </c>
      <c r="AX15" s="10">
        <v>2.96</v>
      </c>
      <c r="AY15" s="10">
        <v>2.2799999999999998</v>
      </c>
      <c r="AZ15" s="10">
        <v>2.2799999999999998</v>
      </c>
      <c r="BA15" s="10">
        <v>2.2799999999999998</v>
      </c>
      <c r="BB15" s="10">
        <v>2.2799999999999998</v>
      </c>
      <c r="BC15" s="10">
        <v>3.01</v>
      </c>
      <c r="BD15" s="10">
        <v>3.01</v>
      </c>
      <c r="BE15" s="10">
        <v>3.01</v>
      </c>
      <c r="BF15" s="10">
        <v>3.01</v>
      </c>
      <c r="BG15" s="10" t="s">
        <v>286</v>
      </c>
      <c r="BH15" s="10" t="s">
        <v>286</v>
      </c>
      <c r="BI15" s="10">
        <v>2.7</v>
      </c>
      <c r="BJ15" s="10">
        <v>3.3</v>
      </c>
      <c r="BK15" s="10">
        <v>2.31</v>
      </c>
      <c r="BL15" s="10" t="s">
        <v>286</v>
      </c>
      <c r="BM15" s="10" t="s">
        <v>286</v>
      </c>
    </row>
    <row r="16" spans="1:65" ht="15" customHeight="1" x14ac:dyDescent="0.2">
      <c r="A16" s="66" t="s">
        <v>2</v>
      </c>
      <c r="B16" s="21" t="s">
        <v>923</v>
      </c>
      <c r="C16" s="14">
        <v>38.700000000000003</v>
      </c>
      <c r="D16" s="14">
        <v>33.840000000000003</v>
      </c>
      <c r="E16" s="14">
        <v>33.840000000000003</v>
      </c>
      <c r="F16" s="14">
        <v>35.57</v>
      </c>
      <c r="G16" s="14">
        <v>35.57</v>
      </c>
      <c r="H16" s="14">
        <v>44.51</v>
      </c>
      <c r="I16" s="14">
        <v>44.51</v>
      </c>
      <c r="J16" s="14">
        <v>58.82</v>
      </c>
      <c r="K16" s="14">
        <v>63.66</v>
      </c>
      <c r="L16" s="14">
        <v>63.66</v>
      </c>
      <c r="M16" s="14">
        <v>66.8</v>
      </c>
      <c r="N16" s="14">
        <v>73.790000000000006</v>
      </c>
      <c r="O16" s="14">
        <v>72.73</v>
      </c>
      <c r="P16" s="14">
        <v>23.53</v>
      </c>
      <c r="Q16" s="14">
        <v>22.67</v>
      </c>
      <c r="R16" s="14">
        <v>27.17</v>
      </c>
      <c r="S16" s="14">
        <v>14.36</v>
      </c>
      <c r="T16" s="14">
        <v>13.58</v>
      </c>
      <c r="U16" s="14">
        <v>17.62</v>
      </c>
      <c r="V16" s="14">
        <v>17.62</v>
      </c>
      <c r="W16" s="14">
        <v>37.81</v>
      </c>
      <c r="X16" s="14">
        <v>33.4</v>
      </c>
      <c r="Y16" s="14">
        <v>36.450000000000003</v>
      </c>
      <c r="Z16" s="14">
        <v>31.01</v>
      </c>
      <c r="AA16" s="14">
        <v>32.18</v>
      </c>
      <c r="AB16" s="14">
        <v>39.5</v>
      </c>
      <c r="AC16" s="14">
        <v>42.1</v>
      </c>
      <c r="AD16" s="14">
        <v>42.1</v>
      </c>
      <c r="AE16" s="14">
        <v>39.47</v>
      </c>
      <c r="AF16" s="14">
        <v>47.32</v>
      </c>
      <c r="AG16" s="14">
        <v>45.02</v>
      </c>
      <c r="AH16" s="14">
        <v>39.75</v>
      </c>
      <c r="AI16" s="14">
        <v>70.67</v>
      </c>
      <c r="AJ16" s="14">
        <v>70.67</v>
      </c>
      <c r="AK16" s="14">
        <v>54.94</v>
      </c>
      <c r="AL16" s="14">
        <v>54.94</v>
      </c>
      <c r="AM16" s="14">
        <v>63.73</v>
      </c>
      <c r="AN16" s="14">
        <v>63.73</v>
      </c>
      <c r="AO16" s="14">
        <v>73.86</v>
      </c>
      <c r="AP16" s="14">
        <v>56.72</v>
      </c>
      <c r="AQ16" s="14">
        <v>62.81</v>
      </c>
      <c r="AR16" s="14">
        <v>68.3</v>
      </c>
      <c r="AS16" s="14">
        <v>26.77</v>
      </c>
      <c r="AT16" s="14">
        <v>32.299999999999997</v>
      </c>
      <c r="AU16" s="14">
        <v>36.24</v>
      </c>
      <c r="AV16" s="14">
        <v>22.25</v>
      </c>
      <c r="AW16" s="14">
        <v>25.68</v>
      </c>
      <c r="AX16" s="14">
        <v>32.799999999999997</v>
      </c>
      <c r="AY16" s="14">
        <v>20</v>
      </c>
      <c r="AZ16" s="14">
        <v>29.87</v>
      </c>
      <c r="BA16" s="14">
        <v>29.87</v>
      </c>
      <c r="BB16" s="14">
        <v>29.87</v>
      </c>
      <c r="BC16" s="14">
        <v>29.9</v>
      </c>
      <c r="BD16" s="14">
        <v>31.68</v>
      </c>
      <c r="BE16" s="14">
        <v>36.24</v>
      </c>
      <c r="BF16" s="14">
        <v>38.67</v>
      </c>
      <c r="BG16" s="14">
        <v>12.85</v>
      </c>
      <c r="BH16" s="14">
        <v>18.09</v>
      </c>
      <c r="BI16" s="14">
        <v>25.25</v>
      </c>
      <c r="BJ16" s="14">
        <v>35.53</v>
      </c>
      <c r="BK16" s="14">
        <v>19.73</v>
      </c>
      <c r="BL16" s="14">
        <v>29.94</v>
      </c>
      <c r="BM16" s="14">
        <v>15.77</v>
      </c>
    </row>
    <row r="17" spans="1:65" ht="15" customHeight="1" x14ac:dyDescent="0.2">
      <c r="A17" s="67"/>
      <c r="B17" s="22" t="s">
        <v>924</v>
      </c>
      <c r="C17" s="9">
        <v>35.1</v>
      </c>
      <c r="D17" s="9">
        <v>35.799999999999997</v>
      </c>
      <c r="E17" s="9">
        <v>35.799999999999997</v>
      </c>
      <c r="F17" s="9">
        <v>35.799999999999997</v>
      </c>
      <c r="G17" s="9">
        <v>35.799999999999997</v>
      </c>
      <c r="H17" s="9">
        <v>35.799999999999997</v>
      </c>
      <c r="I17" s="9">
        <v>35.799999999999997</v>
      </c>
      <c r="J17" s="9">
        <v>60.3</v>
      </c>
      <c r="K17" s="9">
        <v>60.3</v>
      </c>
      <c r="L17" s="9">
        <v>64</v>
      </c>
      <c r="M17" s="9">
        <v>64.75</v>
      </c>
      <c r="N17" s="9">
        <v>64.75</v>
      </c>
      <c r="O17" s="9">
        <v>79.75</v>
      </c>
      <c r="P17" s="9">
        <v>29.2</v>
      </c>
      <c r="Q17" s="9">
        <v>24.57</v>
      </c>
      <c r="R17" s="9">
        <v>27.05</v>
      </c>
      <c r="S17" s="9">
        <v>15.85</v>
      </c>
      <c r="T17" s="9">
        <v>13.98</v>
      </c>
      <c r="U17" s="9">
        <v>17.64</v>
      </c>
      <c r="V17" s="9">
        <v>17.64</v>
      </c>
      <c r="W17" s="9">
        <v>28.45</v>
      </c>
      <c r="X17" s="9">
        <v>28.88</v>
      </c>
      <c r="Y17" s="9">
        <v>28.88</v>
      </c>
      <c r="Z17" s="9">
        <v>28.88</v>
      </c>
      <c r="AA17" s="9">
        <v>35.79</v>
      </c>
      <c r="AB17" s="9">
        <v>35.79</v>
      </c>
      <c r="AC17" s="9">
        <v>35.79</v>
      </c>
      <c r="AD17" s="9">
        <v>35.79</v>
      </c>
      <c r="AE17" s="9">
        <v>35.92</v>
      </c>
      <c r="AF17" s="9">
        <v>38.020000000000003</v>
      </c>
      <c r="AG17" s="9">
        <v>32.85</v>
      </c>
      <c r="AH17" s="9">
        <v>32.85</v>
      </c>
      <c r="AI17" s="9">
        <v>64.44</v>
      </c>
      <c r="AJ17" s="9">
        <v>64.44</v>
      </c>
      <c r="AK17" s="9">
        <v>47.57</v>
      </c>
      <c r="AL17" s="9">
        <v>47.57</v>
      </c>
      <c r="AM17" s="9">
        <v>60.93</v>
      </c>
      <c r="AN17" s="9">
        <v>60.93</v>
      </c>
      <c r="AO17" s="9">
        <v>64.8</v>
      </c>
      <c r="AP17" s="9">
        <v>60.12</v>
      </c>
      <c r="AQ17" s="9">
        <v>60.12</v>
      </c>
      <c r="AR17" s="9">
        <v>60.12</v>
      </c>
      <c r="AS17" s="9">
        <v>21.23</v>
      </c>
      <c r="AT17" s="9">
        <v>23.25</v>
      </c>
      <c r="AU17" s="9">
        <v>23.24</v>
      </c>
      <c r="AV17" s="9">
        <v>25.91</v>
      </c>
      <c r="AW17" s="9">
        <v>27.43</v>
      </c>
      <c r="AX17" s="9">
        <v>28.4</v>
      </c>
      <c r="AY17" s="9">
        <v>19.78</v>
      </c>
      <c r="AZ17" s="9">
        <v>20.04</v>
      </c>
      <c r="BA17" s="9">
        <v>20.04</v>
      </c>
      <c r="BB17" s="9">
        <v>21</v>
      </c>
      <c r="BC17" s="9">
        <v>26</v>
      </c>
      <c r="BD17" s="9">
        <v>28.65</v>
      </c>
      <c r="BE17" s="9">
        <v>28.72</v>
      </c>
      <c r="BF17" s="9">
        <v>28.72</v>
      </c>
      <c r="BG17" s="9">
        <v>14.1</v>
      </c>
      <c r="BH17" s="9">
        <v>14.1</v>
      </c>
      <c r="BI17" s="9">
        <v>29</v>
      </c>
      <c r="BJ17" s="9">
        <v>28.08</v>
      </c>
      <c r="BK17" s="9">
        <v>22.7</v>
      </c>
      <c r="BL17" s="9">
        <v>27.8</v>
      </c>
      <c r="BM17" s="9">
        <v>19.809999999999999</v>
      </c>
    </row>
    <row r="18" spans="1:65" ht="15" customHeight="1" thickBot="1" x14ac:dyDescent="0.25">
      <c r="A18" s="68"/>
      <c r="B18" s="23" t="s">
        <v>925</v>
      </c>
      <c r="C18" s="19">
        <v>11.5</v>
      </c>
      <c r="D18" s="19">
        <v>11.76</v>
      </c>
      <c r="E18" s="19">
        <v>11.76</v>
      </c>
      <c r="F18" s="19">
        <v>11.76</v>
      </c>
      <c r="G18" s="19">
        <v>11.76</v>
      </c>
      <c r="H18" s="19">
        <v>11.76</v>
      </c>
      <c r="I18" s="19">
        <v>11.76</v>
      </c>
      <c r="J18" s="19">
        <v>17.39</v>
      </c>
      <c r="K18" s="19">
        <v>16.79</v>
      </c>
      <c r="L18" s="19">
        <v>16.79</v>
      </c>
      <c r="M18" s="19">
        <v>17.05</v>
      </c>
      <c r="N18" s="19">
        <v>17.079999999999998</v>
      </c>
      <c r="O18" s="19">
        <v>24.1</v>
      </c>
      <c r="P18" s="19">
        <v>8.32</v>
      </c>
      <c r="Q18" s="19">
        <v>7.59</v>
      </c>
      <c r="R18" s="19">
        <v>7.65</v>
      </c>
      <c r="S18" s="19">
        <v>5.2</v>
      </c>
      <c r="T18" s="19">
        <v>4.38</v>
      </c>
      <c r="U18" s="19">
        <v>4.72</v>
      </c>
      <c r="V18" s="19">
        <v>4.72</v>
      </c>
      <c r="W18" s="19">
        <v>8.8800000000000008</v>
      </c>
      <c r="X18" s="19">
        <v>11.13</v>
      </c>
      <c r="Y18" s="19">
        <v>11.13</v>
      </c>
      <c r="Z18" s="19">
        <v>11.13</v>
      </c>
      <c r="AA18" s="19">
        <v>12.57</v>
      </c>
      <c r="AB18" s="19">
        <v>12.57</v>
      </c>
      <c r="AC18" s="19">
        <v>12.57</v>
      </c>
      <c r="AD18" s="19">
        <v>12.57</v>
      </c>
      <c r="AE18" s="19">
        <v>12.29</v>
      </c>
      <c r="AF18" s="19">
        <v>13.75</v>
      </c>
      <c r="AG18" s="19">
        <v>9</v>
      </c>
      <c r="AH18" s="19">
        <v>9.1999999999999993</v>
      </c>
      <c r="AI18" s="19">
        <v>19.399999999999999</v>
      </c>
      <c r="AJ18" s="19">
        <v>19.399999999999999</v>
      </c>
      <c r="AK18" s="19">
        <v>15.85</v>
      </c>
      <c r="AL18" s="19">
        <v>15.85</v>
      </c>
      <c r="AM18" s="19">
        <v>18.399999999999999</v>
      </c>
      <c r="AN18" s="19">
        <v>18.399999999999999</v>
      </c>
      <c r="AO18" s="19">
        <v>18.5</v>
      </c>
      <c r="AP18" s="19">
        <v>16.920000000000002</v>
      </c>
      <c r="AQ18" s="19">
        <v>17.02</v>
      </c>
      <c r="AR18" s="19">
        <v>17.02</v>
      </c>
      <c r="AS18" s="19">
        <v>6.3</v>
      </c>
      <c r="AT18" s="19">
        <v>7.51</v>
      </c>
      <c r="AU18" s="19">
        <v>7.35</v>
      </c>
      <c r="AV18" s="19">
        <v>7.49</v>
      </c>
      <c r="AW18" s="19">
        <v>7.49</v>
      </c>
      <c r="AX18" s="19">
        <v>8.3000000000000007</v>
      </c>
      <c r="AY18" s="19">
        <v>6.35</v>
      </c>
      <c r="AZ18" s="19">
        <v>6.75</v>
      </c>
      <c r="BA18" s="19">
        <v>6.75</v>
      </c>
      <c r="BB18" s="19">
        <v>6.75</v>
      </c>
      <c r="BC18" s="19">
        <v>9.82</v>
      </c>
      <c r="BD18" s="19">
        <v>9.86</v>
      </c>
      <c r="BE18" s="19">
        <v>10.55</v>
      </c>
      <c r="BF18" s="19">
        <v>10.57</v>
      </c>
      <c r="BG18" s="19">
        <v>5.08</v>
      </c>
      <c r="BH18" s="19">
        <v>5.08</v>
      </c>
      <c r="BI18" s="19">
        <v>8.32</v>
      </c>
      <c r="BJ18" s="19">
        <v>8.42</v>
      </c>
      <c r="BK18" s="19">
        <v>6.97</v>
      </c>
      <c r="BL18" s="19">
        <v>10.28</v>
      </c>
      <c r="BM18" s="19">
        <v>5.94</v>
      </c>
    </row>
    <row r="19" spans="1:65" ht="15" customHeight="1" x14ac:dyDescent="0.2">
      <c r="A19" s="69" t="s">
        <v>71</v>
      </c>
      <c r="B19" s="24" t="s">
        <v>926</v>
      </c>
      <c r="C19" s="20">
        <v>6.73</v>
      </c>
      <c r="D19" s="20">
        <v>7.59</v>
      </c>
      <c r="E19" s="20">
        <v>7.59</v>
      </c>
      <c r="F19" s="20">
        <v>7.59</v>
      </c>
      <c r="G19" s="20">
        <v>7.59</v>
      </c>
      <c r="H19" s="20">
        <v>7.59</v>
      </c>
      <c r="I19" s="20">
        <v>7.59</v>
      </c>
      <c r="J19" s="20">
        <v>10.68</v>
      </c>
      <c r="K19" s="20">
        <v>10.68</v>
      </c>
      <c r="L19" s="20">
        <v>10.68</v>
      </c>
      <c r="M19" s="20">
        <v>10.6</v>
      </c>
      <c r="N19" s="20">
        <v>10.73</v>
      </c>
      <c r="O19" s="20">
        <v>5.26</v>
      </c>
      <c r="P19" s="20">
        <v>7.9</v>
      </c>
      <c r="Q19" s="20">
        <v>4.0999999999999996</v>
      </c>
      <c r="R19" s="20">
        <v>4.0999999999999996</v>
      </c>
      <c r="S19" s="20">
        <v>5.94</v>
      </c>
      <c r="T19" s="20" t="s">
        <v>286</v>
      </c>
      <c r="U19" s="20" t="s">
        <v>286</v>
      </c>
      <c r="V19" s="20" t="s">
        <v>286</v>
      </c>
      <c r="W19" s="20">
        <v>4.9000000000000004</v>
      </c>
      <c r="X19" s="20">
        <v>5.23</v>
      </c>
      <c r="Y19" s="20">
        <v>5.23</v>
      </c>
      <c r="Z19" s="20">
        <v>5.23</v>
      </c>
      <c r="AA19" s="20">
        <v>5.72</v>
      </c>
      <c r="AB19" s="20">
        <v>5.72</v>
      </c>
      <c r="AC19" s="20">
        <v>5.72</v>
      </c>
      <c r="AD19" s="20">
        <v>5.72</v>
      </c>
      <c r="AE19" s="20">
        <v>5.72</v>
      </c>
      <c r="AF19" s="20">
        <v>7.32</v>
      </c>
      <c r="AG19" s="20">
        <v>5.08</v>
      </c>
      <c r="AH19" s="20">
        <v>5.08</v>
      </c>
      <c r="AI19" s="20" t="s">
        <v>164</v>
      </c>
      <c r="AJ19" s="20" t="s">
        <v>164</v>
      </c>
      <c r="AK19" s="20">
        <v>9.3000000000000007</v>
      </c>
      <c r="AL19" s="20">
        <v>9.3000000000000007</v>
      </c>
      <c r="AM19" s="20">
        <v>10.97</v>
      </c>
      <c r="AN19" s="20">
        <v>10.97</v>
      </c>
      <c r="AO19" s="20">
        <v>10.97</v>
      </c>
      <c r="AP19" s="20">
        <v>9.8000000000000007</v>
      </c>
      <c r="AQ19" s="20">
        <v>9.8000000000000007</v>
      </c>
      <c r="AR19" s="20">
        <v>9.8000000000000007</v>
      </c>
      <c r="AS19" s="20">
        <v>3.14</v>
      </c>
      <c r="AT19" s="20">
        <v>4.12</v>
      </c>
      <c r="AU19" s="20">
        <v>4.07</v>
      </c>
      <c r="AV19" s="20">
        <v>7.87</v>
      </c>
      <c r="AW19" s="20">
        <v>7.87</v>
      </c>
      <c r="AX19" s="20">
        <v>8.8000000000000007</v>
      </c>
      <c r="AY19" s="20">
        <v>6.58</v>
      </c>
      <c r="AZ19" s="20">
        <v>4.0999999999999996</v>
      </c>
      <c r="BA19" s="20">
        <v>4.0999999999999996</v>
      </c>
      <c r="BB19" s="20">
        <v>4.0999999999999996</v>
      </c>
      <c r="BC19" s="20">
        <v>5.2</v>
      </c>
      <c r="BD19" s="20">
        <v>5.2</v>
      </c>
      <c r="BE19" s="20">
        <v>5.94</v>
      </c>
      <c r="BF19" s="20">
        <v>5.94</v>
      </c>
      <c r="BG19" s="20">
        <v>4.57</v>
      </c>
      <c r="BH19" s="20">
        <v>4.57</v>
      </c>
      <c r="BI19" s="20">
        <v>7.2</v>
      </c>
      <c r="BJ19" s="20">
        <v>5.04</v>
      </c>
      <c r="BK19" s="20">
        <f>7.26-0.56</f>
        <v>6.6999999999999993</v>
      </c>
      <c r="BL19" s="20" t="s">
        <v>286</v>
      </c>
      <c r="BM19" s="20">
        <v>3.7</v>
      </c>
    </row>
    <row r="20" spans="1:65" ht="15" customHeight="1" thickBot="1" x14ac:dyDescent="0.25">
      <c r="A20" s="70"/>
      <c r="B20" s="27" t="s">
        <v>927</v>
      </c>
      <c r="C20" s="10">
        <v>15.31</v>
      </c>
      <c r="D20" s="10">
        <v>11.04</v>
      </c>
      <c r="E20" s="10">
        <v>11.04</v>
      </c>
      <c r="F20" s="10">
        <v>12.64</v>
      </c>
      <c r="G20" s="10">
        <v>12.64</v>
      </c>
      <c r="H20" s="10">
        <v>16.91</v>
      </c>
      <c r="I20" s="10">
        <v>16.91</v>
      </c>
      <c r="J20" s="10">
        <v>22.18</v>
      </c>
      <c r="K20" s="10">
        <v>25.38</v>
      </c>
      <c r="L20" s="10">
        <v>25.38</v>
      </c>
      <c r="M20" s="10">
        <v>28.66</v>
      </c>
      <c r="N20" s="10">
        <v>32.479999999999997</v>
      </c>
      <c r="O20" s="10">
        <v>36.85</v>
      </c>
      <c r="P20" s="10">
        <v>7.89</v>
      </c>
      <c r="Q20" s="10">
        <v>8.7799999999999994</v>
      </c>
      <c r="R20" s="10">
        <v>10.77</v>
      </c>
      <c r="S20" s="10">
        <v>4.5999999999999996</v>
      </c>
      <c r="T20" s="10" t="s">
        <v>286</v>
      </c>
      <c r="U20" s="10" t="s">
        <v>286</v>
      </c>
      <c r="V20" s="10" t="s">
        <v>286</v>
      </c>
      <c r="W20" s="10">
        <v>17.600000000000001</v>
      </c>
      <c r="X20" s="10">
        <v>12.45</v>
      </c>
      <c r="Y20" s="10">
        <v>14.27</v>
      </c>
      <c r="Z20" s="10">
        <v>11.07</v>
      </c>
      <c r="AA20" s="10">
        <v>12.6</v>
      </c>
      <c r="AB20" s="10">
        <v>15.6</v>
      </c>
      <c r="AC20" s="10">
        <v>17.170000000000002</v>
      </c>
      <c r="AD20" s="10">
        <v>17.170000000000002</v>
      </c>
      <c r="AE20" s="10">
        <v>15.6</v>
      </c>
      <c r="AF20" s="10">
        <v>18.29</v>
      </c>
      <c r="AG20" s="10">
        <v>22.05</v>
      </c>
      <c r="AH20" s="10">
        <v>19.18</v>
      </c>
      <c r="AI20" s="10">
        <v>25.6</v>
      </c>
      <c r="AJ20" s="10">
        <v>25.6</v>
      </c>
      <c r="AK20" s="10">
        <v>22.76</v>
      </c>
      <c r="AL20" s="10">
        <v>22.76</v>
      </c>
      <c r="AM20" s="10">
        <v>25.88</v>
      </c>
      <c r="AN20" s="10">
        <v>25.88</v>
      </c>
      <c r="AO20" s="10">
        <v>31.22</v>
      </c>
      <c r="AP20" s="10">
        <v>22.78</v>
      </c>
      <c r="AQ20" s="10">
        <v>25.83</v>
      </c>
      <c r="AR20" s="10">
        <v>28.88</v>
      </c>
      <c r="AS20" s="10">
        <v>11.4</v>
      </c>
      <c r="AT20" s="10">
        <v>15.01</v>
      </c>
      <c r="AU20" s="10">
        <v>17.3</v>
      </c>
      <c r="AV20" s="10">
        <v>7.95</v>
      </c>
      <c r="AW20" s="10">
        <v>10</v>
      </c>
      <c r="AX20" s="10">
        <v>13.99</v>
      </c>
      <c r="AY20" s="10">
        <v>6.98</v>
      </c>
      <c r="AZ20" s="10">
        <v>14.44</v>
      </c>
      <c r="BA20" s="10">
        <v>14.44</v>
      </c>
      <c r="BB20" s="10">
        <v>14.44</v>
      </c>
      <c r="BC20" s="10">
        <v>10.6</v>
      </c>
      <c r="BD20" s="10">
        <v>11.4</v>
      </c>
      <c r="BE20" s="10">
        <v>13.83</v>
      </c>
      <c r="BF20" s="10">
        <v>14.64</v>
      </c>
      <c r="BG20" s="10">
        <v>3.38</v>
      </c>
      <c r="BH20" s="10">
        <v>5.83</v>
      </c>
      <c r="BI20" s="10">
        <v>8.1</v>
      </c>
      <c r="BJ20" s="10">
        <v>14.01</v>
      </c>
      <c r="BK20" s="10">
        <v>7.14</v>
      </c>
      <c r="BL20" s="10" t="s">
        <v>286</v>
      </c>
      <c r="BM20" s="10">
        <v>4.53</v>
      </c>
    </row>
    <row r="21" spans="1:65" ht="15" customHeight="1" x14ac:dyDescent="0.2">
      <c r="A21" s="66" t="s">
        <v>135</v>
      </c>
      <c r="B21" s="21" t="s">
        <v>928</v>
      </c>
      <c r="C21" s="14">
        <v>112.3</v>
      </c>
      <c r="D21" s="14" t="s">
        <v>286</v>
      </c>
      <c r="E21" s="14" t="s">
        <v>286</v>
      </c>
      <c r="F21" s="14" t="s">
        <v>286</v>
      </c>
      <c r="G21" s="14" t="s">
        <v>286</v>
      </c>
      <c r="H21" s="14" t="s">
        <v>286</v>
      </c>
      <c r="I21" s="14" t="s">
        <v>286</v>
      </c>
      <c r="J21" s="14" t="s">
        <v>286</v>
      </c>
      <c r="K21" s="14" t="s">
        <v>286</v>
      </c>
      <c r="L21" s="14" t="s">
        <v>286</v>
      </c>
      <c r="M21" s="14" t="s">
        <v>286</v>
      </c>
      <c r="N21" s="14" t="s">
        <v>286</v>
      </c>
      <c r="O21" s="14">
        <v>845</v>
      </c>
      <c r="P21" s="14">
        <v>74.98</v>
      </c>
      <c r="Q21" s="14">
        <v>54.5</v>
      </c>
      <c r="R21" s="14">
        <v>61</v>
      </c>
      <c r="S21" s="14">
        <v>25.08</v>
      </c>
      <c r="T21" s="14">
        <v>25.98</v>
      </c>
      <c r="U21" s="14" t="s">
        <v>286</v>
      </c>
      <c r="V21" s="14" t="s">
        <v>286</v>
      </c>
      <c r="W21" s="14">
        <v>92.97</v>
      </c>
      <c r="X21" s="14" t="s">
        <v>286</v>
      </c>
      <c r="Y21" s="14" t="s">
        <v>286</v>
      </c>
      <c r="Z21" s="14" t="s">
        <v>286</v>
      </c>
      <c r="AA21" s="14" t="s">
        <v>286</v>
      </c>
      <c r="AB21" s="14" t="s">
        <v>286</v>
      </c>
      <c r="AC21" s="14" t="s">
        <v>286</v>
      </c>
      <c r="AD21" s="14" t="s">
        <v>286</v>
      </c>
      <c r="AE21" s="14" t="s">
        <v>286</v>
      </c>
      <c r="AF21" s="14" t="s">
        <v>286</v>
      </c>
      <c r="AG21" s="14" t="s">
        <v>286</v>
      </c>
      <c r="AH21" s="14" t="s">
        <v>286</v>
      </c>
      <c r="AI21" s="14" t="s">
        <v>286</v>
      </c>
      <c r="AJ21" s="14" t="s">
        <v>286</v>
      </c>
      <c r="AK21" s="14" t="s">
        <v>286</v>
      </c>
      <c r="AL21" s="14" t="s">
        <v>286</v>
      </c>
      <c r="AM21" s="14">
        <v>427.8</v>
      </c>
      <c r="AN21" s="14">
        <v>427.8</v>
      </c>
      <c r="AO21" s="14" t="s">
        <v>286</v>
      </c>
      <c r="AP21" s="14" t="s">
        <v>286</v>
      </c>
      <c r="AQ21" s="14" t="s">
        <v>286</v>
      </c>
      <c r="AR21" s="14" t="s">
        <v>286</v>
      </c>
      <c r="AS21" s="14">
        <v>54.54</v>
      </c>
      <c r="AT21" s="14">
        <v>70.61</v>
      </c>
      <c r="AU21" s="14">
        <v>71.069999999999993</v>
      </c>
      <c r="AV21" s="14">
        <v>54.35</v>
      </c>
      <c r="AW21" s="14">
        <v>56.1</v>
      </c>
      <c r="AX21" s="14">
        <v>63.1</v>
      </c>
      <c r="AY21" s="14">
        <v>39.43</v>
      </c>
      <c r="AZ21" s="14">
        <v>51.18</v>
      </c>
      <c r="BA21" s="14">
        <v>51.18</v>
      </c>
      <c r="BB21" s="14">
        <v>51.18</v>
      </c>
      <c r="BC21" s="14">
        <v>72.72</v>
      </c>
      <c r="BD21" s="14">
        <v>72.72</v>
      </c>
      <c r="BE21" s="14">
        <v>92.5</v>
      </c>
      <c r="BF21" s="14">
        <v>92.5</v>
      </c>
      <c r="BG21" s="14">
        <v>25.78</v>
      </c>
      <c r="BH21" s="14">
        <v>25.78</v>
      </c>
      <c r="BI21" s="14">
        <v>70</v>
      </c>
      <c r="BJ21" s="14" t="s">
        <v>286</v>
      </c>
      <c r="BK21" s="14">
        <v>43.11</v>
      </c>
      <c r="BL21" s="14" t="s">
        <v>286</v>
      </c>
      <c r="BM21" s="14">
        <v>39.020000000000003</v>
      </c>
    </row>
    <row r="22" spans="1:65" ht="15" customHeight="1" x14ac:dyDescent="0.2">
      <c r="A22" s="67"/>
      <c r="B22" s="22" t="s">
        <v>929</v>
      </c>
      <c r="C22" s="12">
        <v>0.26</v>
      </c>
      <c r="D22" s="12">
        <v>0.25</v>
      </c>
      <c r="E22" s="12">
        <f>1.64/6.07</f>
        <v>0.2701812191103789</v>
      </c>
      <c r="F22" s="12">
        <v>0.25</v>
      </c>
      <c r="G22" s="12">
        <f>1.64/6.07</f>
        <v>0.2701812191103789</v>
      </c>
      <c r="H22" s="12">
        <v>0.25</v>
      </c>
      <c r="I22" s="12">
        <f>1.64/6.07</f>
        <v>0.2701812191103789</v>
      </c>
      <c r="J22" s="12">
        <v>0.23499999999999999</v>
      </c>
      <c r="K22" s="12">
        <v>0.23499999999999999</v>
      </c>
      <c r="L22" s="12">
        <v>0.17</v>
      </c>
      <c r="M22" s="12">
        <v>0.16</v>
      </c>
      <c r="N22" s="12">
        <v>0.16</v>
      </c>
      <c r="O22" s="12">
        <v>0.22500000000000001</v>
      </c>
      <c r="P22" s="12">
        <v>0.34</v>
      </c>
      <c r="Q22" s="12" t="s">
        <v>286</v>
      </c>
      <c r="R22" s="12">
        <v>0.46500000000000002</v>
      </c>
      <c r="S22" s="12">
        <v>0.33</v>
      </c>
      <c r="T22" s="12" t="s">
        <v>286</v>
      </c>
      <c r="U22" s="12">
        <v>0.37</v>
      </c>
      <c r="V22" s="12" t="s">
        <v>286</v>
      </c>
      <c r="W22" s="12">
        <f>13/48</f>
        <v>0.27083333333333331</v>
      </c>
      <c r="X22" s="12">
        <v>0.25</v>
      </c>
      <c r="Y22" s="12">
        <v>0.25</v>
      </c>
      <c r="Z22" s="12">
        <v>0.25</v>
      </c>
      <c r="AA22" s="12">
        <v>0.22</v>
      </c>
      <c r="AB22" s="12">
        <v>0.22</v>
      </c>
      <c r="AC22" s="12">
        <v>0.22</v>
      </c>
      <c r="AD22" s="12">
        <v>0.22</v>
      </c>
      <c r="AE22" s="12">
        <v>0.24</v>
      </c>
      <c r="AF22" s="12">
        <v>0.23</v>
      </c>
      <c r="AG22" s="12">
        <v>0.24</v>
      </c>
      <c r="AH22" s="12">
        <v>0.24</v>
      </c>
      <c r="AI22" s="12">
        <v>0.25</v>
      </c>
      <c r="AJ22" s="12">
        <v>0.25</v>
      </c>
      <c r="AK22" s="12">
        <v>0.21</v>
      </c>
      <c r="AL22" s="12">
        <v>0.21</v>
      </c>
      <c r="AM22" s="12">
        <v>0.16</v>
      </c>
      <c r="AN22" s="12">
        <v>0.16</v>
      </c>
      <c r="AO22" s="12">
        <v>0.14000000000000001</v>
      </c>
      <c r="AP22" s="12">
        <v>0.19500000000000001</v>
      </c>
      <c r="AQ22" s="12">
        <v>0.21</v>
      </c>
      <c r="AR22" s="12">
        <v>0.21</v>
      </c>
      <c r="AS22" s="12">
        <v>0.32</v>
      </c>
      <c r="AT22" s="12">
        <v>0.26</v>
      </c>
      <c r="AU22" s="12">
        <v>0.25</v>
      </c>
      <c r="AV22" s="12">
        <f>1.3/2.54</f>
        <v>0.51181102362204722</v>
      </c>
      <c r="AW22" s="12">
        <f>1.18/2.54</f>
        <v>0.46456692913385822</v>
      </c>
      <c r="AX22" s="12">
        <v>0.38</v>
      </c>
      <c r="AY22" s="12">
        <v>0.54500000000000004</v>
      </c>
      <c r="AZ22" s="12">
        <v>0.25</v>
      </c>
      <c r="BA22" s="12">
        <v>0.25</v>
      </c>
      <c r="BB22" s="12">
        <v>0.25</v>
      </c>
      <c r="BC22" s="12">
        <v>0.28499999999999998</v>
      </c>
      <c r="BD22" s="12">
        <v>0.28499999999999998</v>
      </c>
      <c r="BE22" s="12">
        <v>0.27</v>
      </c>
      <c r="BF22" s="12">
        <v>0.27500000000000002</v>
      </c>
      <c r="BG22" s="12">
        <v>0.39500000000000002</v>
      </c>
      <c r="BH22" s="12">
        <v>0.39500000000000002</v>
      </c>
      <c r="BI22" s="12">
        <v>0.4</v>
      </c>
      <c r="BJ22" s="12">
        <v>0.28999999999999998</v>
      </c>
      <c r="BK22" s="12">
        <v>0.36499999999999999</v>
      </c>
      <c r="BL22" s="12">
        <v>0.255</v>
      </c>
      <c r="BM22" s="12">
        <v>1</v>
      </c>
    </row>
    <row r="23" spans="1:65" ht="15" customHeight="1" thickBot="1" x14ac:dyDescent="0.25">
      <c r="A23" s="68"/>
      <c r="B23" s="23" t="s">
        <v>930</v>
      </c>
      <c r="C23" s="5">
        <v>26</v>
      </c>
      <c r="D23" s="5">
        <v>23.5</v>
      </c>
      <c r="E23" s="5">
        <v>23.5</v>
      </c>
      <c r="F23" s="5">
        <v>23.5</v>
      </c>
      <c r="G23" s="5">
        <v>23.5</v>
      </c>
      <c r="H23" s="5">
        <v>23.5</v>
      </c>
      <c r="I23" s="5">
        <v>23.5</v>
      </c>
      <c r="J23" s="12">
        <v>28.5</v>
      </c>
      <c r="K23" s="12">
        <v>28.5</v>
      </c>
      <c r="L23" s="12">
        <v>29</v>
      </c>
      <c r="M23" s="12">
        <v>32</v>
      </c>
      <c r="N23" s="12">
        <v>32</v>
      </c>
      <c r="O23" s="12">
        <v>33.5</v>
      </c>
      <c r="P23" s="12">
        <v>4.5</v>
      </c>
      <c r="Q23" s="5" t="s">
        <v>286</v>
      </c>
      <c r="R23" s="5">
        <v>3.5</v>
      </c>
      <c r="S23" s="5">
        <v>0.7</v>
      </c>
      <c r="T23" s="5" t="s">
        <v>286</v>
      </c>
      <c r="U23" s="5">
        <v>1.6</v>
      </c>
      <c r="V23" s="5" t="s">
        <v>286</v>
      </c>
      <c r="W23" s="5">
        <v>24</v>
      </c>
      <c r="X23" s="5">
        <v>26</v>
      </c>
      <c r="Y23" s="5">
        <v>26</v>
      </c>
      <c r="Z23" s="5">
        <v>26</v>
      </c>
      <c r="AA23" s="5">
        <v>26</v>
      </c>
      <c r="AB23" s="5">
        <v>26</v>
      </c>
      <c r="AC23" s="5">
        <v>26</v>
      </c>
      <c r="AD23" s="5">
        <v>26</v>
      </c>
      <c r="AE23" s="5">
        <v>26.5</v>
      </c>
      <c r="AF23" s="5">
        <v>23.5</v>
      </c>
      <c r="AG23" s="5">
        <v>24</v>
      </c>
      <c r="AH23" s="5">
        <v>24</v>
      </c>
      <c r="AI23" s="5">
        <v>38</v>
      </c>
      <c r="AJ23" s="5">
        <v>38</v>
      </c>
      <c r="AK23" s="5">
        <v>30.5</v>
      </c>
      <c r="AL23" s="5">
        <v>30.5</v>
      </c>
      <c r="AM23" s="5">
        <v>30</v>
      </c>
      <c r="AN23" s="5">
        <v>30</v>
      </c>
      <c r="AO23" s="5">
        <v>30</v>
      </c>
      <c r="AP23" s="5">
        <v>31</v>
      </c>
      <c r="AQ23" s="5">
        <v>31</v>
      </c>
      <c r="AR23" s="5">
        <v>31</v>
      </c>
      <c r="AS23" s="5">
        <v>24.5</v>
      </c>
      <c r="AT23" s="5">
        <v>26.5</v>
      </c>
      <c r="AU23" s="5">
        <v>26</v>
      </c>
      <c r="AV23" s="5">
        <v>2.4</v>
      </c>
      <c r="AW23" s="5">
        <v>2.9</v>
      </c>
      <c r="AX23" s="5">
        <v>3.1</v>
      </c>
      <c r="AY23" s="5">
        <v>3.5</v>
      </c>
      <c r="AZ23" s="5">
        <v>21.5</v>
      </c>
      <c r="BA23" s="5">
        <v>21.5</v>
      </c>
      <c r="BB23" s="5">
        <v>21.5</v>
      </c>
      <c r="BC23" s="5">
        <v>22.5</v>
      </c>
      <c r="BD23" s="5">
        <v>22.5</v>
      </c>
      <c r="BE23" s="5">
        <v>25</v>
      </c>
      <c r="BF23" s="5">
        <v>22.5</v>
      </c>
      <c r="BG23" s="5">
        <v>0.9</v>
      </c>
      <c r="BH23" s="5">
        <v>0.9</v>
      </c>
      <c r="BI23" s="5">
        <v>1.5</v>
      </c>
      <c r="BJ23" s="5">
        <v>17.5</v>
      </c>
      <c r="BK23" s="5">
        <v>4.5</v>
      </c>
      <c r="BL23" s="5">
        <v>25</v>
      </c>
      <c r="BM23" s="5">
        <v>0</v>
      </c>
    </row>
    <row r="24" spans="1:65" ht="15" customHeight="1" x14ac:dyDescent="0.2">
      <c r="A24" s="69" t="s">
        <v>128</v>
      </c>
      <c r="B24" s="24" t="s">
        <v>931</v>
      </c>
      <c r="C24" s="14">
        <v>28.2</v>
      </c>
      <c r="D24" s="14" t="s">
        <v>286</v>
      </c>
      <c r="E24" s="14" t="s">
        <v>286</v>
      </c>
      <c r="F24" s="14" t="s">
        <v>286</v>
      </c>
      <c r="G24" s="14" t="s">
        <v>286</v>
      </c>
      <c r="H24" s="14" t="s">
        <v>286</v>
      </c>
      <c r="I24" s="14" t="s">
        <v>286</v>
      </c>
      <c r="J24" s="14" t="s">
        <v>286</v>
      </c>
      <c r="K24" s="14" t="s">
        <v>286</v>
      </c>
      <c r="L24" s="14" t="s">
        <v>286</v>
      </c>
      <c r="M24" s="14" t="s">
        <v>286</v>
      </c>
      <c r="N24" s="14" t="s">
        <v>286</v>
      </c>
      <c r="O24" s="14">
        <v>122</v>
      </c>
      <c r="P24" s="14" t="s">
        <v>286</v>
      </c>
      <c r="Q24" s="14">
        <v>12.48</v>
      </c>
      <c r="R24" s="14" t="s">
        <v>286</v>
      </c>
      <c r="S24" s="14" t="s">
        <v>286</v>
      </c>
      <c r="T24" s="14" t="s">
        <v>286</v>
      </c>
      <c r="U24" s="14" t="s">
        <v>286</v>
      </c>
      <c r="V24" s="14" t="s">
        <v>286</v>
      </c>
      <c r="W24" s="14" t="s">
        <v>286</v>
      </c>
      <c r="X24" s="14" t="s">
        <v>286</v>
      </c>
      <c r="Y24" s="14" t="s">
        <v>286</v>
      </c>
      <c r="Z24" s="14" t="s">
        <v>286</v>
      </c>
      <c r="AA24" s="14" t="s">
        <v>286</v>
      </c>
      <c r="AB24" s="14" t="s">
        <v>286</v>
      </c>
      <c r="AC24" s="14" t="s">
        <v>286</v>
      </c>
      <c r="AD24" s="14" t="s">
        <v>286</v>
      </c>
      <c r="AE24" s="14" t="s">
        <v>286</v>
      </c>
      <c r="AF24" s="14" t="s">
        <v>286</v>
      </c>
      <c r="AG24" s="14" t="s">
        <v>286</v>
      </c>
      <c r="AH24" s="14" t="s">
        <v>286</v>
      </c>
      <c r="AI24" s="14" t="s">
        <v>286</v>
      </c>
      <c r="AJ24" s="14" t="s">
        <v>286</v>
      </c>
      <c r="AK24" s="14" t="s">
        <v>286</v>
      </c>
      <c r="AL24" s="14" t="s">
        <v>286</v>
      </c>
      <c r="AM24" s="14" t="s">
        <v>286</v>
      </c>
      <c r="AN24" s="14" t="s">
        <v>286</v>
      </c>
      <c r="AO24" s="14" t="s">
        <v>286</v>
      </c>
      <c r="AP24" s="14" t="s">
        <v>286</v>
      </c>
      <c r="AQ24" s="14" t="s">
        <v>286</v>
      </c>
      <c r="AR24" s="14" t="s">
        <v>286</v>
      </c>
      <c r="AS24" s="14" t="s">
        <v>286</v>
      </c>
      <c r="AT24" s="14">
        <v>11.09</v>
      </c>
      <c r="AU24" s="14">
        <v>11.09</v>
      </c>
      <c r="AV24" s="14" t="s">
        <v>286</v>
      </c>
      <c r="AW24" s="14" t="s">
        <v>286</v>
      </c>
      <c r="AX24" s="14" t="s">
        <v>286</v>
      </c>
      <c r="AY24" s="14">
        <v>6.9</v>
      </c>
      <c r="AZ24" s="14">
        <v>7.2</v>
      </c>
      <c r="BA24" s="14">
        <v>7.2</v>
      </c>
      <c r="BB24" s="14">
        <v>7.2</v>
      </c>
      <c r="BC24" s="14">
        <v>16.2</v>
      </c>
      <c r="BD24" s="14">
        <v>16.2</v>
      </c>
      <c r="BE24" s="14">
        <v>16.2</v>
      </c>
      <c r="BF24" s="14">
        <v>16.2</v>
      </c>
      <c r="BG24" s="14" t="s">
        <v>286</v>
      </c>
      <c r="BH24" s="14" t="s">
        <v>286</v>
      </c>
      <c r="BI24" s="14" t="s">
        <v>286</v>
      </c>
      <c r="BJ24" s="14" t="s">
        <v>286</v>
      </c>
      <c r="BK24" s="14">
        <v>10.4</v>
      </c>
      <c r="BL24" s="14" t="s">
        <v>286</v>
      </c>
      <c r="BM24" s="14">
        <v>4.46</v>
      </c>
    </row>
    <row r="25" spans="1:65" ht="15" customHeight="1" x14ac:dyDescent="0.2">
      <c r="A25" s="67"/>
      <c r="B25" s="22" t="s">
        <v>932</v>
      </c>
      <c r="C25" s="4">
        <v>6</v>
      </c>
      <c r="D25" s="4">
        <v>5.87</v>
      </c>
      <c r="E25" s="4">
        <v>5.87</v>
      </c>
      <c r="F25" s="4">
        <v>5.87</v>
      </c>
      <c r="G25" s="4">
        <v>5.87</v>
      </c>
      <c r="H25" s="4">
        <v>5.87</v>
      </c>
      <c r="I25" s="4">
        <v>5.87</v>
      </c>
      <c r="J25" s="4">
        <v>8.8000000000000007</v>
      </c>
      <c r="K25" s="4">
        <v>8.3000000000000007</v>
      </c>
      <c r="L25" s="4">
        <v>8.3000000000000007</v>
      </c>
      <c r="M25" s="4">
        <v>9.42</v>
      </c>
      <c r="N25" s="4">
        <v>9.42</v>
      </c>
      <c r="O25" s="4">
        <v>14.59</v>
      </c>
      <c r="P25" s="4">
        <v>4.93</v>
      </c>
      <c r="Q25" s="4">
        <v>4.53</v>
      </c>
      <c r="R25" s="4">
        <f>7.72-3.29</f>
        <v>4.43</v>
      </c>
      <c r="S25" s="4">
        <v>3.2</v>
      </c>
      <c r="T25" s="4" t="s">
        <v>286</v>
      </c>
      <c r="U25" s="4" t="s">
        <v>286</v>
      </c>
      <c r="V25" s="4" t="s">
        <v>286</v>
      </c>
      <c r="W25" s="4">
        <v>4.75</v>
      </c>
      <c r="X25" s="4">
        <v>6.38</v>
      </c>
      <c r="Y25" s="4">
        <v>6.38</v>
      </c>
      <c r="Z25" s="4">
        <v>6.38</v>
      </c>
      <c r="AA25" s="4">
        <v>7.73</v>
      </c>
      <c r="AB25" s="4">
        <v>7.72</v>
      </c>
      <c r="AC25" s="4">
        <v>7.66</v>
      </c>
      <c r="AD25" s="4">
        <v>7.66</v>
      </c>
      <c r="AE25" s="4">
        <v>7.73</v>
      </c>
      <c r="AF25" s="4">
        <v>8.01</v>
      </c>
      <c r="AG25" s="4">
        <v>4.59</v>
      </c>
      <c r="AH25" s="4">
        <v>4.59</v>
      </c>
      <c r="AI25" s="4">
        <v>9.89</v>
      </c>
      <c r="AJ25" s="4">
        <v>9.89</v>
      </c>
      <c r="AK25" s="4">
        <v>9.52</v>
      </c>
      <c r="AL25" s="4">
        <v>9.52</v>
      </c>
      <c r="AM25" s="4">
        <v>10.74</v>
      </c>
      <c r="AN25" s="4">
        <v>10.74</v>
      </c>
      <c r="AO25" s="4">
        <v>10.26</v>
      </c>
      <c r="AP25" s="4">
        <v>9.83</v>
      </c>
      <c r="AQ25" s="4">
        <v>9.5500000000000007</v>
      </c>
      <c r="AR25" s="4">
        <v>9.6300000000000008</v>
      </c>
      <c r="AS25" s="4">
        <v>3.46</v>
      </c>
      <c r="AT25" s="4">
        <v>3.61</v>
      </c>
      <c r="AU25" s="4">
        <v>3.28</v>
      </c>
      <c r="AV25" s="4">
        <v>4.04</v>
      </c>
      <c r="AW25" s="4">
        <v>4.04</v>
      </c>
      <c r="AX25" s="4">
        <v>4.7300000000000004</v>
      </c>
      <c r="AY25" s="4">
        <v>3.21</v>
      </c>
      <c r="AZ25" s="4">
        <v>3.34</v>
      </c>
      <c r="BA25" s="4">
        <v>3.34</v>
      </c>
      <c r="BB25" s="4">
        <v>3.34</v>
      </c>
      <c r="BC25" s="4">
        <v>5.53</v>
      </c>
      <c r="BD25" s="4">
        <v>5.53</v>
      </c>
      <c r="BE25" s="4">
        <v>5.47</v>
      </c>
      <c r="BF25" s="4">
        <v>5.47</v>
      </c>
      <c r="BG25" s="4">
        <v>2.93</v>
      </c>
      <c r="BH25" s="4">
        <v>2.93</v>
      </c>
      <c r="BI25" s="4">
        <v>4.5999999999999996</v>
      </c>
      <c r="BJ25" s="4">
        <v>4.08</v>
      </c>
      <c r="BK25" s="4">
        <v>3.74</v>
      </c>
      <c r="BL25" s="4">
        <v>5.47</v>
      </c>
      <c r="BM25" s="4">
        <v>3.9</v>
      </c>
    </row>
    <row r="26" spans="1:65" ht="15" customHeight="1" x14ac:dyDescent="0.2">
      <c r="A26" s="67"/>
      <c r="B26" s="22" t="s">
        <v>933</v>
      </c>
      <c r="C26" s="4">
        <v>0.35</v>
      </c>
      <c r="D26" s="4">
        <v>0.33</v>
      </c>
      <c r="E26" s="4">
        <v>0.33</v>
      </c>
      <c r="F26" s="4">
        <v>0.33</v>
      </c>
      <c r="G26" s="4">
        <v>0.33</v>
      </c>
      <c r="H26" s="4">
        <v>0.33</v>
      </c>
      <c r="I26" s="4">
        <v>0.33</v>
      </c>
      <c r="J26" s="4">
        <v>0.36</v>
      </c>
      <c r="K26" s="4">
        <v>0.4</v>
      </c>
      <c r="L26" s="4">
        <v>0.4</v>
      </c>
      <c r="M26" s="4">
        <v>0.39</v>
      </c>
      <c r="N26" s="4">
        <v>0.39</v>
      </c>
      <c r="O26" s="4">
        <v>0.39</v>
      </c>
      <c r="P26" s="4">
        <v>0.44500000000000001</v>
      </c>
      <c r="Q26" s="4" t="s">
        <v>286</v>
      </c>
      <c r="R26" s="4">
        <v>0.65</v>
      </c>
      <c r="S26" s="4">
        <v>0.29499999999999998</v>
      </c>
      <c r="T26" s="4" t="s">
        <v>286</v>
      </c>
      <c r="U26" s="4" t="s">
        <v>286</v>
      </c>
      <c r="V26" s="4" t="s">
        <v>286</v>
      </c>
      <c r="W26" s="4">
        <v>0.74</v>
      </c>
      <c r="X26" s="4">
        <v>0.42</v>
      </c>
      <c r="Y26" s="4">
        <v>0.42</v>
      </c>
      <c r="Z26" s="4">
        <v>0.42</v>
      </c>
      <c r="AA26" s="4">
        <v>0.22</v>
      </c>
      <c r="AB26" s="4">
        <v>0.23</v>
      </c>
      <c r="AC26" s="4">
        <v>0.22</v>
      </c>
      <c r="AD26" s="4">
        <v>0.22</v>
      </c>
      <c r="AE26" s="4">
        <v>0.27</v>
      </c>
      <c r="AF26" s="4">
        <v>0.37</v>
      </c>
      <c r="AG26" s="4">
        <v>0.71</v>
      </c>
      <c r="AH26" s="4">
        <v>0.71</v>
      </c>
      <c r="AI26" s="4">
        <v>0.34</v>
      </c>
      <c r="AJ26" s="4">
        <v>0.34</v>
      </c>
      <c r="AK26" s="4">
        <v>0.31</v>
      </c>
      <c r="AL26" s="4">
        <v>0.31</v>
      </c>
      <c r="AM26" s="4">
        <v>0.28499999999999998</v>
      </c>
      <c r="AN26" s="4">
        <v>0.28499999999999998</v>
      </c>
      <c r="AO26" s="4">
        <v>0.27500000000000002</v>
      </c>
      <c r="AP26" s="4">
        <v>0.31</v>
      </c>
      <c r="AQ26" s="4">
        <v>0.28499999999999998</v>
      </c>
      <c r="AR26" s="4">
        <v>0.3</v>
      </c>
      <c r="AS26" s="4">
        <v>0.67</v>
      </c>
      <c r="AT26" s="4">
        <v>0.67</v>
      </c>
      <c r="AU26" s="4">
        <v>0.66</v>
      </c>
      <c r="AV26" s="4">
        <v>0.73499999999999999</v>
      </c>
      <c r="AW26" s="4">
        <v>0.74</v>
      </c>
      <c r="AX26" s="4">
        <v>0.745</v>
      </c>
      <c r="AY26" s="4">
        <v>0.62</v>
      </c>
      <c r="AZ26" s="4">
        <v>0.62</v>
      </c>
      <c r="BA26" s="4">
        <v>0.62</v>
      </c>
      <c r="BB26" s="4">
        <v>0.62</v>
      </c>
      <c r="BC26" s="4">
        <v>0.315</v>
      </c>
      <c r="BD26" s="4">
        <v>0.315</v>
      </c>
      <c r="BE26" s="4">
        <v>0.30499999999999999</v>
      </c>
      <c r="BF26" s="4">
        <v>0.30499999999999999</v>
      </c>
      <c r="BG26" s="4">
        <v>0.27</v>
      </c>
      <c r="BH26" s="4">
        <v>0.27</v>
      </c>
      <c r="BI26" s="4">
        <v>0.38500000000000001</v>
      </c>
      <c r="BJ26" s="4">
        <v>0.70499999999999996</v>
      </c>
      <c r="BK26" s="4">
        <v>0.38</v>
      </c>
      <c r="BL26" s="4">
        <v>0.30499999999999999</v>
      </c>
      <c r="BM26" s="4">
        <v>0.51</v>
      </c>
    </row>
    <row r="27" spans="1:65" ht="15" customHeight="1" thickBot="1" x14ac:dyDescent="0.25">
      <c r="A27" s="70"/>
      <c r="B27" s="23" t="s">
        <v>934</v>
      </c>
      <c r="C27" s="3">
        <v>35.5</v>
      </c>
      <c r="D27" s="3">
        <v>35</v>
      </c>
      <c r="E27" s="3">
        <v>35</v>
      </c>
      <c r="F27" s="3">
        <v>35</v>
      </c>
      <c r="G27" s="3">
        <v>35</v>
      </c>
      <c r="H27" s="3">
        <v>35</v>
      </c>
      <c r="I27" s="3">
        <v>35</v>
      </c>
      <c r="J27" s="3">
        <v>39</v>
      </c>
      <c r="K27" s="3">
        <v>39</v>
      </c>
      <c r="L27" s="3">
        <v>43.5</v>
      </c>
      <c r="M27" s="3">
        <v>40</v>
      </c>
      <c r="N27" s="3">
        <v>40</v>
      </c>
      <c r="O27" s="3">
        <v>40</v>
      </c>
      <c r="P27" s="3">
        <v>20</v>
      </c>
      <c r="Q27" s="3" t="s">
        <v>286</v>
      </c>
      <c r="R27" s="3">
        <v>29</v>
      </c>
      <c r="S27" s="3">
        <v>40</v>
      </c>
      <c r="T27" s="3" t="s">
        <v>286</v>
      </c>
      <c r="U27" s="3" t="s">
        <v>286</v>
      </c>
      <c r="V27" s="3" t="s">
        <v>286</v>
      </c>
      <c r="W27" s="3">
        <v>43</v>
      </c>
      <c r="X27" s="3">
        <v>35</v>
      </c>
      <c r="Y27" s="3">
        <v>35</v>
      </c>
      <c r="Z27" s="3">
        <v>35</v>
      </c>
      <c r="AA27" s="3">
        <v>30</v>
      </c>
      <c r="AB27" s="3">
        <v>30</v>
      </c>
      <c r="AC27" s="3">
        <v>30</v>
      </c>
      <c r="AD27" s="3">
        <v>30</v>
      </c>
      <c r="AE27" s="3">
        <v>33.5</v>
      </c>
      <c r="AF27" s="3">
        <v>39</v>
      </c>
      <c r="AG27" s="3">
        <v>40</v>
      </c>
      <c r="AH27" s="3">
        <v>40</v>
      </c>
      <c r="AI27" s="3">
        <v>44</v>
      </c>
      <c r="AJ27" s="3">
        <v>44</v>
      </c>
      <c r="AK27" s="3">
        <v>38.5</v>
      </c>
      <c r="AL27" s="3">
        <v>38.5</v>
      </c>
      <c r="AM27" s="3">
        <v>37.5</v>
      </c>
      <c r="AN27" s="3">
        <v>37.5</v>
      </c>
      <c r="AO27" s="3">
        <v>36</v>
      </c>
      <c r="AP27" s="3">
        <v>39</v>
      </c>
      <c r="AQ27" s="3">
        <v>39</v>
      </c>
      <c r="AR27" s="3">
        <v>39.5</v>
      </c>
      <c r="AS27" s="3">
        <v>42</v>
      </c>
      <c r="AT27" s="3">
        <v>39</v>
      </c>
      <c r="AU27" s="3">
        <v>38.5</v>
      </c>
      <c r="AV27" s="3">
        <v>29</v>
      </c>
      <c r="AW27" s="3">
        <v>29</v>
      </c>
      <c r="AX27" s="3">
        <v>40</v>
      </c>
      <c r="AY27" s="3">
        <v>33</v>
      </c>
      <c r="AZ27" s="3">
        <v>30.5</v>
      </c>
      <c r="BA27" s="3">
        <v>30.5</v>
      </c>
      <c r="BB27" s="3">
        <v>30.5</v>
      </c>
      <c r="BC27" s="3">
        <v>34</v>
      </c>
      <c r="BD27" s="3">
        <v>34</v>
      </c>
      <c r="BE27" s="3">
        <v>37</v>
      </c>
      <c r="BF27" s="3">
        <v>34.5</v>
      </c>
      <c r="BG27" s="3">
        <v>26</v>
      </c>
      <c r="BH27" s="3">
        <v>26</v>
      </c>
      <c r="BI27" s="3">
        <v>17</v>
      </c>
      <c r="BJ27" s="3">
        <v>37.5</v>
      </c>
      <c r="BK27" s="3">
        <v>32</v>
      </c>
      <c r="BL27" s="3">
        <v>33.5</v>
      </c>
      <c r="BM27" s="3">
        <v>24</v>
      </c>
    </row>
    <row r="28" spans="1:65" ht="15" customHeight="1" x14ac:dyDescent="0.2">
      <c r="A28" s="73" t="s">
        <v>129</v>
      </c>
      <c r="B28" s="21" t="s">
        <v>935</v>
      </c>
      <c r="C28" s="14">
        <v>36.6</v>
      </c>
      <c r="D28" s="14" t="s">
        <v>286</v>
      </c>
      <c r="E28" s="14" t="s">
        <v>286</v>
      </c>
      <c r="F28" s="14" t="s">
        <v>286</v>
      </c>
      <c r="G28" s="14" t="s">
        <v>286</v>
      </c>
      <c r="H28" s="14" t="s">
        <v>286</v>
      </c>
      <c r="I28" s="14" t="s">
        <v>286</v>
      </c>
      <c r="J28" s="14" t="s">
        <v>286</v>
      </c>
      <c r="K28" s="14" t="s">
        <v>286</v>
      </c>
      <c r="L28" s="14" t="s">
        <v>286</v>
      </c>
      <c r="M28" s="14" t="s">
        <v>286</v>
      </c>
      <c r="N28" s="14" t="s">
        <v>286</v>
      </c>
      <c r="O28" s="14">
        <v>205</v>
      </c>
      <c r="P28" s="14" t="s">
        <v>286</v>
      </c>
      <c r="Q28" s="14">
        <v>11.73</v>
      </c>
      <c r="R28" s="14" t="s">
        <v>286</v>
      </c>
      <c r="S28" s="14" t="s">
        <v>286</v>
      </c>
      <c r="T28" s="14" t="s">
        <v>286</v>
      </c>
      <c r="U28" s="14" t="s">
        <v>286</v>
      </c>
      <c r="V28" s="14" t="s">
        <v>286</v>
      </c>
      <c r="W28" s="14" t="s">
        <v>286</v>
      </c>
      <c r="X28" s="14" t="s">
        <v>286</v>
      </c>
      <c r="Y28" s="14" t="s">
        <v>286</v>
      </c>
      <c r="Z28" s="14" t="s">
        <v>286</v>
      </c>
      <c r="AA28" s="14" t="s">
        <v>286</v>
      </c>
      <c r="AB28" s="14" t="s">
        <v>286</v>
      </c>
      <c r="AC28" s="14" t="s">
        <v>286</v>
      </c>
      <c r="AD28" s="14" t="s">
        <v>286</v>
      </c>
      <c r="AE28" s="14" t="s">
        <v>286</v>
      </c>
      <c r="AF28" s="14" t="s">
        <v>286</v>
      </c>
      <c r="AG28" s="14" t="s">
        <v>286</v>
      </c>
      <c r="AH28" s="14" t="s">
        <v>286</v>
      </c>
      <c r="AI28" s="14" t="s">
        <v>286</v>
      </c>
      <c r="AJ28" s="14" t="s">
        <v>286</v>
      </c>
      <c r="AK28" s="14" t="s">
        <v>286</v>
      </c>
      <c r="AL28" s="14" t="s">
        <v>286</v>
      </c>
      <c r="AM28" s="14" t="s">
        <v>286</v>
      </c>
      <c r="AN28" s="14" t="s">
        <v>286</v>
      </c>
      <c r="AO28" s="14" t="s">
        <v>286</v>
      </c>
      <c r="AP28" s="14" t="s">
        <v>286</v>
      </c>
      <c r="AQ28" s="14" t="s">
        <v>286</v>
      </c>
      <c r="AR28" s="14" t="s">
        <v>286</v>
      </c>
      <c r="AS28" s="14" t="s">
        <v>286</v>
      </c>
      <c r="AT28" s="14">
        <v>15.91</v>
      </c>
      <c r="AU28" s="14">
        <v>15.91</v>
      </c>
      <c r="AV28" s="14" t="s">
        <v>286</v>
      </c>
      <c r="AW28" s="14" t="s">
        <v>286</v>
      </c>
      <c r="AX28" s="14" t="s">
        <v>286</v>
      </c>
      <c r="AY28" s="14">
        <v>10</v>
      </c>
      <c r="AZ28" s="14">
        <v>11.2</v>
      </c>
      <c r="BA28" s="14">
        <v>11.2</v>
      </c>
      <c r="BB28" s="14">
        <v>11.2</v>
      </c>
      <c r="BC28" s="14">
        <v>23.25</v>
      </c>
      <c r="BD28" s="14">
        <v>23.25</v>
      </c>
      <c r="BE28" s="14">
        <v>26</v>
      </c>
      <c r="BF28" s="14">
        <v>26</v>
      </c>
      <c r="BG28" s="14" t="s">
        <v>286</v>
      </c>
      <c r="BH28" s="14" t="s">
        <v>286</v>
      </c>
      <c r="BI28" s="14" t="s">
        <v>286</v>
      </c>
      <c r="BJ28" s="14" t="s">
        <v>286</v>
      </c>
      <c r="BK28" s="14">
        <v>14.57</v>
      </c>
      <c r="BL28" s="14" t="s">
        <v>286</v>
      </c>
      <c r="BM28" s="14">
        <v>9.2899999999999991</v>
      </c>
    </row>
    <row r="29" spans="1:65" ht="15" customHeight="1" x14ac:dyDescent="0.2">
      <c r="A29" s="74"/>
      <c r="B29" s="22" t="s">
        <v>936</v>
      </c>
      <c r="C29" s="9">
        <v>12.26</v>
      </c>
      <c r="D29" s="9">
        <v>12.45</v>
      </c>
      <c r="E29" s="9">
        <v>12.45</v>
      </c>
      <c r="F29" s="9">
        <v>12.45</v>
      </c>
      <c r="G29" s="9">
        <v>12.45</v>
      </c>
      <c r="H29" s="9">
        <v>12.45</v>
      </c>
      <c r="I29" s="9">
        <v>12.45</v>
      </c>
      <c r="J29" s="9">
        <v>19.399999999999999</v>
      </c>
      <c r="K29" s="9">
        <v>19.399999999999999</v>
      </c>
      <c r="L29" s="9">
        <v>19.399999999999999</v>
      </c>
      <c r="M29" s="9">
        <v>18.79</v>
      </c>
      <c r="N29" s="9">
        <v>18.79</v>
      </c>
      <c r="O29" s="9">
        <v>30.37</v>
      </c>
      <c r="P29" s="9">
        <v>9.08</v>
      </c>
      <c r="Q29" s="9">
        <v>7.31</v>
      </c>
      <c r="R29" s="9">
        <v>7.31</v>
      </c>
      <c r="S29" s="9">
        <v>6.6</v>
      </c>
      <c r="T29" s="9" t="s">
        <v>286</v>
      </c>
      <c r="U29" s="9">
        <v>5.61</v>
      </c>
      <c r="V29" s="9" t="s">
        <v>286</v>
      </c>
      <c r="W29" s="9">
        <v>11.2</v>
      </c>
      <c r="X29" s="9">
        <v>12.7</v>
      </c>
      <c r="Y29" s="9">
        <v>12.7</v>
      </c>
      <c r="Z29" s="9">
        <v>12.7</v>
      </c>
      <c r="AA29" s="9">
        <v>14.35</v>
      </c>
      <c r="AB29" s="9">
        <v>14.35</v>
      </c>
      <c r="AC29" s="9">
        <v>14.35</v>
      </c>
      <c r="AD29" s="9">
        <v>14.35</v>
      </c>
      <c r="AE29" s="9">
        <v>14.35</v>
      </c>
      <c r="AF29" s="9">
        <v>15.21</v>
      </c>
      <c r="AG29" s="9">
        <v>12.25</v>
      </c>
      <c r="AH29" s="9">
        <v>12.25</v>
      </c>
      <c r="AI29" s="9">
        <v>22.17</v>
      </c>
      <c r="AJ29" s="9">
        <v>22.17</v>
      </c>
      <c r="AK29" s="9">
        <v>18.62</v>
      </c>
      <c r="AL29" s="9">
        <v>18.62</v>
      </c>
      <c r="AM29" s="9">
        <v>21.53</v>
      </c>
      <c r="AN29" s="9">
        <v>21.53</v>
      </c>
      <c r="AO29" s="9">
        <v>21.53</v>
      </c>
      <c r="AP29" s="9">
        <v>19.809999999999999</v>
      </c>
      <c r="AQ29" s="9">
        <v>19.809999999999999</v>
      </c>
      <c r="AR29" s="9">
        <v>19.809999999999999</v>
      </c>
      <c r="AS29" s="9">
        <v>6.2</v>
      </c>
      <c r="AT29" s="9">
        <v>8.5399999999999991</v>
      </c>
      <c r="AU29" s="9">
        <v>8.5399999999999991</v>
      </c>
      <c r="AV29" s="9">
        <v>7.93</v>
      </c>
      <c r="AW29" s="9">
        <v>7.92</v>
      </c>
      <c r="AX29" s="9">
        <v>9.27</v>
      </c>
      <c r="AY29" s="9">
        <v>6.94</v>
      </c>
      <c r="AZ29" s="9">
        <v>7.55</v>
      </c>
      <c r="BA29" s="9">
        <v>7.55</v>
      </c>
      <c r="BB29" s="9">
        <v>7.55</v>
      </c>
      <c r="BC29" s="9">
        <v>10</v>
      </c>
      <c r="BD29" s="9">
        <v>10</v>
      </c>
      <c r="BE29" s="9">
        <v>12.08</v>
      </c>
      <c r="BF29" s="9">
        <v>12.08</v>
      </c>
      <c r="BG29" s="9">
        <v>4.4800000000000004</v>
      </c>
      <c r="BH29" s="9">
        <v>4.4800000000000004</v>
      </c>
      <c r="BI29" s="9">
        <v>9.75</v>
      </c>
      <c r="BJ29" s="9">
        <v>10.039999999999999</v>
      </c>
      <c r="BK29" s="9">
        <v>9.24</v>
      </c>
      <c r="BL29" s="9">
        <v>10</v>
      </c>
      <c r="BM29" s="9">
        <v>6.29</v>
      </c>
    </row>
    <row r="30" spans="1:65" ht="15" customHeight="1" x14ac:dyDescent="0.2">
      <c r="A30" s="74"/>
      <c r="B30" s="22" t="s">
        <v>937</v>
      </c>
      <c r="C30" s="4">
        <v>0.375</v>
      </c>
      <c r="D30" s="4">
        <v>0.375</v>
      </c>
      <c r="E30" s="4">
        <v>0.375</v>
      </c>
      <c r="F30" s="4">
        <v>0.375</v>
      </c>
      <c r="G30" s="4">
        <v>0.375</v>
      </c>
      <c r="H30" s="4">
        <v>0.375</v>
      </c>
      <c r="I30" s="4">
        <v>0.375</v>
      </c>
      <c r="J30" s="4">
        <v>0.4</v>
      </c>
      <c r="K30" s="4">
        <v>0.42499999999999999</v>
      </c>
      <c r="L30" s="4">
        <v>0.4</v>
      </c>
      <c r="M30" s="4">
        <v>0.39500000000000002</v>
      </c>
      <c r="N30" s="4">
        <v>0.39500000000000002</v>
      </c>
      <c r="O30" s="4">
        <v>0.38</v>
      </c>
      <c r="P30" s="4">
        <v>0.40500000000000003</v>
      </c>
      <c r="Q30" s="4" t="s">
        <v>286</v>
      </c>
      <c r="R30" s="4">
        <v>0.52500000000000002</v>
      </c>
      <c r="S30" s="4">
        <v>0.41</v>
      </c>
      <c r="T30" s="4" t="s">
        <v>286</v>
      </c>
      <c r="U30" s="4">
        <v>0.54</v>
      </c>
      <c r="V30" s="4" t="s">
        <v>286</v>
      </c>
      <c r="W30" s="4">
        <v>0.37</v>
      </c>
      <c r="X30" s="4">
        <v>0.52</v>
      </c>
      <c r="Y30" s="4">
        <v>0.52</v>
      </c>
      <c r="Z30" s="4">
        <v>0.52</v>
      </c>
      <c r="AA30" s="4">
        <v>0.33</v>
      </c>
      <c r="AB30" s="4">
        <v>0.33</v>
      </c>
      <c r="AC30" s="4">
        <v>0.33</v>
      </c>
      <c r="AD30" s="4">
        <v>0.33</v>
      </c>
      <c r="AE30" s="4">
        <v>0.2</v>
      </c>
      <c r="AF30" s="4">
        <v>0.36</v>
      </c>
      <c r="AG30" s="4">
        <v>0.37</v>
      </c>
      <c r="AH30" s="4">
        <v>0.37</v>
      </c>
      <c r="AI30" s="4">
        <v>0.26</v>
      </c>
      <c r="AJ30" s="4">
        <v>0.26</v>
      </c>
      <c r="AK30" s="4">
        <v>0.26</v>
      </c>
      <c r="AL30" s="4">
        <v>0.26</v>
      </c>
      <c r="AM30" s="4">
        <v>0.38</v>
      </c>
      <c r="AN30" s="4">
        <v>0.38</v>
      </c>
      <c r="AO30" s="4">
        <v>0.36</v>
      </c>
      <c r="AP30" s="4">
        <v>0.26500000000000001</v>
      </c>
      <c r="AQ30" s="4">
        <v>0.26500000000000001</v>
      </c>
      <c r="AR30" s="4">
        <v>0.28999999999999998</v>
      </c>
      <c r="AS30" s="4">
        <v>0.46</v>
      </c>
      <c r="AT30" s="4">
        <v>0.42</v>
      </c>
      <c r="AU30" s="4">
        <v>0.47</v>
      </c>
      <c r="AV30" s="4">
        <v>0.74</v>
      </c>
      <c r="AW30" s="4">
        <v>0.74</v>
      </c>
      <c r="AX30" s="4">
        <v>0.71</v>
      </c>
      <c r="AY30" s="4">
        <v>0.67</v>
      </c>
      <c r="AZ30" s="4">
        <v>0.6</v>
      </c>
      <c r="BA30" s="4">
        <v>0.6</v>
      </c>
      <c r="BB30" s="4">
        <v>0.57999999999999996</v>
      </c>
      <c r="BC30" s="4">
        <v>0.37</v>
      </c>
      <c r="BD30" s="4">
        <v>0.37</v>
      </c>
      <c r="BE30" s="4">
        <v>0.26</v>
      </c>
      <c r="BF30" s="4">
        <v>0.27500000000000002</v>
      </c>
      <c r="BG30" s="4">
        <v>0.47</v>
      </c>
      <c r="BH30" s="4">
        <v>0.47</v>
      </c>
      <c r="BI30" s="4">
        <v>0.36</v>
      </c>
      <c r="BJ30" s="4">
        <v>0.41</v>
      </c>
      <c r="BK30" s="4">
        <v>0.4</v>
      </c>
      <c r="BL30" s="4">
        <v>0.27</v>
      </c>
      <c r="BM30" s="4">
        <v>0</v>
      </c>
    </row>
    <row r="31" spans="1:65" ht="15" customHeight="1" thickBot="1" x14ac:dyDescent="0.25">
      <c r="A31" s="75"/>
      <c r="B31" s="23" t="s">
        <v>938</v>
      </c>
      <c r="C31" s="5">
        <v>30.5</v>
      </c>
      <c r="D31" s="5">
        <v>28</v>
      </c>
      <c r="E31" s="5">
        <v>28</v>
      </c>
      <c r="F31" s="5">
        <v>28</v>
      </c>
      <c r="G31" s="5">
        <v>23.5</v>
      </c>
      <c r="H31" s="5">
        <v>23.5</v>
      </c>
      <c r="I31" s="5">
        <v>23.5</v>
      </c>
      <c r="J31" s="5">
        <v>29</v>
      </c>
      <c r="K31" s="5">
        <v>29.5</v>
      </c>
      <c r="L31" s="5">
        <v>29</v>
      </c>
      <c r="M31" s="5">
        <v>33.5</v>
      </c>
      <c r="N31" s="5">
        <v>33.5</v>
      </c>
      <c r="O31" s="5">
        <v>33.5</v>
      </c>
      <c r="P31" s="5">
        <v>17</v>
      </c>
      <c r="Q31" s="5" t="s">
        <v>286</v>
      </c>
      <c r="R31" s="5">
        <v>5.5</v>
      </c>
      <c r="S31" s="5">
        <v>7.12</v>
      </c>
      <c r="T31" s="5" t="s">
        <v>286</v>
      </c>
      <c r="U31" s="5">
        <v>17.600000000000001</v>
      </c>
      <c r="V31" s="5" t="s">
        <v>286</v>
      </c>
      <c r="W31" s="5">
        <v>31</v>
      </c>
      <c r="X31" s="5">
        <v>29</v>
      </c>
      <c r="Y31" s="5">
        <v>29</v>
      </c>
      <c r="Z31" s="5">
        <v>29</v>
      </c>
      <c r="AA31" s="5">
        <v>32</v>
      </c>
      <c r="AB31" s="5">
        <v>32</v>
      </c>
      <c r="AC31" s="5">
        <v>32</v>
      </c>
      <c r="AD31" s="5">
        <v>32</v>
      </c>
      <c r="AE31" s="5">
        <v>30</v>
      </c>
      <c r="AF31" s="5">
        <v>31</v>
      </c>
      <c r="AG31" s="5">
        <v>31</v>
      </c>
      <c r="AH31" s="5">
        <v>31</v>
      </c>
      <c r="AI31" s="5">
        <v>37</v>
      </c>
      <c r="AJ31" s="5">
        <v>37</v>
      </c>
      <c r="AK31" s="5">
        <v>31</v>
      </c>
      <c r="AL31" s="5">
        <v>31</v>
      </c>
      <c r="AM31" s="5">
        <v>32.5</v>
      </c>
      <c r="AN31" s="5">
        <v>32.5</v>
      </c>
      <c r="AO31" s="5">
        <v>33</v>
      </c>
      <c r="AP31" s="5">
        <v>36.5</v>
      </c>
      <c r="AQ31" s="5">
        <v>36.5</v>
      </c>
      <c r="AR31" s="5">
        <v>33.5</v>
      </c>
      <c r="AS31" s="5">
        <v>31</v>
      </c>
      <c r="AT31" s="5">
        <v>29</v>
      </c>
      <c r="AU31" s="5">
        <v>28.5</v>
      </c>
      <c r="AV31" s="5">
        <v>6.6</v>
      </c>
      <c r="AW31" s="5">
        <v>5.7</v>
      </c>
      <c r="AX31" s="5">
        <v>5.5</v>
      </c>
      <c r="AY31" s="5">
        <v>17</v>
      </c>
      <c r="AZ31" s="5">
        <v>19.5</v>
      </c>
      <c r="BA31" s="5">
        <v>19.5</v>
      </c>
      <c r="BB31" s="5">
        <v>17</v>
      </c>
      <c r="BC31" s="5">
        <v>28.5</v>
      </c>
      <c r="BD31" s="5">
        <v>28.5</v>
      </c>
      <c r="BE31" s="5">
        <v>32</v>
      </c>
      <c r="BF31" s="5">
        <v>29.5</v>
      </c>
      <c r="BG31" s="5">
        <v>36.5</v>
      </c>
      <c r="BH31" s="5">
        <v>36.5</v>
      </c>
      <c r="BI31" s="5">
        <v>6</v>
      </c>
      <c r="BJ31" s="5">
        <v>25.5</v>
      </c>
      <c r="BK31" s="5">
        <v>5</v>
      </c>
      <c r="BL31" s="5">
        <v>30</v>
      </c>
      <c r="BM31" s="5">
        <v>1</v>
      </c>
    </row>
    <row r="32" spans="1:65" ht="15" customHeight="1" x14ac:dyDescent="0.2">
      <c r="A32" s="69" t="s">
        <v>69</v>
      </c>
      <c r="B32" s="24" t="s">
        <v>913</v>
      </c>
      <c r="C32" s="9">
        <v>489</v>
      </c>
      <c r="D32" s="9">
        <v>488</v>
      </c>
      <c r="E32" s="9">
        <v>488</v>
      </c>
      <c r="F32" s="9">
        <v>488</v>
      </c>
      <c r="G32" s="9">
        <v>488</v>
      </c>
      <c r="H32" s="9">
        <v>488</v>
      </c>
      <c r="I32" s="9">
        <v>488</v>
      </c>
      <c r="J32" s="9">
        <v>573</v>
      </c>
      <c r="K32" s="9">
        <v>573</v>
      </c>
      <c r="L32" s="9">
        <v>573</v>
      </c>
      <c r="M32" s="9">
        <v>593</v>
      </c>
      <c r="N32" s="9">
        <v>593</v>
      </c>
      <c r="O32" s="9">
        <v>593</v>
      </c>
      <c r="P32" s="9">
        <v>291</v>
      </c>
      <c r="Q32" s="9">
        <v>300</v>
      </c>
      <c r="R32" s="9">
        <v>275</v>
      </c>
      <c r="S32" s="9">
        <v>250</v>
      </c>
      <c r="T32" s="9">
        <v>282</v>
      </c>
      <c r="U32" s="9">
        <v>297</v>
      </c>
      <c r="V32" s="9">
        <v>301</v>
      </c>
      <c r="W32" s="9">
        <v>492</v>
      </c>
      <c r="X32" s="9">
        <v>492</v>
      </c>
      <c r="Y32" s="9">
        <v>492</v>
      </c>
      <c r="Z32" s="9">
        <v>492</v>
      </c>
      <c r="AA32" s="9">
        <v>492</v>
      </c>
      <c r="AB32" s="9">
        <v>492</v>
      </c>
      <c r="AC32" s="9">
        <v>492</v>
      </c>
      <c r="AD32" s="9">
        <v>492</v>
      </c>
      <c r="AE32" s="9">
        <v>492</v>
      </c>
      <c r="AF32" s="9">
        <v>513</v>
      </c>
      <c r="AG32" s="9">
        <v>500</v>
      </c>
      <c r="AH32" s="9">
        <v>492</v>
      </c>
      <c r="AI32" s="9">
        <v>550</v>
      </c>
      <c r="AJ32" s="9">
        <v>550</v>
      </c>
      <c r="AK32" s="9">
        <v>516</v>
      </c>
      <c r="AL32" s="9">
        <v>516</v>
      </c>
      <c r="AM32" s="9">
        <v>522</v>
      </c>
      <c r="AN32" s="9">
        <v>522</v>
      </c>
      <c r="AO32" s="9">
        <v>534</v>
      </c>
      <c r="AP32" s="9">
        <v>539</v>
      </c>
      <c r="AQ32" s="9">
        <v>539</v>
      </c>
      <c r="AR32" s="9">
        <v>539</v>
      </c>
      <c r="AS32" s="9">
        <v>507</v>
      </c>
      <c r="AT32" s="9">
        <v>507</v>
      </c>
      <c r="AU32" s="9">
        <v>507</v>
      </c>
      <c r="AV32" s="9">
        <v>297</v>
      </c>
      <c r="AW32" s="9">
        <v>313</v>
      </c>
      <c r="AX32" s="9">
        <v>372</v>
      </c>
      <c r="AY32" s="9">
        <v>327</v>
      </c>
      <c r="AZ32" s="9">
        <v>471</v>
      </c>
      <c r="BA32" s="9">
        <v>471</v>
      </c>
      <c r="BB32" s="9">
        <v>471</v>
      </c>
      <c r="BC32" s="9">
        <v>444</v>
      </c>
      <c r="BD32" s="9">
        <v>444</v>
      </c>
      <c r="BE32" s="9">
        <v>547</v>
      </c>
      <c r="BF32" s="9">
        <v>547</v>
      </c>
      <c r="BG32" s="9">
        <v>380</v>
      </c>
      <c r="BH32" s="9">
        <v>308</v>
      </c>
      <c r="BI32" s="9">
        <v>305</v>
      </c>
      <c r="BJ32" s="9">
        <v>462</v>
      </c>
      <c r="BK32" s="9">
        <v>283</v>
      </c>
      <c r="BL32" s="9">
        <v>488</v>
      </c>
      <c r="BM32" s="9">
        <v>187</v>
      </c>
    </row>
    <row r="33" spans="1:65" ht="15" customHeight="1" x14ac:dyDescent="0.2">
      <c r="A33" s="67"/>
      <c r="B33" s="22" t="s">
        <v>891</v>
      </c>
      <c r="C33" s="9">
        <v>0.82</v>
      </c>
      <c r="D33" s="9">
        <v>0.82</v>
      </c>
      <c r="E33" s="9">
        <v>0.82</v>
      </c>
      <c r="F33" s="9">
        <v>0.82</v>
      </c>
      <c r="G33" s="9">
        <v>0.82</v>
      </c>
      <c r="H33" s="9">
        <v>0.82</v>
      </c>
      <c r="I33" s="9">
        <v>0.82</v>
      </c>
      <c r="J33" s="9">
        <v>0.86</v>
      </c>
      <c r="K33" s="9">
        <v>0.86</v>
      </c>
      <c r="L33" s="9">
        <v>0.86</v>
      </c>
      <c r="M33" s="9">
        <v>0.89</v>
      </c>
      <c r="N33" s="9">
        <v>0.89</v>
      </c>
      <c r="O33" s="9">
        <v>0.89</v>
      </c>
      <c r="P33" s="9" t="s">
        <v>286</v>
      </c>
      <c r="Q33" s="9">
        <v>0.55000000000000004</v>
      </c>
      <c r="R33" s="9">
        <v>0.55000000000000004</v>
      </c>
      <c r="S33" s="9" t="s">
        <v>66</v>
      </c>
      <c r="T33" s="9">
        <v>0.45</v>
      </c>
      <c r="U33" s="9">
        <v>0.47</v>
      </c>
      <c r="V33" s="9">
        <v>0.48</v>
      </c>
      <c r="W33" s="9">
        <v>0.82</v>
      </c>
      <c r="X33" s="9">
        <v>0.82</v>
      </c>
      <c r="Y33" s="9">
        <v>0.82</v>
      </c>
      <c r="Z33" s="9">
        <v>0.82</v>
      </c>
      <c r="AA33" s="9">
        <v>0.82</v>
      </c>
      <c r="AB33" s="9">
        <v>0.82</v>
      </c>
      <c r="AC33" s="9">
        <v>0.82</v>
      </c>
      <c r="AD33" s="9">
        <v>0.82</v>
      </c>
      <c r="AE33" s="9">
        <v>0.82</v>
      </c>
      <c r="AF33" s="9">
        <v>0.86</v>
      </c>
      <c r="AG33" s="9">
        <v>0.84</v>
      </c>
      <c r="AH33" s="9">
        <v>0.82</v>
      </c>
      <c r="AI33" s="9">
        <v>0.92</v>
      </c>
      <c r="AJ33" s="9">
        <v>0.92</v>
      </c>
      <c r="AK33" s="9">
        <v>0.86</v>
      </c>
      <c r="AL33" s="9">
        <v>0.86</v>
      </c>
      <c r="AM33" s="9">
        <v>0.87</v>
      </c>
      <c r="AN33" s="9">
        <v>0.87</v>
      </c>
      <c r="AO33" s="9">
        <v>0.89</v>
      </c>
      <c r="AP33" s="9">
        <v>0.9</v>
      </c>
      <c r="AQ33" s="9">
        <v>0.9</v>
      </c>
      <c r="AR33" s="9">
        <v>0.9</v>
      </c>
      <c r="AS33" s="9">
        <v>0.85</v>
      </c>
      <c r="AT33" s="9">
        <v>0.85</v>
      </c>
      <c r="AU33" s="9">
        <v>0.85</v>
      </c>
      <c r="AV33" s="9">
        <v>0.47</v>
      </c>
      <c r="AW33" s="9">
        <v>0.5</v>
      </c>
      <c r="AX33" s="9">
        <v>0.6</v>
      </c>
      <c r="AY33" s="9">
        <v>0.52</v>
      </c>
      <c r="AZ33" s="9">
        <v>0.78</v>
      </c>
      <c r="BA33" s="9">
        <v>0.78</v>
      </c>
      <c r="BB33" s="9">
        <v>0.78</v>
      </c>
      <c r="BC33" s="9">
        <v>0.82</v>
      </c>
      <c r="BD33" s="9">
        <v>0.82</v>
      </c>
      <c r="BE33" s="9">
        <v>0.82</v>
      </c>
      <c r="BF33" s="9">
        <v>0.82</v>
      </c>
      <c r="BG33" s="9">
        <v>0.63</v>
      </c>
      <c r="BH33" s="9">
        <v>0.5</v>
      </c>
      <c r="BI33" s="9">
        <v>0.50700000000000001</v>
      </c>
      <c r="BJ33" s="9">
        <v>0.77</v>
      </c>
      <c r="BK33" s="9">
        <v>0.47</v>
      </c>
      <c r="BL33" s="9">
        <v>0.81</v>
      </c>
      <c r="BM33" s="9">
        <v>0.28999999999999998</v>
      </c>
    </row>
    <row r="34" spans="1:65" ht="15" customHeight="1" x14ac:dyDescent="0.2">
      <c r="A34" s="67"/>
      <c r="B34" s="22" t="s">
        <v>939</v>
      </c>
      <c r="C34" s="13" t="s">
        <v>286</v>
      </c>
      <c r="D34" s="13" t="s">
        <v>286</v>
      </c>
      <c r="E34" s="13" t="s">
        <v>286</v>
      </c>
      <c r="F34" s="13" t="s">
        <v>286</v>
      </c>
      <c r="G34" s="13" t="s">
        <v>286</v>
      </c>
      <c r="H34" s="13" t="s">
        <v>286</v>
      </c>
      <c r="I34" s="13" t="s">
        <v>286</v>
      </c>
      <c r="J34" s="13" t="s">
        <v>286</v>
      </c>
      <c r="K34" s="13" t="s">
        <v>286</v>
      </c>
      <c r="L34" s="13" t="s">
        <v>286</v>
      </c>
      <c r="M34" s="13" t="s">
        <v>286</v>
      </c>
      <c r="N34" s="13" t="s">
        <v>286</v>
      </c>
      <c r="O34" s="13">
        <v>0.85</v>
      </c>
      <c r="P34" s="13">
        <v>0.35</v>
      </c>
      <c r="Q34" s="13" t="s">
        <v>286</v>
      </c>
      <c r="R34" s="13" t="s">
        <v>286</v>
      </c>
      <c r="S34" s="13">
        <v>210</v>
      </c>
      <c r="T34" s="4" t="s">
        <v>286</v>
      </c>
      <c r="U34" s="4">
        <v>0.37</v>
      </c>
      <c r="V34" s="4">
        <v>0.42</v>
      </c>
      <c r="W34" s="13" t="s">
        <v>286</v>
      </c>
      <c r="X34" s="13" t="s">
        <v>286</v>
      </c>
      <c r="Y34" s="13" t="s">
        <v>286</v>
      </c>
      <c r="Z34" s="13" t="s">
        <v>286</v>
      </c>
      <c r="AA34" s="13" t="s">
        <v>286</v>
      </c>
      <c r="AB34" s="13" t="s">
        <v>286</v>
      </c>
      <c r="AC34" s="13" t="s">
        <v>286</v>
      </c>
      <c r="AD34" s="13" t="s">
        <v>286</v>
      </c>
      <c r="AE34" s="13" t="s">
        <v>286</v>
      </c>
      <c r="AF34" s="13">
        <v>0.8</v>
      </c>
      <c r="AG34" s="13" t="s">
        <v>286</v>
      </c>
      <c r="AH34" s="13" t="s">
        <v>286</v>
      </c>
      <c r="AI34" s="13">
        <v>0.85</v>
      </c>
      <c r="AJ34" s="13">
        <v>0.85</v>
      </c>
      <c r="AK34" s="13">
        <v>0.8</v>
      </c>
      <c r="AL34" s="13">
        <v>0.8</v>
      </c>
      <c r="AM34" s="13">
        <v>0.84</v>
      </c>
      <c r="AN34" s="13">
        <v>0.84</v>
      </c>
      <c r="AO34" s="13">
        <v>0.84</v>
      </c>
      <c r="AP34" s="13">
        <v>0.85</v>
      </c>
      <c r="AQ34" s="13">
        <v>0.85</v>
      </c>
      <c r="AR34" s="13">
        <v>0.85</v>
      </c>
      <c r="AS34" s="13">
        <v>0.8</v>
      </c>
      <c r="AT34" s="13">
        <v>0.7</v>
      </c>
      <c r="AU34" s="13">
        <v>0.7</v>
      </c>
      <c r="AV34" s="13" t="s">
        <v>286</v>
      </c>
      <c r="AW34" s="13" t="s">
        <v>286</v>
      </c>
      <c r="AX34" s="13" t="s">
        <v>286</v>
      </c>
      <c r="AY34" s="13" t="s">
        <v>286</v>
      </c>
      <c r="AZ34" s="13">
        <v>0.78</v>
      </c>
      <c r="BA34" s="13">
        <v>0.78</v>
      </c>
      <c r="BB34" s="13">
        <v>0.78</v>
      </c>
      <c r="BC34" s="13">
        <v>0.78</v>
      </c>
      <c r="BD34" s="13">
        <v>0.78</v>
      </c>
      <c r="BE34" s="13">
        <v>0.78</v>
      </c>
      <c r="BF34" s="13">
        <v>0.78</v>
      </c>
      <c r="BG34" s="13">
        <v>0.45</v>
      </c>
      <c r="BH34" s="13">
        <v>0.4</v>
      </c>
      <c r="BI34" s="13">
        <v>0.45</v>
      </c>
      <c r="BJ34" s="13" t="s">
        <v>286</v>
      </c>
      <c r="BK34" s="4" t="s">
        <v>286</v>
      </c>
      <c r="BL34" s="4">
        <v>0.78</v>
      </c>
      <c r="BM34" s="13" t="s">
        <v>286</v>
      </c>
    </row>
    <row r="35" spans="1:65" ht="15" customHeight="1" x14ac:dyDescent="0.2">
      <c r="A35" s="67"/>
      <c r="B35" s="22" t="s">
        <v>940</v>
      </c>
      <c r="C35" s="4">
        <v>410</v>
      </c>
      <c r="D35" s="4">
        <v>410</v>
      </c>
      <c r="E35" s="4">
        <v>410</v>
      </c>
      <c r="F35" s="4">
        <v>410</v>
      </c>
      <c r="G35" s="4">
        <v>410</v>
      </c>
      <c r="H35" s="4">
        <v>410</v>
      </c>
      <c r="I35" s="4">
        <v>410</v>
      </c>
      <c r="J35" s="4">
        <v>414.5</v>
      </c>
      <c r="K35" s="4">
        <v>414.5</v>
      </c>
      <c r="L35" s="4">
        <v>414.5</v>
      </c>
      <c r="M35" s="4">
        <v>431</v>
      </c>
      <c r="N35" s="4">
        <v>414.5</v>
      </c>
      <c r="O35" s="4">
        <v>430</v>
      </c>
      <c r="P35" s="4">
        <v>295</v>
      </c>
      <c r="Q35" s="4">
        <v>250</v>
      </c>
      <c r="R35" s="4">
        <v>250</v>
      </c>
      <c r="S35" s="4">
        <v>250</v>
      </c>
      <c r="T35" s="4">
        <v>250</v>
      </c>
      <c r="U35" s="4">
        <v>250</v>
      </c>
      <c r="V35" s="4">
        <v>250</v>
      </c>
      <c r="W35" s="4">
        <v>370</v>
      </c>
      <c r="X35" s="4">
        <v>370</v>
      </c>
      <c r="Y35" s="4">
        <v>370</v>
      </c>
      <c r="Z35" s="4">
        <v>370</v>
      </c>
      <c r="AA35" s="4">
        <v>410</v>
      </c>
      <c r="AB35" s="4">
        <v>410</v>
      </c>
      <c r="AC35" s="4">
        <v>410</v>
      </c>
      <c r="AD35" s="4">
        <v>410</v>
      </c>
      <c r="AE35" s="4">
        <v>410</v>
      </c>
      <c r="AF35" s="4">
        <v>420</v>
      </c>
      <c r="AG35" s="4">
        <v>370</v>
      </c>
      <c r="AH35" s="4">
        <v>370</v>
      </c>
      <c r="AI35" s="4">
        <v>451</v>
      </c>
      <c r="AJ35" s="4">
        <v>451</v>
      </c>
      <c r="AK35" s="4">
        <v>431</v>
      </c>
      <c r="AL35" s="4">
        <v>431</v>
      </c>
      <c r="AM35" s="4">
        <v>431</v>
      </c>
      <c r="AN35" s="4">
        <v>431</v>
      </c>
      <c r="AO35" s="4">
        <v>431</v>
      </c>
      <c r="AP35" s="4">
        <v>431</v>
      </c>
      <c r="AQ35" s="4">
        <v>431</v>
      </c>
      <c r="AR35" s="4">
        <v>431</v>
      </c>
      <c r="AS35" s="4">
        <v>410</v>
      </c>
      <c r="AT35" s="4">
        <v>410</v>
      </c>
      <c r="AU35" s="4">
        <v>410</v>
      </c>
      <c r="AV35" s="4">
        <v>250</v>
      </c>
      <c r="AW35" s="4">
        <v>250</v>
      </c>
      <c r="AX35" s="4">
        <v>250</v>
      </c>
      <c r="AY35" s="4">
        <v>320</v>
      </c>
      <c r="AZ35" s="4">
        <v>370</v>
      </c>
      <c r="BA35" s="4">
        <v>370</v>
      </c>
      <c r="BB35" s="4">
        <v>370</v>
      </c>
      <c r="BC35" s="4">
        <v>410</v>
      </c>
      <c r="BD35" s="4">
        <v>410</v>
      </c>
      <c r="BE35" s="4">
        <v>410</v>
      </c>
      <c r="BF35" s="4">
        <v>410</v>
      </c>
      <c r="BG35" s="4">
        <v>310</v>
      </c>
      <c r="BH35" s="4">
        <v>310</v>
      </c>
      <c r="BI35" s="4">
        <v>250</v>
      </c>
      <c r="BJ35" s="4">
        <v>350</v>
      </c>
      <c r="BK35" s="4">
        <v>250</v>
      </c>
      <c r="BL35" s="4">
        <v>400</v>
      </c>
      <c r="BM35" s="4">
        <v>250</v>
      </c>
    </row>
    <row r="36" spans="1:65" ht="15" customHeight="1" thickBot="1" x14ac:dyDescent="0.25">
      <c r="A36" s="67"/>
      <c r="B36" s="22" t="s">
        <v>941</v>
      </c>
      <c r="C36" s="13" t="s">
        <v>286</v>
      </c>
      <c r="D36" s="13" t="s">
        <v>286</v>
      </c>
      <c r="E36" s="13" t="s">
        <v>286</v>
      </c>
      <c r="F36" s="13" t="s">
        <v>286</v>
      </c>
      <c r="G36" s="13" t="s">
        <v>286</v>
      </c>
      <c r="H36" s="13" t="s">
        <v>286</v>
      </c>
      <c r="I36" s="13" t="s">
        <v>286</v>
      </c>
      <c r="J36" s="13" t="s">
        <v>286</v>
      </c>
      <c r="K36" s="13" t="s">
        <v>286</v>
      </c>
      <c r="L36" s="13" t="s">
        <v>286</v>
      </c>
      <c r="M36" s="13" t="s">
        <v>286</v>
      </c>
      <c r="N36" s="13" t="s">
        <v>286</v>
      </c>
      <c r="O36" s="13" t="s">
        <v>286</v>
      </c>
      <c r="P36" s="13" t="s">
        <v>286</v>
      </c>
      <c r="Q36" s="13" t="s">
        <v>286</v>
      </c>
      <c r="R36" s="13" t="s">
        <v>286</v>
      </c>
      <c r="S36" s="13" t="s">
        <v>286</v>
      </c>
      <c r="T36" s="13" t="s">
        <v>286</v>
      </c>
      <c r="U36" s="13">
        <v>250</v>
      </c>
      <c r="V36" s="13">
        <v>200</v>
      </c>
      <c r="W36" s="13" t="s">
        <v>286</v>
      </c>
      <c r="X36" s="13">
        <v>350</v>
      </c>
      <c r="Y36" s="13">
        <v>350</v>
      </c>
      <c r="Z36" s="13">
        <v>350</v>
      </c>
      <c r="AA36" s="13" t="s">
        <v>286</v>
      </c>
      <c r="AB36" s="13" t="s">
        <v>286</v>
      </c>
      <c r="AC36" s="13" t="s">
        <v>286</v>
      </c>
      <c r="AD36" s="13" t="s">
        <v>286</v>
      </c>
      <c r="AE36" s="13" t="s">
        <v>286</v>
      </c>
      <c r="AF36" s="13">
        <v>390</v>
      </c>
      <c r="AG36" s="13">
        <v>350</v>
      </c>
      <c r="AH36" s="13">
        <v>350</v>
      </c>
      <c r="AI36" s="13" t="s">
        <v>286</v>
      </c>
      <c r="AJ36" s="13" t="s">
        <v>286</v>
      </c>
      <c r="AK36" s="13">
        <v>390</v>
      </c>
      <c r="AL36" s="13">
        <v>390</v>
      </c>
      <c r="AM36" s="13" t="s">
        <v>286</v>
      </c>
      <c r="AN36" s="13" t="s">
        <v>286</v>
      </c>
      <c r="AO36" s="13" t="s">
        <v>286</v>
      </c>
      <c r="AP36" s="13" t="s">
        <v>286</v>
      </c>
      <c r="AQ36" s="13" t="s">
        <v>286</v>
      </c>
      <c r="AR36" s="13" t="s">
        <v>286</v>
      </c>
      <c r="AS36" s="13">
        <v>370</v>
      </c>
      <c r="AT36" s="13" t="s">
        <v>286</v>
      </c>
      <c r="AU36" s="13" t="s">
        <v>286</v>
      </c>
      <c r="AV36" s="13" t="s">
        <v>286</v>
      </c>
      <c r="AW36" s="13" t="s">
        <v>286</v>
      </c>
      <c r="AX36" s="13" t="s">
        <v>286</v>
      </c>
      <c r="AY36" s="13">
        <v>250</v>
      </c>
      <c r="AZ36" s="13">
        <v>370</v>
      </c>
      <c r="BA36" s="13">
        <v>370</v>
      </c>
      <c r="BB36" s="13">
        <v>370</v>
      </c>
      <c r="BC36" s="13">
        <v>350</v>
      </c>
      <c r="BD36" s="13">
        <v>350</v>
      </c>
      <c r="BE36" s="13">
        <v>370</v>
      </c>
      <c r="BF36" s="13">
        <v>370</v>
      </c>
      <c r="BG36" s="13">
        <v>260</v>
      </c>
      <c r="BH36" s="13">
        <v>200</v>
      </c>
      <c r="BI36" s="13" t="s">
        <v>286</v>
      </c>
      <c r="BJ36" s="13" t="s">
        <v>286</v>
      </c>
      <c r="BK36" s="13">
        <v>190</v>
      </c>
      <c r="BL36" s="13" t="s">
        <v>286</v>
      </c>
      <c r="BM36" s="13">
        <v>100</v>
      </c>
    </row>
    <row r="37" spans="1:65" ht="15" customHeight="1" x14ac:dyDescent="0.2">
      <c r="A37" s="66" t="s">
        <v>3</v>
      </c>
      <c r="B37" s="21" t="s">
        <v>325</v>
      </c>
      <c r="C37" s="6">
        <v>125</v>
      </c>
      <c r="D37" s="6">
        <v>82</v>
      </c>
      <c r="E37" s="6">
        <v>82</v>
      </c>
      <c r="F37" s="6">
        <v>82</v>
      </c>
      <c r="G37" s="6">
        <v>82</v>
      </c>
      <c r="H37" s="6">
        <v>46</v>
      </c>
      <c r="I37" s="6">
        <v>46</v>
      </c>
      <c r="J37" s="6">
        <v>279</v>
      </c>
      <c r="K37" s="6">
        <v>279</v>
      </c>
      <c r="L37" s="6">
        <v>279</v>
      </c>
      <c r="M37" s="6" t="s">
        <v>286</v>
      </c>
      <c r="N37" s="6" t="s">
        <v>286</v>
      </c>
      <c r="O37" s="6">
        <v>1086</v>
      </c>
      <c r="P37" s="6" t="s">
        <v>286</v>
      </c>
      <c r="Q37" s="6">
        <v>26</v>
      </c>
      <c r="R37" s="6">
        <v>37</v>
      </c>
      <c r="S37" s="6">
        <v>18</v>
      </c>
      <c r="T37" s="6">
        <v>20</v>
      </c>
      <c r="U37" s="6">
        <v>34</v>
      </c>
      <c r="V37" s="6">
        <v>40</v>
      </c>
      <c r="W37" s="6">
        <v>154</v>
      </c>
      <c r="X37" s="6" t="s">
        <v>286</v>
      </c>
      <c r="Y37" s="6" t="s">
        <v>286</v>
      </c>
      <c r="Z37" s="6" t="s">
        <v>286</v>
      </c>
      <c r="AA37" s="6" t="s">
        <v>286</v>
      </c>
      <c r="AB37" s="6" t="s">
        <v>286</v>
      </c>
      <c r="AC37" s="6" t="s">
        <v>286</v>
      </c>
      <c r="AD37" s="6" t="s">
        <v>286</v>
      </c>
      <c r="AE37" s="6" t="s">
        <v>286</v>
      </c>
      <c r="AF37" s="6" t="s">
        <v>286</v>
      </c>
      <c r="AG37" s="6">
        <v>138</v>
      </c>
      <c r="AH37" s="6">
        <v>137</v>
      </c>
      <c r="AI37" s="6" t="s">
        <v>286</v>
      </c>
      <c r="AJ37" s="6" t="s">
        <v>286</v>
      </c>
      <c r="AK37" s="6" t="s">
        <v>286</v>
      </c>
      <c r="AL37" s="6" t="s">
        <v>286</v>
      </c>
      <c r="AM37" s="6" t="s">
        <v>286</v>
      </c>
      <c r="AN37" s="6" t="s">
        <v>286</v>
      </c>
      <c r="AO37" s="6" t="s">
        <v>286</v>
      </c>
      <c r="AP37" s="6">
        <v>396.7</v>
      </c>
      <c r="AQ37" s="6">
        <v>276.89999999999998</v>
      </c>
      <c r="AR37" s="6">
        <v>276.89999999999998</v>
      </c>
      <c r="AS37" s="6">
        <v>54</v>
      </c>
      <c r="AT37" s="6">
        <v>87</v>
      </c>
      <c r="AU37" s="6">
        <v>128</v>
      </c>
      <c r="AV37" s="6">
        <v>103</v>
      </c>
      <c r="AW37" s="6">
        <v>103</v>
      </c>
      <c r="AX37" s="6">
        <v>89</v>
      </c>
      <c r="AY37" s="6">
        <v>28</v>
      </c>
      <c r="AZ37" s="6">
        <v>54</v>
      </c>
      <c r="BA37" s="6">
        <v>44</v>
      </c>
      <c r="BB37" s="6">
        <v>56</v>
      </c>
      <c r="BC37" s="6">
        <v>100</v>
      </c>
      <c r="BD37" s="6">
        <v>87</v>
      </c>
      <c r="BE37" s="6" t="s">
        <v>286</v>
      </c>
      <c r="BF37" s="6" t="s">
        <v>286</v>
      </c>
      <c r="BG37" s="6">
        <v>102</v>
      </c>
      <c r="BH37" s="6" t="s">
        <v>286</v>
      </c>
      <c r="BI37" s="6" t="s">
        <v>286</v>
      </c>
      <c r="BJ37" s="6">
        <v>94</v>
      </c>
      <c r="BK37" s="6">
        <v>60</v>
      </c>
      <c r="BL37" s="6" t="s">
        <v>286</v>
      </c>
      <c r="BM37" s="6">
        <v>14</v>
      </c>
    </row>
    <row r="38" spans="1:65" ht="15" customHeight="1" x14ac:dyDescent="0.2">
      <c r="A38" s="67"/>
      <c r="B38" s="22" t="s">
        <v>326</v>
      </c>
      <c r="C38" s="4" t="s">
        <v>66</v>
      </c>
      <c r="D38" s="4">
        <v>8250</v>
      </c>
      <c r="E38" s="4">
        <v>8248</v>
      </c>
      <c r="F38" s="4">
        <v>8250</v>
      </c>
      <c r="G38" s="4">
        <v>8250</v>
      </c>
      <c r="H38" s="4">
        <v>8200</v>
      </c>
      <c r="I38" s="4">
        <v>8200</v>
      </c>
      <c r="J38" s="4">
        <v>41560</v>
      </c>
      <c r="K38" s="4">
        <v>41560</v>
      </c>
      <c r="L38" s="4" t="s">
        <v>66</v>
      </c>
      <c r="M38" s="4">
        <v>25693</v>
      </c>
      <c r="N38" s="4" t="s">
        <v>66</v>
      </c>
      <c r="O38" s="4" t="s">
        <v>66</v>
      </c>
      <c r="P38" s="4" t="s">
        <v>66</v>
      </c>
      <c r="Q38" s="4" t="s">
        <v>66</v>
      </c>
      <c r="R38" s="4" t="s">
        <v>66</v>
      </c>
      <c r="S38" s="4" t="s">
        <v>66</v>
      </c>
      <c r="T38" s="4" t="s">
        <v>66</v>
      </c>
      <c r="U38" s="4" t="s">
        <v>66</v>
      </c>
      <c r="V38" s="4" t="s">
        <v>66</v>
      </c>
      <c r="W38" s="4" t="s">
        <v>66</v>
      </c>
      <c r="X38" s="4">
        <v>3785</v>
      </c>
      <c r="Y38" s="4">
        <v>3785</v>
      </c>
      <c r="Z38" s="4">
        <v>3785</v>
      </c>
      <c r="AA38" s="4" t="s">
        <v>66</v>
      </c>
      <c r="AB38" s="4" t="s">
        <v>66</v>
      </c>
      <c r="AC38" s="4" t="s">
        <v>66</v>
      </c>
      <c r="AD38" s="4">
        <v>3641</v>
      </c>
      <c r="AE38" s="4" t="s">
        <v>66</v>
      </c>
      <c r="AF38" s="4" t="s">
        <v>66</v>
      </c>
      <c r="AG38" s="4">
        <v>4278</v>
      </c>
      <c r="AH38" s="4">
        <v>4339</v>
      </c>
      <c r="AI38" s="4" t="s">
        <v>66</v>
      </c>
      <c r="AJ38" s="4" t="s">
        <v>66</v>
      </c>
      <c r="AK38" s="4" t="s">
        <v>66</v>
      </c>
      <c r="AL38" s="4" t="s">
        <v>66</v>
      </c>
      <c r="AM38" s="4" t="s">
        <v>66</v>
      </c>
      <c r="AN38" s="4" t="s">
        <v>66</v>
      </c>
      <c r="AO38" s="4" t="s">
        <v>66</v>
      </c>
      <c r="AP38" s="4" t="s">
        <v>66</v>
      </c>
      <c r="AQ38" s="4" t="s">
        <v>66</v>
      </c>
      <c r="AR38" s="4" t="s">
        <v>66</v>
      </c>
      <c r="AS38" s="4" t="s">
        <v>66</v>
      </c>
      <c r="AT38" s="4" t="s">
        <v>66</v>
      </c>
      <c r="AU38" s="4" t="s">
        <v>66</v>
      </c>
      <c r="AV38" s="4">
        <v>2598</v>
      </c>
      <c r="AW38" s="4">
        <v>2598</v>
      </c>
      <c r="AX38" s="4" t="s">
        <v>286</v>
      </c>
      <c r="AY38" s="4" t="s">
        <v>66</v>
      </c>
      <c r="AZ38" s="4" t="s">
        <v>66</v>
      </c>
      <c r="BA38" s="4" t="s">
        <v>66</v>
      </c>
      <c r="BB38" s="4" t="s">
        <v>66</v>
      </c>
      <c r="BC38" s="4" t="s">
        <v>66</v>
      </c>
      <c r="BD38" s="4" t="s">
        <v>66</v>
      </c>
      <c r="BE38" s="4" t="s">
        <v>66</v>
      </c>
      <c r="BF38" s="4" t="s">
        <v>66</v>
      </c>
      <c r="BG38" s="4" t="s">
        <v>66</v>
      </c>
      <c r="BH38" s="4" t="s">
        <v>66</v>
      </c>
      <c r="BI38" s="4" t="s">
        <v>66</v>
      </c>
      <c r="BJ38" s="4" t="s">
        <v>66</v>
      </c>
      <c r="BK38" s="4" t="s">
        <v>66</v>
      </c>
      <c r="BL38" s="4" t="s">
        <v>286</v>
      </c>
      <c r="BM38" s="4">
        <v>337</v>
      </c>
    </row>
    <row r="39" spans="1:65" ht="15" customHeight="1" thickBot="1" x14ac:dyDescent="0.25">
      <c r="A39" s="68"/>
      <c r="B39" s="25" t="s">
        <v>327</v>
      </c>
      <c r="C39" s="13">
        <v>21381</v>
      </c>
      <c r="D39" s="13">
        <v>15609</v>
      </c>
      <c r="E39" s="13">
        <v>15477</v>
      </c>
      <c r="F39" s="13">
        <v>15609</v>
      </c>
      <c r="G39" s="13">
        <v>15609</v>
      </c>
      <c r="H39" s="13">
        <v>15500</v>
      </c>
      <c r="I39" s="13">
        <v>15380</v>
      </c>
      <c r="J39" s="13">
        <v>139090</v>
      </c>
      <c r="K39" s="13">
        <v>139090</v>
      </c>
      <c r="L39" s="13">
        <v>139090</v>
      </c>
      <c r="M39" s="13">
        <v>140795</v>
      </c>
      <c r="N39" s="13">
        <v>158791</v>
      </c>
      <c r="O39" s="13">
        <v>324339</v>
      </c>
      <c r="P39" s="13">
        <v>4940</v>
      </c>
      <c r="Q39" s="13">
        <v>5700</v>
      </c>
      <c r="R39" s="13">
        <v>6360</v>
      </c>
      <c r="S39" s="13">
        <v>1846</v>
      </c>
      <c r="T39" s="13">
        <v>1412</v>
      </c>
      <c r="U39" s="13">
        <v>2525</v>
      </c>
      <c r="V39" s="13">
        <v>2517</v>
      </c>
      <c r="W39" s="13">
        <v>14758</v>
      </c>
      <c r="X39" s="13">
        <v>23827</v>
      </c>
      <c r="Y39" s="13">
        <v>23827</v>
      </c>
      <c r="Z39" s="13">
        <v>23827</v>
      </c>
      <c r="AA39" s="13">
        <v>26022</v>
      </c>
      <c r="AB39" s="13">
        <v>26022</v>
      </c>
      <c r="AC39" s="13">
        <v>26022</v>
      </c>
      <c r="AD39" s="13">
        <v>29666</v>
      </c>
      <c r="AE39" s="13">
        <v>25817</v>
      </c>
      <c r="AF39" s="13">
        <v>42680</v>
      </c>
      <c r="AG39" s="13">
        <v>22129</v>
      </c>
      <c r="AH39" s="13">
        <v>22126</v>
      </c>
      <c r="AI39" s="13">
        <v>215991</v>
      </c>
      <c r="AJ39" s="13">
        <v>240196</v>
      </c>
      <c r="AK39" s="13">
        <v>63216</v>
      </c>
      <c r="AL39" s="13">
        <v>91380</v>
      </c>
      <c r="AM39" s="13">
        <v>117300</v>
      </c>
      <c r="AN39" s="13">
        <v>171100</v>
      </c>
      <c r="AO39" s="13">
        <v>181283</v>
      </c>
      <c r="AP39" s="13">
        <v>126206</v>
      </c>
      <c r="AQ39" s="13">
        <v>126356</v>
      </c>
      <c r="AR39" s="13">
        <v>126356</v>
      </c>
      <c r="AS39" s="13">
        <v>8082</v>
      </c>
      <c r="AT39" s="13">
        <v>10989</v>
      </c>
      <c r="AU39" s="13">
        <v>10861</v>
      </c>
      <c r="AV39" s="13">
        <v>5703</v>
      </c>
      <c r="AW39" s="13">
        <v>5703</v>
      </c>
      <c r="AX39" s="13">
        <v>6526</v>
      </c>
      <c r="AY39" s="13">
        <v>3312</v>
      </c>
      <c r="AZ39" s="13">
        <v>5146</v>
      </c>
      <c r="BA39" s="13">
        <v>6396</v>
      </c>
      <c r="BB39" s="13">
        <v>7438</v>
      </c>
      <c r="BC39" s="13">
        <v>11625</v>
      </c>
      <c r="BD39" s="13">
        <v>11625</v>
      </c>
      <c r="BE39" s="13">
        <v>16029</v>
      </c>
      <c r="BF39" s="13">
        <v>16029</v>
      </c>
      <c r="BG39" s="13">
        <v>2468</v>
      </c>
      <c r="BH39" s="13">
        <v>2452</v>
      </c>
      <c r="BI39" s="13">
        <v>5136</v>
      </c>
      <c r="BJ39" s="13">
        <v>13365</v>
      </c>
      <c r="BK39" s="13">
        <v>3220</v>
      </c>
      <c r="BL39" s="13">
        <v>15805</v>
      </c>
      <c r="BM39" s="13">
        <v>1446</v>
      </c>
    </row>
    <row r="40" spans="1:65" ht="15" customHeight="1" x14ac:dyDescent="0.2">
      <c r="A40" s="69" t="s">
        <v>4</v>
      </c>
      <c r="B40" s="21" t="s">
        <v>942</v>
      </c>
      <c r="C40" s="6">
        <v>2000</v>
      </c>
      <c r="D40" s="6">
        <v>2500</v>
      </c>
      <c r="E40" s="6">
        <v>2700</v>
      </c>
      <c r="F40" s="6">
        <v>2100</v>
      </c>
      <c r="G40" s="6">
        <v>2450</v>
      </c>
      <c r="H40" s="6">
        <v>2300</v>
      </c>
      <c r="I40" s="6">
        <v>3050</v>
      </c>
      <c r="J40" s="6">
        <v>4700</v>
      </c>
      <c r="K40" s="6">
        <v>4200</v>
      </c>
      <c r="L40" s="6">
        <v>4800</v>
      </c>
      <c r="M40" s="6">
        <v>5800</v>
      </c>
      <c r="N40" s="6">
        <v>5600</v>
      </c>
      <c r="O40" s="6">
        <v>6600</v>
      </c>
      <c r="P40" s="6">
        <v>530</v>
      </c>
      <c r="Q40" s="6" t="s">
        <v>286</v>
      </c>
      <c r="R40" s="6" t="s">
        <v>286</v>
      </c>
      <c r="S40" s="6" t="s">
        <v>286</v>
      </c>
      <c r="T40" s="6" t="s">
        <v>286</v>
      </c>
      <c r="U40" s="6" t="s">
        <v>286</v>
      </c>
      <c r="V40" s="6">
        <v>133</v>
      </c>
      <c r="W40" s="6">
        <v>1200</v>
      </c>
      <c r="X40" s="6">
        <v>1900</v>
      </c>
      <c r="Y40" s="6">
        <v>1700</v>
      </c>
      <c r="Z40" s="6">
        <v>1800</v>
      </c>
      <c r="AA40" s="6">
        <v>2150</v>
      </c>
      <c r="AB40" s="6">
        <v>2000</v>
      </c>
      <c r="AC40" s="6">
        <v>2000</v>
      </c>
      <c r="AD40" s="6">
        <v>1700</v>
      </c>
      <c r="AE40" s="6">
        <v>2650</v>
      </c>
      <c r="AF40" s="6">
        <v>2450</v>
      </c>
      <c r="AG40" s="6">
        <v>1170</v>
      </c>
      <c r="AH40" s="6">
        <v>1400</v>
      </c>
      <c r="AI40" s="6">
        <v>5700</v>
      </c>
      <c r="AJ40" s="6">
        <v>6200</v>
      </c>
      <c r="AK40" s="6">
        <v>2300</v>
      </c>
      <c r="AL40" s="6">
        <v>4100</v>
      </c>
      <c r="AM40" s="6">
        <v>3300</v>
      </c>
      <c r="AN40" s="6">
        <v>5800</v>
      </c>
      <c r="AO40" s="6">
        <v>5700</v>
      </c>
      <c r="AP40" s="6">
        <v>5500</v>
      </c>
      <c r="AQ40" s="6">
        <v>5250</v>
      </c>
      <c r="AR40" s="6">
        <v>4300</v>
      </c>
      <c r="AS40" s="6">
        <v>1130</v>
      </c>
      <c r="AT40" s="6">
        <v>1230</v>
      </c>
      <c r="AU40" s="6">
        <v>1320</v>
      </c>
      <c r="AV40" s="6">
        <v>640</v>
      </c>
      <c r="AW40" s="6">
        <v>370</v>
      </c>
      <c r="AX40" s="6">
        <v>750</v>
      </c>
      <c r="AY40" s="6">
        <v>310</v>
      </c>
      <c r="AZ40" s="6">
        <v>950</v>
      </c>
      <c r="BA40" s="6">
        <v>1150</v>
      </c>
      <c r="BB40" s="6">
        <v>1790</v>
      </c>
      <c r="BC40" s="6">
        <v>1320</v>
      </c>
      <c r="BD40" s="6">
        <v>1260</v>
      </c>
      <c r="BE40" s="6">
        <v>1800</v>
      </c>
      <c r="BF40" s="6">
        <v>1470</v>
      </c>
      <c r="BG40" s="6" t="s">
        <v>286</v>
      </c>
      <c r="BH40" s="6" t="s">
        <v>286</v>
      </c>
      <c r="BI40" s="6">
        <v>600</v>
      </c>
      <c r="BJ40" s="6">
        <v>1370</v>
      </c>
      <c r="BK40" s="6">
        <v>330</v>
      </c>
      <c r="BL40" s="6" t="s">
        <v>286</v>
      </c>
      <c r="BM40" s="6" t="s">
        <v>286</v>
      </c>
    </row>
    <row r="41" spans="1:65" ht="15" customHeight="1" x14ac:dyDescent="0.2">
      <c r="A41" s="76"/>
      <c r="B41" s="28" t="s">
        <v>1105</v>
      </c>
      <c r="C41" s="7">
        <v>3100</v>
      </c>
      <c r="D41" s="7">
        <v>3000</v>
      </c>
      <c r="E41" s="7">
        <v>3500</v>
      </c>
      <c r="F41" s="7">
        <v>2850</v>
      </c>
      <c r="G41" s="7">
        <v>3150</v>
      </c>
      <c r="H41" s="7">
        <v>2950</v>
      </c>
      <c r="I41" s="7">
        <v>3600</v>
      </c>
      <c r="J41" s="7">
        <v>7200</v>
      </c>
      <c r="K41" s="7">
        <v>6150</v>
      </c>
      <c r="L41" s="7">
        <v>6850</v>
      </c>
      <c r="M41" s="7">
        <v>8000</v>
      </c>
      <c r="N41" s="7">
        <v>8300</v>
      </c>
      <c r="O41" s="7">
        <v>8000</v>
      </c>
      <c r="P41" s="7" t="s">
        <v>286</v>
      </c>
      <c r="Q41" s="7">
        <v>703</v>
      </c>
      <c r="R41" s="7">
        <v>758</v>
      </c>
      <c r="S41" s="7" t="s">
        <v>286</v>
      </c>
      <c r="T41" s="7" t="s">
        <v>286</v>
      </c>
      <c r="U41" s="7">
        <v>1200</v>
      </c>
      <c r="V41" s="7">
        <v>382</v>
      </c>
      <c r="W41" s="7">
        <v>2050</v>
      </c>
      <c r="X41" s="7">
        <v>2800</v>
      </c>
      <c r="Y41" s="7">
        <v>2650</v>
      </c>
      <c r="Z41" s="7">
        <v>2950</v>
      </c>
      <c r="AA41" s="7">
        <v>3700</v>
      </c>
      <c r="AB41" s="7">
        <v>3400</v>
      </c>
      <c r="AC41" s="7">
        <v>2850</v>
      </c>
      <c r="AD41" s="7">
        <v>3800</v>
      </c>
      <c r="AE41" s="7">
        <v>3700</v>
      </c>
      <c r="AF41" s="7">
        <v>4150</v>
      </c>
      <c r="AG41" s="7">
        <v>2050</v>
      </c>
      <c r="AH41" s="7">
        <v>2400</v>
      </c>
      <c r="AI41" s="7">
        <v>7150</v>
      </c>
      <c r="AJ41" s="7">
        <v>7950</v>
      </c>
      <c r="AK41" s="7">
        <v>3900</v>
      </c>
      <c r="AL41" s="7">
        <v>6100</v>
      </c>
      <c r="AM41" s="7">
        <v>5000</v>
      </c>
      <c r="AN41" s="7">
        <v>7800</v>
      </c>
      <c r="AO41" s="7">
        <v>6400</v>
      </c>
      <c r="AP41" s="7">
        <v>7800</v>
      </c>
      <c r="AQ41" s="7">
        <v>8100</v>
      </c>
      <c r="AR41" s="7">
        <v>6700</v>
      </c>
      <c r="AS41" s="7">
        <v>1830</v>
      </c>
      <c r="AT41" s="7">
        <v>1980</v>
      </c>
      <c r="AU41" s="7">
        <v>1986</v>
      </c>
      <c r="AV41" s="7">
        <v>900</v>
      </c>
      <c r="AW41" s="7">
        <v>1300</v>
      </c>
      <c r="AX41" s="7">
        <v>1430</v>
      </c>
      <c r="AY41" s="7">
        <v>850</v>
      </c>
      <c r="AZ41" s="7">
        <v>1210</v>
      </c>
      <c r="BA41" s="7">
        <v>1670</v>
      </c>
      <c r="BB41" s="7">
        <v>2000</v>
      </c>
      <c r="BC41" s="7">
        <v>2000</v>
      </c>
      <c r="BD41" s="7">
        <v>1900</v>
      </c>
      <c r="BE41" s="7">
        <v>2100</v>
      </c>
      <c r="BF41" s="7">
        <v>1970</v>
      </c>
      <c r="BG41" s="7">
        <v>1938</v>
      </c>
      <c r="BH41" s="7" t="s">
        <v>286</v>
      </c>
      <c r="BI41" s="7">
        <v>920</v>
      </c>
      <c r="BJ41" s="7">
        <v>1590</v>
      </c>
      <c r="BK41" s="7">
        <v>470</v>
      </c>
      <c r="BL41" s="7">
        <v>1645</v>
      </c>
      <c r="BM41" s="7" t="s">
        <v>286</v>
      </c>
    </row>
    <row r="42" spans="1:65" ht="15" customHeight="1" thickBot="1" x14ac:dyDescent="0.25">
      <c r="A42" s="70"/>
      <c r="B42" s="23" t="s">
        <v>943</v>
      </c>
      <c r="C42" s="3">
        <v>3350</v>
      </c>
      <c r="D42" s="3">
        <v>3950</v>
      </c>
      <c r="E42" s="3">
        <v>4300</v>
      </c>
      <c r="F42" s="3">
        <v>3300</v>
      </c>
      <c r="G42" s="3">
        <v>4000</v>
      </c>
      <c r="H42" s="3">
        <v>2900</v>
      </c>
      <c r="I42" s="3">
        <v>3500</v>
      </c>
      <c r="J42" s="3">
        <v>5300</v>
      </c>
      <c r="K42" s="3">
        <v>4800</v>
      </c>
      <c r="L42" s="3">
        <v>5500</v>
      </c>
      <c r="M42" s="3">
        <v>8600</v>
      </c>
      <c r="N42" s="3">
        <v>8500</v>
      </c>
      <c r="O42" s="3">
        <v>8800</v>
      </c>
      <c r="P42" s="3">
        <v>1080</v>
      </c>
      <c r="Q42" s="3" t="s">
        <v>286</v>
      </c>
      <c r="R42" s="3" t="s">
        <v>286</v>
      </c>
      <c r="S42" s="3" t="s">
        <v>286</v>
      </c>
      <c r="T42" s="3">
        <v>911</v>
      </c>
      <c r="U42" s="3" t="s">
        <v>286</v>
      </c>
      <c r="V42" s="3" t="s">
        <v>286</v>
      </c>
      <c r="W42" s="3">
        <v>2000</v>
      </c>
      <c r="X42" s="3">
        <v>2750</v>
      </c>
      <c r="Y42" s="3">
        <v>2500</v>
      </c>
      <c r="Z42" s="3">
        <v>2900</v>
      </c>
      <c r="AA42" s="3">
        <v>3350</v>
      </c>
      <c r="AB42" s="3">
        <v>4050</v>
      </c>
      <c r="AC42" s="3">
        <v>2800</v>
      </c>
      <c r="AD42" s="3">
        <v>4250</v>
      </c>
      <c r="AE42" s="3">
        <v>3450</v>
      </c>
      <c r="AF42" s="3">
        <v>3800</v>
      </c>
      <c r="AG42" s="3">
        <v>2040</v>
      </c>
      <c r="AH42" s="3">
        <v>2380</v>
      </c>
      <c r="AI42" s="3">
        <v>7100</v>
      </c>
      <c r="AJ42" s="3">
        <v>7900</v>
      </c>
      <c r="AK42" s="3">
        <v>4300</v>
      </c>
      <c r="AL42" s="3">
        <v>6400</v>
      </c>
      <c r="AM42" s="3">
        <v>6450</v>
      </c>
      <c r="AN42" s="3">
        <v>8650</v>
      </c>
      <c r="AO42" s="3">
        <v>7850</v>
      </c>
      <c r="AP42" s="3">
        <v>9500</v>
      </c>
      <c r="AQ42" s="3">
        <v>8250</v>
      </c>
      <c r="AR42" s="3">
        <v>8100</v>
      </c>
      <c r="AS42" s="3">
        <v>2070</v>
      </c>
      <c r="AT42" s="3">
        <v>2280</v>
      </c>
      <c r="AU42" s="3">
        <v>1980</v>
      </c>
      <c r="AV42" s="3">
        <v>2580</v>
      </c>
      <c r="AW42" s="3">
        <v>2100</v>
      </c>
      <c r="AX42" s="3">
        <v>1530</v>
      </c>
      <c r="AY42" s="3">
        <v>1520</v>
      </c>
      <c r="AZ42" s="3">
        <v>1200</v>
      </c>
      <c r="BA42" s="3">
        <v>1640</v>
      </c>
      <c r="BB42" s="3">
        <v>1950</v>
      </c>
      <c r="BC42" s="3">
        <v>2000</v>
      </c>
      <c r="BD42" s="3">
        <v>1900</v>
      </c>
      <c r="BE42" s="3">
        <v>2320</v>
      </c>
      <c r="BF42" s="3">
        <v>2290</v>
      </c>
      <c r="BG42" s="3" t="s">
        <v>286</v>
      </c>
      <c r="BH42" s="3">
        <v>87</v>
      </c>
      <c r="BI42" s="3">
        <v>1720</v>
      </c>
      <c r="BJ42" s="3">
        <v>1720</v>
      </c>
      <c r="BK42" s="3">
        <v>1220</v>
      </c>
      <c r="BL42" s="3" t="s">
        <v>286</v>
      </c>
      <c r="BM42" s="3">
        <v>702</v>
      </c>
    </row>
    <row r="43" spans="1:65" ht="15" customHeight="1" x14ac:dyDescent="0.2">
      <c r="A43" s="71" t="s">
        <v>136</v>
      </c>
      <c r="B43" s="29" t="s">
        <v>944</v>
      </c>
      <c r="C43" s="14">
        <v>71300</v>
      </c>
      <c r="D43" s="14">
        <v>75900</v>
      </c>
      <c r="E43" s="14">
        <v>75900</v>
      </c>
      <c r="F43" s="14">
        <v>78400</v>
      </c>
      <c r="G43" s="14">
        <v>79400</v>
      </c>
      <c r="H43" s="14">
        <v>93900</v>
      </c>
      <c r="I43" s="14">
        <v>97400</v>
      </c>
      <c r="J43" s="14">
        <v>242900</v>
      </c>
      <c r="K43" s="14">
        <v>242900</v>
      </c>
      <c r="L43" s="14">
        <v>251900</v>
      </c>
      <c r="M43" s="14">
        <v>280900</v>
      </c>
      <c r="N43" s="14">
        <v>319900</v>
      </c>
      <c r="O43" s="14">
        <v>577000</v>
      </c>
      <c r="P43" s="14" t="s">
        <v>286</v>
      </c>
      <c r="Q43" s="14">
        <v>18770</v>
      </c>
      <c r="R43" s="14">
        <v>23170</v>
      </c>
      <c r="S43" s="14">
        <v>7400</v>
      </c>
      <c r="T43" s="14">
        <v>5162</v>
      </c>
      <c r="U43" s="14">
        <v>8033</v>
      </c>
      <c r="V43" s="14">
        <v>7814</v>
      </c>
      <c r="W43" s="14">
        <v>55338</v>
      </c>
      <c r="X43" s="14">
        <v>63503</v>
      </c>
      <c r="Y43" s="14">
        <v>68266</v>
      </c>
      <c r="Z43" s="14">
        <v>61915</v>
      </c>
      <c r="AA43" s="14">
        <v>70307</v>
      </c>
      <c r="AB43" s="14">
        <v>79333</v>
      </c>
      <c r="AC43" s="14">
        <v>79243</v>
      </c>
      <c r="AD43" s="14">
        <v>85366</v>
      </c>
      <c r="AE43" s="14">
        <v>82871</v>
      </c>
      <c r="AF43" s="14">
        <v>116119</v>
      </c>
      <c r="AG43" s="14">
        <v>68266</v>
      </c>
      <c r="AH43" s="14">
        <v>63957</v>
      </c>
      <c r="AI43" s="14">
        <v>397801</v>
      </c>
      <c r="AJ43" s="14">
        <v>414130</v>
      </c>
      <c r="AK43" s="14">
        <v>159665</v>
      </c>
      <c r="AL43" s="14">
        <v>187334</v>
      </c>
      <c r="AM43" s="14">
        <v>248115</v>
      </c>
      <c r="AN43" s="14">
        <v>298463</v>
      </c>
      <c r="AO43" s="14">
        <v>352442</v>
      </c>
      <c r="AP43" s="14">
        <v>228383</v>
      </c>
      <c r="AQ43" s="14">
        <v>254692</v>
      </c>
      <c r="AR43" s="14">
        <v>254692</v>
      </c>
      <c r="AS43" s="14">
        <v>21319</v>
      </c>
      <c r="AT43" s="14">
        <v>34133</v>
      </c>
      <c r="AU43" s="14">
        <v>38555</v>
      </c>
      <c r="AV43" s="14">
        <v>16556</v>
      </c>
      <c r="AW43" s="14">
        <v>19595</v>
      </c>
      <c r="AX43" s="14">
        <v>29665</v>
      </c>
      <c r="AY43" s="14">
        <v>12070</v>
      </c>
      <c r="AZ43" s="14">
        <v>20700</v>
      </c>
      <c r="BA43" s="14">
        <v>22100</v>
      </c>
      <c r="BB43" s="14">
        <v>24200</v>
      </c>
      <c r="BC43" s="14">
        <v>38760</v>
      </c>
      <c r="BD43" s="14">
        <v>38950</v>
      </c>
      <c r="BE43" s="14">
        <v>51960</v>
      </c>
      <c r="BF43" s="14">
        <v>52450</v>
      </c>
      <c r="BG43" s="14">
        <v>5697</v>
      </c>
      <c r="BH43" s="14">
        <v>5697</v>
      </c>
      <c r="BI43" s="14">
        <v>20865</v>
      </c>
      <c r="BJ43" s="14">
        <v>46040</v>
      </c>
      <c r="BK43" s="14">
        <v>13740</v>
      </c>
      <c r="BL43" s="14" t="s">
        <v>286</v>
      </c>
      <c r="BM43" s="14">
        <v>5670</v>
      </c>
    </row>
    <row r="44" spans="1:65" ht="15" customHeight="1" x14ac:dyDescent="0.2">
      <c r="A44" s="72"/>
      <c r="B44" s="22" t="s">
        <v>945</v>
      </c>
      <c r="C44" s="9">
        <v>70900</v>
      </c>
      <c r="D44" s="9">
        <v>75500</v>
      </c>
      <c r="E44" s="9">
        <v>75500</v>
      </c>
      <c r="F44" s="9">
        <v>78000</v>
      </c>
      <c r="G44" s="9">
        <v>79000</v>
      </c>
      <c r="H44" s="9">
        <v>93500</v>
      </c>
      <c r="I44" s="9">
        <v>97000</v>
      </c>
      <c r="J44" s="9">
        <v>242000</v>
      </c>
      <c r="K44" s="9">
        <v>242000</v>
      </c>
      <c r="L44" s="9">
        <v>251000</v>
      </c>
      <c r="M44" s="9">
        <v>280000</v>
      </c>
      <c r="N44" s="9">
        <v>319000</v>
      </c>
      <c r="O44" s="9">
        <v>575000</v>
      </c>
      <c r="P44" s="9">
        <v>21800</v>
      </c>
      <c r="Q44" s="9">
        <v>18600</v>
      </c>
      <c r="R44" s="9">
        <v>23000</v>
      </c>
      <c r="S44" s="9">
        <v>7350</v>
      </c>
      <c r="T44" s="9">
        <v>5126</v>
      </c>
      <c r="U44" s="9">
        <v>7983</v>
      </c>
      <c r="V44" s="9">
        <v>7764</v>
      </c>
      <c r="W44" s="9">
        <v>54884</v>
      </c>
      <c r="X44" s="9">
        <v>63276</v>
      </c>
      <c r="Y44" s="9">
        <v>68039</v>
      </c>
      <c r="Z44" s="9">
        <v>61689</v>
      </c>
      <c r="AA44" s="9">
        <v>70080</v>
      </c>
      <c r="AB44" s="9">
        <v>79016</v>
      </c>
      <c r="AC44" s="9">
        <v>79016</v>
      </c>
      <c r="AD44" s="9">
        <v>85139</v>
      </c>
      <c r="AE44" s="9">
        <v>82645</v>
      </c>
      <c r="AF44" s="9">
        <v>115893</v>
      </c>
      <c r="AG44" s="9">
        <v>67812</v>
      </c>
      <c r="AH44" s="9">
        <v>63503</v>
      </c>
      <c r="AI44" s="9">
        <v>396894</v>
      </c>
      <c r="AJ44" s="9">
        <v>412770</v>
      </c>
      <c r="AK44" s="9">
        <v>158758</v>
      </c>
      <c r="AL44" s="9">
        <v>186880</v>
      </c>
      <c r="AM44" s="9">
        <v>247207</v>
      </c>
      <c r="AN44" s="9">
        <v>297556</v>
      </c>
      <c r="AO44" s="9">
        <v>351535</v>
      </c>
      <c r="AP44" s="9">
        <v>227930</v>
      </c>
      <c r="AQ44" s="9">
        <v>254011</v>
      </c>
      <c r="AR44" s="9">
        <v>254011</v>
      </c>
      <c r="AS44" s="9">
        <v>24041</v>
      </c>
      <c r="AT44" s="9">
        <v>34019</v>
      </c>
      <c r="AU44" s="9">
        <v>38329</v>
      </c>
      <c r="AV44" s="9">
        <v>16566</v>
      </c>
      <c r="AW44" s="9">
        <v>19505</v>
      </c>
      <c r="AX44" s="9">
        <v>29574</v>
      </c>
      <c r="AY44" s="9">
        <v>11990</v>
      </c>
      <c r="AZ44" s="9">
        <v>20600</v>
      </c>
      <c r="BA44" s="9">
        <v>22000</v>
      </c>
      <c r="BB44" s="9">
        <v>24100</v>
      </c>
      <c r="BC44" s="9">
        <v>38600</v>
      </c>
      <c r="BD44" s="9">
        <v>38790</v>
      </c>
      <c r="BE44" s="9">
        <v>51800</v>
      </c>
      <c r="BF44" s="9">
        <v>52290</v>
      </c>
      <c r="BG44" s="9">
        <v>5670</v>
      </c>
      <c r="BH44" s="9">
        <v>5670</v>
      </c>
      <c r="BI44" s="9">
        <v>20820</v>
      </c>
      <c r="BJ44" s="9">
        <v>45810</v>
      </c>
      <c r="BK44" s="9">
        <v>13605</v>
      </c>
      <c r="BL44" s="9">
        <v>45880</v>
      </c>
      <c r="BM44" s="9">
        <v>5670</v>
      </c>
    </row>
    <row r="45" spans="1:65" ht="15" customHeight="1" x14ac:dyDescent="0.2">
      <c r="A45" s="72"/>
      <c r="B45" s="22" t="s">
        <v>946</v>
      </c>
      <c r="C45" s="9">
        <v>58800</v>
      </c>
      <c r="D45" s="9">
        <v>62500</v>
      </c>
      <c r="E45" s="9">
        <v>63900</v>
      </c>
      <c r="F45" s="9">
        <v>66000</v>
      </c>
      <c r="G45" s="9">
        <v>67400</v>
      </c>
      <c r="H45" s="9">
        <v>77800</v>
      </c>
      <c r="I45" s="9">
        <v>79200</v>
      </c>
      <c r="J45" s="9">
        <v>182000</v>
      </c>
      <c r="K45" s="9">
        <v>187000</v>
      </c>
      <c r="L45" s="9">
        <v>191000</v>
      </c>
      <c r="M45" s="9">
        <v>207000</v>
      </c>
      <c r="N45" s="9">
        <v>236000</v>
      </c>
      <c r="O45" s="9">
        <v>394000</v>
      </c>
      <c r="P45" s="9" t="s">
        <v>286</v>
      </c>
      <c r="Q45" s="9">
        <v>18300</v>
      </c>
      <c r="R45" s="9">
        <v>22350</v>
      </c>
      <c r="S45" s="9">
        <v>7080</v>
      </c>
      <c r="T45" s="9">
        <v>5126</v>
      </c>
      <c r="U45" s="9">
        <v>7584</v>
      </c>
      <c r="V45" s="9">
        <v>7603</v>
      </c>
      <c r="W45" s="9">
        <v>49898</v>
      </c>
      <c r="X45" s="9">
        <v>52889</v>
      </c>
      <c r="Y45" s="9">
        <v>56245</v>
      </c>
      <c r="Z45" s="9">
        <v>49895</v>
      </c>
      <c r="AA45" s="9">
        <v>58604</v>
      </c>
      <c r="AB45" s="9">
        <v>66361</v>
      </c>
      <c r="AC45" s="9">
        <v>66814</v>
      </c>
      <c r="AD45" s="9">
        <v>71350</v>
      </c>
      <c r="AE45" s="9">
        <v>69308</v>
      </c>
      <c r="AF45" s="9">
        <v>95254</v>
      </c>
      <c r="AG45" s="9">
        <v>58567</v>
      </c>
      <c r="AH45" s="9">
        <v>58060</v>
      </c>
      <c r="AI45" s="9">
        <v>285764</v>
      </c>
      <c r="AJ45" s="9">
        <v>302093</v>
      </c>
      <c r="AK45" s="9">
        <v>136078</v>
      </c>
      <c r="AL45" s="9">
        <v>145150</v>
      </c>
      <c r="AM45" s="9">
        <v>201848</v>
      </c>
      <c r="AN45" s="9">
        <v>213188</v>
      </c>
      <c r="AO45" s="9">
        <v>251290</v>
      </c>
      <c r="AP45" s="9">
        <v>172365</v>
      </c>
      <c r="AQ45" s="9">
        <v>192776</v>
      </c>
      <c r="AR45" s="9">
        <v>201848</v>
      </c>
      <c r="AS45" s="9">
        <v>21319</v>
      </c>
      <c r="AT45" s="9">
        <v>30391</v>
      </c>
      <c r="AU45" s="9">
        <v>33340</v>
      </c>
      <c r="AV45" s="9">
        <v>15377</v>
      </c>
      <c r="AW45" s="9">
        <v>19051</v>
      </c>
      <c r="AX45" s="9">
        <v>28123</v>
      </c>
      <c r="AY45" s="9">
        <v>11700</v>
      </c>
      <c r="AZ45" s="9">
        <v>18700</v>
      </c>
      <c r="BA45" s="9">
        <v>19300</v>
      </c>
      <c r="BB45" s="9">
        <v>20000</v>
      </c>
      <c r="BC45" s="9">
        <v>33300</v>
      </c>
      <c r="BD45" s="9">
        <v>34000</v>
      </c>
      <c r="BE45" s="9">
        <v>44000</v>
      </c>
      <c r="BF45" s="9">
        <v>45800</v>
      </c>
      <c r="BG45" s="9">
        <v>5217</v>
      </c>
      <c r="BH45" s="9">
        <v>5670</v>
      </c>
      <c r="BI45" s="9">
        <v>20030</v>
      </c>
      <c r="BJ45" s="9">
        <v>39915</v>
      </c>
      <c r="BK45" s="9">
        <v>12930</v>
      </c>
      <c r="BL45" s="9">
        <v>41000</v>
      </c>
      <c r="BM45" s="9">
        <v>5579</v>
      </c>
    </row>
    <row r="46" spans="1:65" ht="15" customHeight="1" x14ac:dyDescent="0.2">
      <c r="A46" s="72"/>
      <c r="B46" s="22" t="s">
        <v>947</v>
      </c>
      <c r="C46" s="9">
        <v>55800</v>
      </c>
      <c r="D46" s="9">
        <v>58500</v>
      </c>
      <c r="E46" s="9">
        <v>60300</v>
      </c>
      <c r="F46" s="9">
        <v>62500</v>
      </c>
      <c r="G46" s="9">
        <v>64300</v>
      </c>
      <c r="H46" s="9">
        <v>73800</v>
      </c>
      <c r="I46" s="9">
        <v>75600</v>
      </c>
      <c r="J46" s="9">
        <v>170000</v>
      </c>
      <c r="K46" s="9">
        <v>175000</v>
      </c>
      <c r="L46" s="9">
        <v>181000</v>
      </c>
      <c r="M46" s="9">
        <v>1957000</v>
      </c>
      <c r="N46" s="9">
        <v>223000</v>
      </c>
      <c r="O46" s="9">
        <v>369000</v>
      </c>
      <c r="P46" s="9">
        <f>P47+P48</f>
        <v>20300</v>
      </c>
      <c r="Q46" s="9">
        <v>17000</v>
      </c>
      <c r="R46" s="9">
        <v>21000</v>
      </c>
      <c r="S46" s="9">
        <v>6736</v>
      </c>
      <c r="T46" s="9" t="s">
        <v>286</v>
      </c>
      <c r="U46" s="9">
        <v>6804</v>
      </c>
      <c r="V46" s="9">
        <v>7120</v>
      </c>
      <c r="W46" s="9">
        <v>45586</v>
      </c>
      <c r="X46" s="9">
        <v>49714</v>
      </c>
      <c r="Y46" s="9">
        <v>53070</v>
      </c>
      <c r="Z46" s="9">
        <v>46720</v>
      </c>
      <c r="AA46" s="9">
        <v>55202</v>
      </c>
      <c r="AB46" s="9">
        <v>62732</v>
      </c>
      <c r="AC46" s="9">
        <v>63639</v>
      </c>
      <c r="AD46" s="9">
        <v>67721</v>
      </c>
      <c r="AE46" s="9">
        <v>65952</v>
      </c>
      <c r="AF46" s="9">
        <v>90718</v>
      </c>
      <c r="AG46" s="9">
        <v>55338</v>
      </c>
      <c r="AH46" s="9">
        <v>50802</v>
      </c>
      <c r="AI46" s="9">
        <v>256280</v>
      </c>
      <c r="AJ46" s="9">
        <v>277145</v>
      </c>
      <c r="AK46" s="9">
        <v>126099</v>
      </c>
      <c r="AL46" s="9">
        <v>133810</v>
      </c>
      <c r="AM46" s="9">
        <v>190508</v>
      </c>
      <c r="AN46" s="9">
        <v>200487</v>
      </c>
      <c r="AO46" s="9">
        <v>237683</v>
      </c>
      <c r="AP46" s="9">
        <v>161025</v>
      </c>
      <c r="AQ46" s="9">
        <v>181436</v>
      </c>
      <c r="AR46" s="9">
        <v>192776</v>
      </c>
      <c r="AS46" s="9">
        <v>19958</v>
      </c>
      <c r="AT46" s="9">
        <v>28260</v>
      </c>
      <c r="AU46" s="9">
        <v>32092</v>
      </c>
      <c r="AV46" s="9">
        <v>14515</v>
      </c>
      <c r="AW46" s="9">
        <v>17920</v>
      </c>
      <c r="AX46" s="9">
        <v>26308</v>
      </c>
      <c r="AY46" s="9">
        <v>10900</v>
      </c>
      <c r="AZ46" s="9">
        <v>17100</v>
      </c>
      <c r="BA46" s="9">
        <v>17900</v>
      </c>
      <c r="BB46" s="9">
        <v>18500</v>
      </c>
      <c r="BC46" s="9">
        <v>30900</v>
      </c>
      <c r="BD46" s="9">
        <v>31700</v>
      </c>
      <c r="BE46" s="9">
        <v>40900</v>
      </c>
      <c r="BF46" s="9">
        <v>42600</v>
      </c>
      <c r="BG46" s="9">
        <v>4535</v>
      </c>
      <c r="BH46" s="9">
        <v>5670</v>
      </c>
      <c r="BI46" s="9">
        <v>18900</v>
      </c>
      <c r="BJ46" s="9">
        <v>36740</v>
      </c>
      <c r="BK46" s="9">
        <v>12020</v>
      </c>
      <c r="BL46" s="9">
        <v>40000</v>
      </c>
      <c r="BM46" s="9" t="s">
        <v>286</v>
      </c>
    </row>
    <row r="47" spans="1:65" ht="15" customHeight="1" x14ac:dyDescent="0.2">
      <c r="A47" s="72"/>
      <c r="B47" s="22" t="s">
        <v>948</v>
      </c>
      <c r="C47" s="9">
        <v>43500</v>
      </c>
      <c r="D47" s="9">
        <v>35400</v>
      </c>
      <c r="E47" s="9">
        <v>39600</v>
      </c>
      <c r="F47" s="9">
        <f>F46-F48</f>
        <v>43500</v>
      </c>
      <c r="G47" s="9">
        <f>G46-G48</f>
        <v>45800</v>
      </c>
      <c r="H47" s="9">
        <v>47500</v>
      </c>
      <c r="I47" s="9">
        <v>46600</v>
      </c>
      <c r="J47" s="9">
        <f t="shared" ref="J47:O47" si="0">J46-J48</f>
        <v>124000</v>
      </c>
      <c r="K47" s="9">
        <f t="shared" si="0"/>
        <v>129000</v>
      </c>
      <c r="L47" s="9">
        <f t="shared" si="0"/>
        <v>135000</v>
      </c>
      <c r="M47" s="9">
        <f t="shared" si="0"/>
        <v>1903000</v>
      </c>
      <c r="N47" s="9">
        <f t="shared" si="0"/>
        <v>156000</v>
      </c>
      <c r="O47" s="9">
        <f t="shared" si="0"/>
        <v>285000</v>
      </c>
      <c r="P47" s="9">
        <v>14800</v>
      </c>
      <c r="Q47" s="9">
        <v>11550</v>
      </c>
      <c r="R47" s="9">
        <v>13010</v>
      </c>
      <c r="S47" s="9">
        <f>S46-S48</f>
        <v>5098</v>
      </c>
      <c r="T47" s="9">
        <v>2946</v>
      </c>
      <c r="U47" s="9">
        <f>U46-U48</f>
        <v>4702</v>
      </c>
      <c r="V47" s="9">
        <v>4932</v>
      </c>
      <c r="W47" s="9">
        <v>31071</v>
      </c>
      <c r="X47" s="9">
        <v>32904</v>
      </c>
      <c r="Y47" s="9">
        <v>33643</v>
      </c>
      <c r="Z47" s="9">
        <v>31311</v>
      </c>
      <c r="AA47" s="9">
        <v>37648</v>
      </c>
      <c r="AB47" s="9">
        <v>41413</v>
      </c>
      <c r="AC47" s="9">
        <v>42901</v>
      </c>
      <c r="AD47" s="9">
        <v>44677</v>
      </c>
      <c r="AE47" s="9">
        <v>40823</v>
      </c>
      <c r="AF47" s="9">
        <v>54431</v>
      </c>
      <c r="AG47" s="9">
        <f>AG46-AG48</f>
        <v>35369</v>
      </c>
      <c r="AH47" s="9">
        <f>AH46-AH48</f>
        <v>33236</v>
      </c>
      <c r="AI47" s="9">
        <v>182753</v>
      </c>
      <c r="AJ47" s="9">
        <v>164382</v>
      </c>
      <c r="AK47" s="9">
        <v>86069</v>
      </c>
      <c r="AL47" s="9">
        <v>90011</v>
      </c>
      <c r="AM47" s="9">
        <v>135850</v>
      </c>
      <c r="AN47" s="9">
        <v>138100</v>
      </c>
      <c r="AO47" s="9">
        <v>167829</v>
      </c>
      <c r="AP47" s="9">
        <f>AP46-AP48</f>
        <v>117934</v>
      </c>
      <c r="AQ47" s="9">
        <f>AQ46-AQ48</f>
        <v>127005</v>
      </c>
      <c r="AR47" s="9">
        <f>AR46-AR48</f>
        <v>136077</v>
      </c>
      <c r="AS47" s="9">
        <v>13835</v>
      </c>
      <c r="AT47" s="9">
        <f>AT46-AT48</f>
        <v>20070</v>
      </c>
      <c r="AU47" s="9">
        <f>AU46-AU48</f>
        <v>21845</v>
      </c>
      <c r="AV47" s="9">
        <v>10350</v>
      </c>
      <c r="AW47" s="9">
        <f t="shared" ref="AW47:BF47" si="1">AW46-AW48</f>
        <v>11630</v>
      </c>
      <c r="AX47" s="9">
        <f t="shared" si="1"/>
        <v>17819</v>
      </c>
      <c r="AY47" s="9">
        <f t="shared" si="1"/>
        <v>7628</v>
      </c>
      <c r="AZ47" s="9">
        <f t="shared" si="1"/>
        <v>11947</v>
      </c>
      <c r="BA47" s="9">
        <f t="shared" si="1"/>
        <v>12114</v>
      </c>
      <c r="BB47" s="9">
        <f t="shared" si="1"/>
        <v>12591</v>
      </c>
      <c r="BC47" s="9">
        <f t="shared" si="1"/>
        <v>21160</v>
      </c>
      <c r="BD47" s="9">
        <f>BD46-BD48</f>
        <v>21500</v>
      </c>
      <c r="BE47" s="9">
        <f t="shared" si="1"/>
        <v>27900</v>
      </c>
      <c r="BF47" s="9">
        <f t="shared" si="1"/>
        <v>28700</v>
      </c>
      <c r="BG47" s="9">
        <v>3356</v>
      </c>
      <c r="BH47" s="9">
        <v>3345</v>
      </c>
      <c r="BI47" s="9">
        <f>BI46-BI48</f>
        <v>13400</v>
      </c>
      <c r="BJ47" s="9">
        <v>24747</v>
      </c>
      <c r="BK47" s="9">
        <v>8620</v>
      </c>
      <c r="BL47" s="9" t="s">
        <v>286</v>
      </c>
      <c r="BM47" s="9">
        <v>3377</v>
      </c>
    </row>
    <row r="48" spans="1:65" ht="15" customHeight="1" x14ac:dyDescent="0.2">
      <c r="A48" s="72"/>
      <c r="B48" s="22" t="s">
        <v>949</v>
      </c>
      <c r="C48" s="9">
        <f>C46-C47</f>
        <v>12300</v>
      </c>
      <c r="D48" s="9">
        <f>D46-D47</f>
        <v>23100</v>
      </c>
      <c r="E48" s="9">
        <f>E46-E47</f>
        <v>20700</v>
      </c>
      <c r="F48" s="9">
        <v>19000</v>
      </c>
      <c r="G48" s="9">
        <v>18500</v>
      </c>
      <c r="H48" s="9">
        <v>26300</v>
      </c>
      <c r="I48" s="9">
        <f>I46-I47</f>
        <v>29000</v>
      </c>
      <c r="J48" s="9">
        <v>46000</v>
      </c>
      <c r="K48" s="9">
        <v>46000</v>
      </c>
      <c r="L48" s="9">
        <v>46000</v>
      </c>
      <c r="M48" s="9">
        <v>54000</v>
      </c>
      <c r="N48" s="9">
        <v>67000</v>
      </c>
      <c r="O48" s="9">
        <v>84000</v>
      </c>
      <c r="P48" s="9">
        <v>5500</v>
      </c>
      <c r="Q48" s="9">
        <v>5300</v>
      </c>
      <c r="R48" s="9">
        <v>7550</v>
      </c>
      <c r="S48" s="9">
        <v>1638</v>
      </c>
      <c r="T48" s="9" t="s">
        <v>286</v>
      </c>
      <c r="U48" s="9">
        <v>2102</v>
      </c>
      <c r="V48" s="9">
        <v>2189</v>
      </c>
      <c r="W48" s="9">
        <v>14515</v>
      </c>
      <c r="X48" s="9">
        <v>16148</v>
      </c>
      <c r="Y48" s="9">
        <v>19881</v>
      </c>
      <c r="Z48" s="9">
        <v>15182</v>
      </c>
      <c r="AA48" s="9">
        <v>17554</v>
      </c>
      <c r="AB48" s="9">
        <v>21319</v>
      </c>
      <c r="AC48" s="9">
        <v>20738</v>
      </c>
      <c r="AD48" s="9">
        <v>23045</v>
      </c>
      <c r="AE48" s="9">
        <f>AE46-AE47</f>
        <v>25129</v>
      </c>
      <c r="AF48" s="9">
        <f>AF46-AF47</f>
        <v>36287</v>
      </c>
      <c r="AG48" s="9">
        <v>19969</v>
      </c>
      <c r="AH48" s="9">
        <v>17566</v>
      </c>
      <c r="AI48" s="9">
        <v>73527</v>
      </c>
      <c r="AJ48" s="9">
        <v>112763</v>
      </c>
      <c r="AK48" s="9">
        <v>40230</v>
      </c>
      <c r="AL48" s="9">
        <v>43799</v>
      </c>
      <c r="AM48" s="9">
        <v>54620</v>
      </c>
      <c r="AN48" s="9">
        <v>56940</v>
      </c>
      <c r="AO48" s="9">
        <v>69853</v>
      </c>
      <c r="AP48" s="9">
        <v>43091</v>
      </c>
      <c r="AQ48" s="9">
        <v>54431</v>
      </c>
      <c r="AR48" s="9">
        <v>56699</v>
      </c>
      <c r="AS48" s="9">
        <v>6124</v>
      </c>
      <c r="AT48" s="9">
        <v>8190</v>
      </c>
      <c r="AU48" s="9">
        <v>10247</v>
      </c>
      <c r="AV48" s="9">
        <f>AV46-AV47</f>
        <v>4165</v>
      </c>
      <c r="AW48" s="9">
        <v>6290</v>
      </c>
      <c r="AX48" s="9">
        <v>8489</v>
      </c>
      <c r="AY48" s="9">
        <v>3272</v>
      </c>
      <c r="AZ48" s="9">
        <v>5153</v>
      </c>
      <c r="BA48" s="9">
        <v>5786</v>
      </c>
      <c r="BB48" s="9">
        <v>5909</v>
      </c>
      <c r="BC48" s="9">
        <v>9740</v>
      </c>
      <c r="BD48" s="9">
        <v>10200</v>
      </c>
      <c r="BE48" s="9">
        <v>13000</v>
      </c>
      <c r="BF48" s="9">
        <v>13900</v>
      </c>
      <c r="BG48" s="9">
        <f>BG46-BG47</f>
        <v>1179</v>
      </c>
      <c r="BH48" s="9">
        <f>BH46-BH47</f>
        <v>2325</v>
      </c>
      <c r="BI48" s="9">
        <v>5500</v>
      </c>
      <c r="BJ48" s="9">
        <f>BJ46-BJ47</f>
        <v>11993</v>
      </c>
      <c r="BK48" s="9">
        <v>3400</v>
      </c>
      <c r="BL48" s="9" t="s">
        <v>286</v>
      </c>
      <c r="BM48" s="9" t="s">
        <v>286</v>
      </c>
    </row>
    <row r="49" spans="1:65" ht="15" customHeight="1" thickBot="1" x14ac:dyDescent="0.25">
      <c r="A49" s="72"/>
      <c r="B49" s="23" t="s">
        <v>950</v>
      </c>
      <c r="C49" s="9">
        <v>6350</v>
      </c>
      <c r="D49" s="9">
        <v>9800</v>
      </c>
      <c r="E49" s="9">
        <v>11000</v>
      </c>
      <c r="F49" s="9">
        <v>13000</v>
      </c>
      <c r="G49" s="9">
        <v>12000</v>
      </c>
      <c r="H49" s="9">
        <v>20000</v>
      </c>
      <c r="I49" s="9">
        <v>22000</v>
      </c>
      <c r="J49" s="9">
        <v>42000</v>
      </c>
      <c r="K49" s="9">
        <v>42000</v>
      </c>
      <c r="L49" s="9">
        <v>42000</v>
      </c>
      <c r="M49" s="9">
        <v>25000</v>
      </c>
      <c r="N49" s="9">
        <v>33000</v>
      </c>
      <c r="O49" s="9">
        <v>35000</v>
      </c>
      <c r="P49" s="9" t="s">
        <v>286</v>
      </c>
      <c r="Q49" s="9" t="s">
        <v>286</v>
      </c>
      <c r="R49" s="9" t="s">
        <v>286</v>
      </c>
      <c r="S49" s="9" t="s">
        <v>286</v>
      </c>
      <c r="T49" s="9" t="s">
        <v>286</v>
      </c>
      <c r="U49" s="9" t="s">
        <v>286</v>
      </c>
      <c r="V49" s="9" t="s">
        <v>286</v>
      </c>
      <c r="W49" s="9">
        <v>10500</v>
      </c>
      <c r="X49" s="9">
        <v>11000</v>
      </c>
      <c r="Y49" s="9">
        <v>15000</v>
      </c>
      <c r="Z49" s="9">
        <v>10000</v>
      </c>
      <c r="AA49" s="9">
        <v>11500</v>
      </c>
      <c r="AB49" s="9">
        <v>10500</v>
      </c>
      <c r="AC49" s="9">
        <v>15000</v>
      </c>
      <c r="AD49" s="9">
        <v>10500</v>
      </c>
      <c r="AE49" s="9">
        <v>21000</v>
      </c>
      <c r="AF49" s="9">
        <v>26500</v>
      </c>
      <c r="AG49" s="9">
        <v>14500</v>
      </c>
      <c r="AH49" s="9">
        <v>13000</v>
      </c>
      <c r="AI49" s="9">
        <v>40000</v>
      </c>
      <c r="AJ49" s="9">
        <v>55500</v>
      </c>
      <c r="AK49" s="9">
        <v>20500</v>
      </c>
      <c r="AL49" s="9">
        <v>21000</v>
      </c>
      <c r="AM49" s="9">
        <v>17500</v>
      </c>
      <c r="AN49" s="9">
        <v>22000</v>
      </c>
      <c r="AO49" s="9">
        <v>44000</v>
      </c>
      <c r="AP49" s="9">
        <v>9000</v>
      </c>
      <c r="AQ49" s="9">
        <v>25000</v>
      </c>
      <c r="AR49" s="9">
        <v>16500</v>
      </c>
      <c r="AS49" s="9">
        <v>4300</v>
      </c>
      <c r="AT49" s="9">
        <v>5580</v>
      </c>
      <c r="AU49" s="9">
        <v>7800</v>
      </c>
      <c r="AV49" s="9">
        <v>700</v>
      </c>
      <c r="AW49" s="9">
        <v>3100</v>
      </c>
      <c r="AX49" s="9">
        <v>6500</v>
      </c>
      <c r="AY49" s="9">
        <v>1780</v>
      </c>
      <c r="AZ49" s="9">
        <v>4600</v>
      </c>
      <c r="BA49" s="9">
        <v>4800</v>
      </c>
      <c r="BB49" s="9">
        <v>5050</v>
      </c>
      <c r="BC49" s="9">
        <v>7000</v>
      </c>
      <c r="BD49" s="9">
        <v>7850</v>
      </c>
      <c r="BE49" s="9">
        <v>9300</v>
      </c>
      <c r="BF49" s="9">
        <v>9000</v>
      </c>
      <c r="BG49" s="3" t="s">
        <v>286</v>
      </c>
      <c r="BH49" s="9">
        <v>1778</v>
      </c>
      <c r="BI49" s="9">
        <v>3300</v>
      </c>
      <c r="BJ49" s="9">
        <v>9200</v>
      </c>
      <c r="BK49" s="9">
        <v>2450</v>
      </c>
      <c r="BL49" s="9" t="s">
        <v>286</v>
      </c>
      <c r="BM49" s="3">
        <v>1030</v>
      </c>
    </row>
    <row r="50" spans="1:65" ht="15" customHeight="1" x14ac:dyDescent="0.2">
      <c r="A50" s="66" t="s">
        <v>53</v>
      </c>
      <c r="B50" s="24" t="s">
        <v>951</v>
      </c>
      <c r="C50" s="6">
        <v>27.46</v>
      </c>
      <c r="D50" s="6">
        <v>27.66</v>
      </c>
      <c r="E50" s="6">
        <v>27.66</v>
      </c>
      <c r="F50" s="6">
        <v>37.42</v>
      </c>
      <c r="G50" s="6">
        <v>37.42</v>
      </c>
      <c r="H50" s="6">
        <v>51.72</v>
      </c>
      <c r="I50" s="6">
        <v>51.72</v>
      </c>
      <c r="J50" s="6">
        <v>132.4</v>
      </c>
      <c r="K50" s="6">
        <v>158.4</v>
      </c>
      <c r="L50" s="6">
        <v>158.4</v>
      </c>
      <c r="M50" s="6">
        <v>170.22</v>
      </c>
      <c r="N50" s="6">
        <v>206.02</v>
      </c>
      <c r="O50" s="6">
        <v>175.2</v>
      </c>
      <c r="P50" s="6" t="s">
        <v>286</v>
      </c>
      <c r="Q50" s="6" t="s">
        <v>286</v>
      </c>
      <c r="R50" s="6" t="s">
        <v>286</v>
      </c>
      <c r="S50" s="6">
        <v>0.45</v>
      </c>
      <c r="T50" s="6" t="s">
        <v>286</v>
      </c>
      <c r="U50" s="6">
        <v>3.5</v>
      </c>
      <c r="V50" s="6">
        <v>4.96</v>
      </c>
      <c r="W50" s="6">
        <v>20.7</v>
      </c>
      <c r="X50" s="6">
        <v>30.2</v>
      </c>
      <c r="Y50" s="6">
        <v>38.9</v>
      </c>
      <c r="Z50" s="6">
        <v>23.3</v>
      </c>
      <c r="AA50" s="6">
        <v>27.4</v>
      </c>
      <c r="AB50" s="6">
        <v>44.1</v>
      </c>
      <c r="AC50" s="6">
        <v>52</v>
      </c>
      <c r="AD50" s="6">
        <v>51.7</v>
      </c>
      <c r="AE50" s="6">
        <v>43.6</v>
      </c>
      <c r="AF50" s="6">
        <v>51</v>
      </c>
      <c r="AG50" s="6">
        <v>35.5</v>
      </c>
      <c r="AH50" s="6">
        <v>26.6</v>
      </c>
      <c r="AI50" s="6">
        <v>182.2</v>
      </c>
      <c r="AJ50" s="6">
        <v>151.1</v>
      </c>
      <c r="AK50" s="6">
        <v>114.1</v>
      </c>
      <c r="AL50" s="6">
        <v>114.1</v>
      </c>
      <c r="AM50" s="6">
        <v>160.30000000000001</v>
      </c>
      <c r="AN50" s="6">
        <v>160.30000000000001</v>
      </c>
      <c r="AO50" s="6">
        <v>213.8</v>
      </c>
      <c r="AP50" s="6">
        <v>136.69999999999999</v>
      </c>
      <c r="AQ50" s="6">
        <v>172.4</v>
      </c>
      <c r="AR50" s="6">
        <v>190.3</v>
      </c>
      <c r="AS50" s="6">
        <v>8.89</v>
      </c>
      <c r="AT50" s="6">
        <v>12.39</v>
      </c>
      <c r="AU50" s="6">
        <v>12.39</v>
      </c>
      <c r="AV50" s="6">
        <v>8.48</v>
      </c>
      <c r="AW50" s="6">
        <v>9.1</v>
      </c>
      <c r="AX50" s="6">
        <v>14.22</v>
      </c>
      <c r="AY50" s="6" t="s">
        <v>286</v>
      </c>
      <c r="AZ50" s="6">
        <v>9.1999999999999993</v>
      </c>
      <c r="BA50" s="6">
        <v>9.1999999999999993</v>
      </c>
      <c r="BB50" s="6">
        <v>9.1999999999999993</v>
      </c>
      <c r="BC50" s="6">
        <v>14.39</v>
      </c>
      <c r="BD50" s="6">
        <v>17.12</v>
      </c>
      <c r="BE50" s="6">
        <v>22.63</v>
      </c>
      <c r="BF50" s="6">
        <v>25.4</v>
      </c>
      <c r="BG50" s="6">
        <v>2.41</v>
      </c>
      <c r="BH50" s="6">
        <v>5.13</v>
      </c>
      <c r="BI50" s="6">
        <v>5.51</v>
      </c>
      <c r="BJ50" s="6">
        <v>18.02</v>
      </c>
      <c r="BK50" s="6">
        <v>11</v>
      </c>
      <c r="BL50" s="6">
        <v>21.76</v>
      </c>
      <c r="BM50" s="6">
        <v>3.57</v>
      </c>
    </row>
    <row r="51" spans="1:65" ht="15" customHeight="1" x14ac:dyDescent="0.2">
      <c r="A51" s="67"/>
      <c r="B51" s="22" t="s">
        <v>137</v>
      </c>
      <c r="C51" s="4" t="s">
        <v>66</v>
      </c>
      <c r="D51" s="4" t="s">
        <v>346</v>
      </c>
      <c r="E51" s="4" t="s">
        <v>346</v>
      </c>
      <c r="F51" s="4" t="s">
        <v>54</v>
      </c>
      <c r="G51" s="4" t="s">
        <v>54</v>
      </c>
      <c r="H51" s="4" t="s">
        <v>238</v>
      </c>
      <c r="I51" s="4" t="s">
        <v>238</v>
      </c>
      <c r="J51" s="4" t="s">
        <v>241</v>
      </c>
      <c r="K51" s="4" t="s">
        <v>242</v>
      </c>
      <c r="L51" s="4" t="s">
        <v>242</v>
      </c>
      <c r="M51" s="4" t="s">
        <v>187</v>
      </c>
      <c r="N51" s="4" t="s">
        <v>179</v>
      </c>
      <c r="O51" s="4" t="s">
        <v>84</v>
      </c>
      <c r="P51" s="4" t="s">
        <v>66</v>
      </c>
      <c r="Q51" s="4" t="s">
        <v>66</v>
      </c>
      <c r="R51" s="4" t="s">
        <v>66</v>
      </c>
      <c r="S51" s="4" t="s">
        <v>66</v>
      </c>
      <c r="T51" s="4" t="s">
        <v>66</v>
      </c>
      <c r="U51" s="4" t="s">
        <v>66</v>
      </c>
      <c r="V51" s="4" t="s">
        <v>66</v>
      </c>
      <c r="W51" s="4" t="s">
        <v>66</v>
      </c>
      <c r="X51" s="4" t="s">
        <v>66</v>
      </c>
      <c r="Y51" s="4" t="s">
        <v>66</v>
      </c>
      <c r="Z51" s="4" t="s">
        <v>66</v>
      </c>
      <c r="AA51" s="4" t="s">
        <v>66</v>
      </c>
      <c r="AB51" s="4" t="s">
        <v>66</v>
      </c>
      <c r="AC51" s="4" t="s">
        <v>66</v>
      </c>
      <c r="AD51" s="4" t="s">
        <v>66</v>
      </c>
      <c r="AE51" s="4" t="s">
        <v>66</v>
      </c>
      <c r="AF51" s="4" t="s">
        <v>66</v>
      </c>
      <c r="AG51" s="4" t="s">
        <v>66</v>
      </c>
      <c r="AH51" s="4" t="s">
        <v>66</v>
      </c>
      <c r="AI51" s="4" t="s">
        <v>339</v>
      </c>
      <c r="AJ51" s="4" t="s">
        <v>340</v>
      </c>
      <c r="AK51" s="4" t="s">
        <v>323</v>
      </c>
      <c r="AL51" s="4" t="s">
        <v>323</v>
      </c>
      <c r="AM51" s="4" t="s">
        <v>80</v>
      </c>
      <c r="AN51" s="4" t="s">
        <v>80</v>
      </c>
      <c r="AO51" s="4" t="s">
        <v>179</v>
      </c>
      <c r="AP51" s="4" t="s">
        <v>186</v>
      </c>
      <c r="AQ51" s="4" t="s">
        <v>187</v>
      </c>
      <c r="AR51" s="4" t="s">
        <v>278</v>
      </c>
      <c r="AS51" s="4" t="s">
        <v>66</v>
      </c>
      <c r="AT51" s="4" t="s">
        <v>66</v>
      </c>
      <c r="AU51" s="4" t="s">
        <v>66</v>
      </c>
      <c r="AV51" s="4" t="s">
        <v>286</v>
      </c>
      <c r="AW51" s="4" t="s">
        <v>286</v>
      </c>
      <c r="AX51" s="4" t="s">
        <v>286</v>
      </c>
      <c r="AY51" s="4" t="s">
        <v>66</v>
      </c>
      <c r="AZ51" s="4" t="s">
        <v>66</v>
      </c>
      <c r="BA51" s="4" t="s">
        <v>66</v>
      </c>
      <c r="BB51" s="4" t="s">
        <v>66</v>
      </c>
      <c r="BC51" s="4" t="s">
        <v>66</v>
      </c>
      <c r="BD51" s="4" t="s">
        <v>66</v>
      </c>
      <c r="BE51" s="4" t="s">
        <v>66</v>
      </c>
      <c r="BF51" s="4" t="s">
        <v>66</v>
      </c>
      <c r="BG51" s="4" t="s">
        <v>66</v>
      </c>
      <c r="BH51" s="4" t="s">
        <v>66</v>
      </c>
      <c r="BI51" s="4" t="s">
        <v>66</v>
      </c>
      <c r="BJ51" s="4" t="s">
        <v>66</v>
      </c>
      <c r="BK51" s="4" t="s">
        <v>66</v>
      </c>
      <c r="BL51" s="4" t="s">
        <v>66</v>
      </c>
      <c r="BM51" s="4" t="s">
        <v>66</v>
      </c>
    </row>
    <row r="52" spans="1:65" ht="15" customHeight="1" thickBot="1" x14ac:dyDescent="0.25">
      <c r="A52" s="68"/>
      <c r="B52" s="25" t="s">
        <v>328</v>
      </c>
      <c r="C52" s="3" t="s">
        <v>66</v>
      </c>
      <c r="D52" s="3" t="s">
        <v>66</v>
      </c>
      <c r="E52" s="3" t="s">
        <v>66</v>
      </c>
      <c r="F52" s="3">
        <v>7</v>
      </c>
      <c r="G52" s="3">
        <v>7</v>
      </c>
      <c r="H52" s="3">
        <v>10</v>
      </c>
      <c r="I52" s="3">
        <v>10</v>
      </c>
      <c r="J52" s="3">
        <v>8</v>
      </c>
      <c r="K52" s="3">
        <v>11</v>
      </c>
      <c r="L52" s="3">
        <v>11</v>
      </c>
      <c r="M52" s="3">
        <v>11</v>
      </c>
      <c r="N52" s="3">
        <v>14</v>
      </c>
      <c r="O52" s="3">
        <v>13</v>
      </c>
      <c r="P52" s="3" t="s">
        <v>66</v>
      </c>
      <c r="Q52" s="3" t="s">
        <v>66</v>
      </c>
      <c r="R52" s="3" t="s">
        <v>66</v>
      </c>
      <c r="S52" s="3" t="s">
        <v>66</v>
      </c>
      <c r="T52" s="3" t="s">
        <v>66</v>
      </c>
      <c r="U52" s="3" t="s">
        <v>66</v>
      </c>
      <c r="V52" s="3" t="s">
        <v>66</v>
      </c>
      <c r="W52" s="3" t="s">
        <v>66</v>
      </c>
      <c r="X52" s="3" t="s">
        <v>66</v>
      </c>
      <c r="Y52" s="3" t="s">
        <v>66</v>
      </c>
      <c r="Z52" s="3" t="s">
        <v>66</v>
      </c>
      <c r="AA52" s="3" t="s">
        <v>66</v>
      </c>
      <c r="AB52" s="3" t="s">
        <v>66</v>
      </c>
      <c r="AC52" s="3" t="s">
        <v>66</v>
      </c>
      <c r="AD52" s="3" t="s">
        <v>66</v>
      </c>
      <c r="AE52" s="3" t="s">
        <v>66</v>
      </c>
      <c r="AF52" s="3" t="s">
        <v>66</v>
      </c>
      <c r="AG52" s="3" t="s">
        <v>66</v>
      </c>
      <c r="AH52" s="3" t="s">
        <v>66</v>
      </c>
      <c r="AI52" s="3" t="s">
        <v>66</v>
      </c>
      <c r="AJ52" s="3" t="s">
        <v>66</v>
      </c>
      <c r="AK52" s="3">
        <v>4</v>
      </c>
      <c r="AL52" s="3">
        <v>4</v>
      </c>
      <c r="AM52" s="3">
        <v>10</v>
      </c>
      <c r="AN52" s="3">
        <v>10</v>
      </c>
      <c r="AO52" s="3">
        <v>14</v>
      </c>
      <c r="AP52" s="3">
        <v>9</v>
      </c>
      <c r="AQ52" s="3">
        <v>11</v>
      </c>
      <c r="AR52" s="3">
        <v>13</v>
      </c>
      <c r="AS52" s="3" t="s">
        <v>66</v>
      </c>
      <c r="AT52" s="3" t="s">
        <v>66</v>
      </c>
      <c r="AU52" s="3" t="s">
        <v>66</v>
      </c>
      <c r="AV52" s="3" t="s">
        <v>286</v>
      </c>
      <c r="AW52" s="3" t="s">
        <v>286</v>
      </c>
      <c r="AX52" s="3" t="s">
        <v>286</v>
      </c>
      <c r="AY52" s="3" t="s">
        <v>66</v>
      </c>
      <c r="AZ52" s="3" t="s">
        <v>66</v>
      </c>
      <c r="BA52" s="3" t="s">
        <v>66</v>
      </c>
      <c r="BB52" s="3" t="s">
        <v>66</v>
      </c>
      <c r="BC52" s="3" t="s">
        <v>66</v>
      </c>
      <c r="BD52" s="3" t="s">
        <v>66</v>
      </c>
      <c r="BE52" s="3" t="s">
        <v>66</v>
      </c>
      <c r="BF52" s="3" t="s">
        <v>66</v>
      </c>
      <c r="BG52" s="3" t="s">
        <v>66</v>
      </c>
      <c r="BH52" s="3" t="s">
        <v>66</v>
      </c>
      <c r="BI52" s="3" t="s">
        <v>66</v>
      </c>
      <c r="BJ52" s="3" t="s">
        <v>66</v>
      </c>
      <c r="BK52" s="3" t="s">
        <v>66</v>
      </c>
      <c r="BL52" s="3" t="s">
        <v>66</v>
      </c>
      <c r="BM52" s="3" t="s">
        <v>66</v>
      </c>
    </row>
    <row r="53" spans="1:65" ht="15" customHeight="1" x14ac:dyDescent="0.2">
      <c r="A53" s="66" t="s">
        <v>5</v>
      </c>
      <c r="B53" s="21" t="s">
        <v>1101</v>
      </c>
      <c r="C53" s="14">
        <v>149</v>
      </c>
      <c r="D53" s="14">
        <v>160</v>
      </c>
      <c r="E53" s="14">
        <v>160</v>
      </c>
      <c r="F53" s="14">
        <v>180</v>
      </c>
      <c r="G53" s="14">
        <v>194</v>
      </c>
      <c r="H53" s="14">
        <v>220</v>
      </c>
      <c r="I53" s="14">
        <v>244</v>
      </c>
      <c r="J53" s="14">
        <v>406</v>
      </c>
      <c r="K53" s="14">
        <v>440</v>
      </c>
      <c r="L53" s="14">
        <v>440</v>
      </c>
      <c r="M53" s="14">
        <v>440</v>
      </c>
      <c r="N53" s="14">
        <v>480</v>
      </c>
      <c r="O53" s="14">
        <v>868</v>
      </c>
      <c r="P53" s="14">
        <v>52</v>
      </c>
      <c r="Q53" s="14">
        <v>60</v>
      </c>
      <c r="R53" s="14">
        <v>74</v>
      </c>
      <c r="S53" s="14">
        <v>19</v>
      </c>
      <c r="T53" s="14">
        <v>15</v>
      </c>
      <c r="U53" s="14">
        <v>19</v>
      </c>
      <c r="V53" s="14">
        <v>19</v>
      </c>
      <c r="W53" s="14">
        <v>134</v>
      </c>
      <c r="X53" s="14">
        <v>149</v>
      </c>
      <c r="Y53" s="14">
        <v>189</v>
      </c>
      <c r="Z53" s="14">
        <v>149</v>
      </c>
      <c r="AA53" s="14">
        <v>148</v>
      </c>
      <c r="AB53" s="14">
        <v>184</v>
      </c>
      <c r="AC53" s="14">
        <v>189</v>
      </c>
      <c r="AD53" s="14">
        <v>215</v>
      </c>
      <c r="AE53" s="14">
        <v>189</v>
      </c>
      <c r="AF53" s="14">
        <v>239</v>
      </c>
      <c r="AG53" s="14">
        <v>172</v>
      </c>
      <c r="AH53" s="14">
        <v>139</v>
      </c>
      <c r="AI53" s="14">
        <v>660</v>
      </c>
      <c r="AJ53" s="14">
        <v>660</v>
      </c>
      <c r="AK53" s="14">
        <v>290</v>
      </c>
      <c r="AL53" s="14">
        <v>290</v>
      </c>
      <c r="AM53" s="14">
        <v>440</v>
      </c>
      <c r="AN53" s="14">
        <v>440</v>
      </c>
      <c r="AO53" s="14">
        <v>550</v>
      </c>
      <c r="AP53" s="14">
        <v>381</v>
      </c>
      <c r="AQ53" s="14">
        <v>406</v>
      </c>
      <c r="AR53" s="14">
        <v>440</v>
      </c>
      <c r="AS53" s="14">
        <v>50</v>
      </c>
      <c r="AT53" s="14">
        <v>78</v>
      </c>
      <c r="AU53" s="14">
        <v>90</v>
      </c>
      <c r="AV53" s="14">
        <v>40</v>
      </c>
      <c r="AW53" s="14">
        <v>56</v>
      </c>
      <c r="AX53" s="14">
        <v>90</v>
      </c>
      <c r="AY53" s="14">
        <v>30</v>
      </c>
      <c r="AZ53" s="14">
        <v>50</v>
      </c>
      <c r="BA53" s="14">
        <v>50</v>
      </c>
      <c r="BB53" s="14">
        <v>50</v>
      </c>
      <c r="BC53" s="14">
        <v>80</v>
      </c>
      <c r="BD53" s="14">
        <v>88</v>
      </c>
      <c r="BE53" s="14">
        <v>114</v>
      </c>
      <c r="BF53" s="14">
        <v>124</v>
      </c>
      <c r="BG53" s="14">
        <v>11</v>
      </c>
      <c r="BH53" s="14">
        <v>22</v>
      </c>
      <c r="BI53" s="14">
        <v>62</v>
      </c>
      <c r="BJ53" s="14">
        <v>109</v>
      </c>
      <c r="BK53" s="14">
        <v>37</v>
      </c>
      <c r="BL53" s="14">
        <v>108</v>
      </c>
      <c r="BM53" s="14">
        <v>19</v>
      </c>
    </row>
    <row r="54" spans="1:65" ht="15" customHeight="1" thickBot="1" x14ac:dyDescent="0.25">
      <c r="A54" s="68"/>
      <c r="B54" s="23" t="s">
        <v>1100</v>
      </c>
      <c r="C54" s="19">
        <v>140</v>
      </c>
      <c r="D54" s="19">
        <v>156</v>
      </c>
      <c r="E54" s="19">
        <v>156</v>
      </c>
      <c r="F54" s="19">
        <v>170</v>
      </c>
      <c r="G54" s="19">
        <v>180</v>
      </c>
      <c r="H54" s="19">
        <v>210</v>
      </c>
      <c r="I54" s="19">
        <v>220</v>
      </c>
      <c r="J54" s="19">
        <v>247</v>
      </c>
      <c r="K54" s="19">
        <v>300</v>
      </c>
      <c r="L54" s="19">
        <v>310</v>
      </c>
      <c r="M54" s="19">
        <v>325</v>
      </c>
      <c r="N54" s="19">
        <v>366</v>
      </c>
      <c r="O54" s="19">
        <v>573</v>
      </c>
      <c r="P54" s="19">
        <v>48</v>
      </c>
      <c r="Q54" s="19">
        <v>48</v>
      </c>
      <c r="R54" s="19">
        <v>72</v>
      </c>
      <c r="S54" s="19">
        <v>19</v>
      </c>
      <c r="T54" s="19">
        <v>15</v>
      </c>
      <c r="U54" s="19">
        <v>19</v>
      </c>
      <c r="V54" s="19">
        <v>19</v>
      </c>
      <c r="W54" s="19">
        <v>106</v>
      </c>
      <c r="X54" s="19">
        <v>134</v>
      </c>
      <c r="Y54" s="19">
        <v>159</v>
      </c>
      <c r="Z54" s="19">
        <v>122</v>
      </c>
      <c r="AA54" s="19">
        <v>128</v>
      </c>
      <c r="AB54" s="19">
        <v>160</v>
      </c>
      <c r="AC54" s="19">
        <v>177</v>
      </c>
      <c r="AD54" s="19">
        <v>186</v>
      </c>
      <c r="AE54" s="19">
        <v>180</v>
      </c>
      <c r="AF54" s="19">
        <v>186</v>
      </c>
      <c r="AG54" s="19">
        <v>155</v>
      </c>
      <c r="AH54" s="19">
        <v>130</v>
      </c>
      <c r="AI54" s="19">
        <v>420</v>
      </c>
      <c r="AJ54" s="19">
        <v>400</v>
      </c>
      <c r="AK54" s="19">
        <v>269</v>
      </c>
      <c r="AL54" s="19">
        <v>269</v>
      </c>
      <c r="AM54" s="19">
        <v>375</v>
      </c>
      <c r="AN54" s="19">
        <v>375</v>
      </c>
      <c r="AO54" s="19">
        <v>442</v>
      </c>
      <c r="AP54" s="19">
        <v>242</v>
      </c>
      <c r="AQ54" s="19">
        <v>290</v>
      </c>
      <c r="AR54" s="19">
        <v>330</v>
      </c>
      <c r="AS54" s="19">
        <v>50</v>
      </c>
      <c r="AT54" s="19">
        <v>70</v>
      </c>
      <c r="AU54" s="19">
        <v>86</v>
      </c>
      <c r="AV54" s="19">
        <v>37</v>
      </c>
      <c r="AW54" s="19">
        <v>50</v>
      </c>
      <c r="AX54" s="19">
        <v>74</v>
      </c>
      <c r="AY54" s="19">
        <v>30</v>
      </c>
      <c r="AZ54" s="19">
        <v>50</v>
      </c>
      <c r="BA54" s="19">
        <v>50</v>
      </c>
      <c r="BB54" s="19">
        <v>50</v>
      </c>
      <c r="BC54" s="19">
        <v>70</v>
      </c>
      <c r="BD54" s="19">
        <v>78</v>
      </c>
      <c r="BE54" s="19">
        <v>108</v>
      </c>
      <c r="BF54" s="19">
        <v>108</v>
      </c>
      <c r="BG54" s="19">
        <v>6</v>
      </c>
      <c r="BH54" s="19">
        <v>19</v>
      </c>
      <c r="BI54" s="19">
        <v>50</v>
      </c>
      <c r="BJ54" s="19">
        <v>100</v>
      </c>
      <c r="BK54" s="19">
        <v>34</v>
      </c>
      <c r="BL54" s="19">
        <v>98</v>
      </c>
      <c r="BM54" s="19">
        <v>19</v>
      </c>
    </row>
    <row r="56" spans="1:65" ht="15" customHeight="1" x14ac:dyDescent="0.2">
      <c r="B56" s="16" t="s">
        <v>914</v>
      </c>
      <c r="BE56" s="17"/>
    </row>
    <row r="57" spans="1:65" ht="15" customHeight="1" x14ac:dyDescent="0.2">
      <c r="B57" s="16" t="s">
        <v>1116</v>
      </c>
      <c r="BE57" s="17"/>
    </row>
  </sheetData>
  <mergeCells count="15">
    <mergeCell ref="A43:A49"/>
    <mergeCell ref="A50:A52"/>
    <mergeCell ref="A53:A54"/>
    <mergeCell ref="A21:A23"/>
    <mergeCell ref="A24:A27"/>
    <mergeCell ref="A28:A31"/>
    <mergeCell ref="A32:A36"/>
    <mergeCell ref="A37:A39"/>
    <mergeCell ref="A40:A42"/>
    <mergeCell ref="A1:A4"/>
    <mergeCell ref="A5:A9"/>
    <mergeCell ref="A10:A13"/>
    <mergeCell ref="A14:A15"/>
    <mergeCell ref="A16:A18"/>
    <mergeCell ref="A19:A2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9"/>
  <sheetViews>
    <sheetView zoomScaleNormal="100"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5" width="15" style="8" bestFit="1" customWidth="1"/>
    <col min="6" max="6" width="4.140625" style="8" bestFit="1" customWidth="1"/>
    <col min="7" max="8" width="15" style="8" bestFit="1" customWidth="1"/>
    <col min="9" max="9" width="4.140625" style="8" bestFit="1" customWidth="1"/>
    <col min="10" max="11" width="15" style="8" bestFit="1" customWidth="1"/>
    <col min="12" max="12" width="4.140625" style="8" bestFit="1" customWidth="1"/>
    <col min="13" max="13" width="15" style="8" bestFit="1" customWidth="1"/>
    <col min="14" max="14" width="4.140625" style="8" bestFit="1" customWidth="1"/>
    <col min="15" max="17" width="15" style="8" bestFit="1" customWidth="1"/>
    <col min="18" max="18" width="4.140625" style="8" bestFit="1" customWidth="1"/>
    <col min="19" max="19" width="4.140625" style="17" bestFit="1" customWidth="1"/>
    <col min="20" max="20" width="27.42578125" style="17" customWidth="1"/>
    <col min="21" max="16384" width="11.42578125" style="17"/>
  </cols>
  <sheetData>
    <row r="1" spans="1:20" ht="15" customHeight="1" x14ac:dyDescent="0.2">
      <c r="A1" s="66" t="s">
        <v>155</v>
      </c>
      <c r="B1" s="21" t="s">
        <v>6</v>
      </c>
      <c r="C1" s="14" t="s">
        <v>9</v>
      </c>
      <c r="D1" s="14"/>
      <c r="E1" s="14" t="s">
        <v>9</v>
      </c>
      <c r="F1" s="14"/>
      <c r="G1" s="14" t="s">
        <v>9</v>
      </c>
      <c r="H1" s="14" t="s">
        <v>9</v>
      </c>
      <c r="I1" s="14"/>
      <c r="J1" s="14" t="s">
        <v>9</v>
      </c>
      <c r="K1" s="14" t="s">
        <v>9</v>
      </c>
      <c r="L1" s="14"/>
      <c r="M1" s="14" t="s">
        <v>9</v>
      </c>
      <c r="N1" s="14"/>
      <c r="O1" s="14" t="s">
        <v>9</v>
      </c>
      <c r="P1" s="14" t="s">
        <v>9</v>
      </c>
      <c r="Q1" s="14" t="s">
        <v>9</v>
      </c>
      <c r="R1" s="14"/>
      <c r="T1" s="17" t="s">
        <v>394</v>
      </c>
    </row>
    <row r="2" spans="1:20" ht="15" customHeight="1" x14ac:dyDescent="0.2">
      <c r="A2" s="67"/>
      <c r="B2" s="22" t="s">
        <v>7</v>
      </c>
      <c r="C2" s="9" t="s">
        <v>41</v>
      </c>
      <c r="D2" s="9"/>
      <c r="E2" s="9" t="s">
        <v>161</v>
      </c>
      <c r="F2" s="9"/>
      <c r="G2" s="9" t="s">
        <v>183</v>
      </c>
      <c r="H2" s="9" t="s">
        <v>184</v>
      </c>
      <c r="I2" s="9"/>
      <c r="J2" s="9" t="s">
        <v>25</v>
      </c>
      <c r="K2" s="9" t="s">
        <v>67</v>
      </c>
      <c r="L2" s="9"/>
      <c r="M2" s="9" t="s">
        <v>177</v>
      </c>
      <c r="N2" s="9"/>
      <c r="O2" s="9" t="s">
        <v>27</v>
      </c>
      <c r="P2" s="9" t="s">
        <v>23</v>
      </c>
      <c r="Q2" s="9" t="s">
        <v>259</v>
      </c>
      <c r="R2" s="9"/>
      <c r="S2" s="17" t="s">
        <v>139</v>
      </c>
      <c r="T2" s="18" t="s">
        <v>388</v>
      </c>
    </row>
    <row r="3" spans="1:20" ht="15" customHeight="1" x14ac:dyDescent="0.2">
      <c r="A3" s="67"/>
      <c r="B3" s="22" t="s">
        <v>8</v>
      </c>
      <c r="C3" s="9" t="s">
        <v>382</v>
      </c>
      <c r="D3" s="9" t="str">
        <f>$S$2</f>
        <v>[1]</v>
      </c>
      <c r="E3" s="9" t="s">
        <v>382</v>
      </c>
      <c r="F3" s="9" t="str">
        <f>$S$2</f>
        <v>[1]</v>
      </c>
      <c r="G3" s="9" t="s">
        <v>385</v>
      </c>
      <c r="H3" s="9" t="s">
        <v>385</v>
      </c>
      <c r="I3" s="9" t="str">
        <f>$S$2</f>
        <v>[1]</v>
      </c>
      <c r="J3" s="9" t="s">
        <v>386</v>
      </c>
      <c r="K3" s="9" t="s">
        <v>386</v>
      </c>
      <c r="L3" s="9" t="str">
        <f>$S$2</f>
        <v>[1]</v>
      </c>
      <c r="M3" s="9">
        <v>805</v>
      </c>
      <c r="N3" s="9" t="str">
        <f>$S$2</f>
        <v>[1]</v>
      </c>
      <c r="O3" s="9">
        <v>363</v>
      </c>
      <c r="P3" s="9">
        <v>540</v>
      </c>
      <c r="Q3" s="9">
        <v>58</v>
      </c>
      <c r="R3" s="9" t="str">
        <f>$S$2</f>
        <v>[1]</v>
      </c>
      <c r="S3" s="17" t="s">
        <v>141</v>
      </c>
      <c r="T3" s="18" t="s">
        <v>76</v>
      </c>
    </row>
    <row r="4" spans="1:20" ht="15" customHeight="1" thickBot="1" x14ac:dyDescent="0.25">
      <c r="A4" s="68"/>
      <c r="B4" s="23" t="s">
        <v>227</v>
      </c>
      <c r="C4" s="10" t="s">
        <v>66</v>
      </c>
      <c r="D4" s="10"/>
      <c r="E4" s="10" t="s">
        <v>66</v>
      </c>
      <c r="F4" s="10"/>
      <c r="G4" s="10" t="s">
        <v>66</v>
      </c>
      <c r="H4" s="10" t="s">
        <v>66</v>
      </c>
      <c r="I4" s="10"/>
      <c r="J4" s="10" t="s">
        <v>91</v>
      </c>
      <c r="K4" s="10" t="s">
        <v>121</v>
      </c>
      <c r="L4" s="10"/>
      <c r="M4" s="10" t="s">
        <v>66</v>
      </c>
      <c r="N4" s="10"/>
      <c r="O4" s="10" t="s">
        <v>66</v>
      </c>
      <c r="P4" s="10" t="s">
        <v>66</v>
      </c>
      <c r="Q4" s="10" t="s">
        <v>66</v>
      </c>
      <c r="R4" s="10"/>
      <c r="S4" s="17" t="s">
        <v>150</v>
      </c>
      <c r="T4" s="18" t="s">
        <v>165</v>
      </c>
    </row>
    <row r="5" spans="1:20" ht="15" customHeight="1" x14ac:dyDescent="0.2">
      <c r="A5" s="69" t="s">
        <v>0</v>
      </c>
      <c r="B5" s="24" t="s">
        <v>337</v>
      </c>
      <c r="C5" s="14">
        <v>4</v>
      </c>
      <c r="D5" s="14" t="str">
        <f>$S$3</f>
        <v>[2]</v>
      </c>
      <c r="E5" s="14">
        <v>4</v>
      </c>
      <c r="F5" s="14" t="str">
        <f>$S$3</f>
        <v>[2]</v>
      </c>
      <c r="G5" s="14">
        <v>2</v>
      </c>
      <c r="H5" s="14">
        <v>2</v>
      </c>
      <c r="I5" s="14" t="str">
        <f>$S$7</f>
        <v>[6]</v>
      </c>
      <c r="J5" s="14">
        <v>2</v>
      </c>
      <c r="K5" s="14">
        <v>2</v>
      </c>
      <c r="L5" s="14" t="str">
        <f>$S$9</f>
        <v>[8]</v>
      </c>
      <c r="M5" s="14">
        <v>2</v>
      </c>
      <c r="N5" s="14" t="str">
        <f>$S$11</f>
        <v>[10]</v>
      </c>
      <c r="O5" s="14">
        <v>2</v>
      </c>
      <c r="P5" s="14">
        <v>2</v>
      </c>
      <c r="Q5" s="14">
        <v>2</v>
      </c>
      <c r="R5" s="14" t="str">
        <f>$S$17</f>
        <v>[16]</v>
      </c>
      <c r="S5" s="17" t="s">
        <v>152</v>
      </c>
      <c r="T5" s="18" t="s">
        <v>166</v>
      </c>
    </row>
    <row r="6" spans="1:20" ht="15" customHeight="1" x14ac:dyDescent="0.2">
      <c r="A6" s="67"/>
      <c r="B6" s="22" t="s">
        <v>159</v>
      </c>
      <c r="C6" s="9" t="s">
        <v>162</v>
      </c>
      <c r="D6" s="9" t="str">
        <f>$S$3</f>
        <v>[2]</v>
      </c>
      <c r="E6" s="9" t="s">
        <v>163</v>
      </c>
      <c r="F6" s="9" t="str">
        <f>$S$3</f>
        <v>[2]</v>
      </c>
      <c r="G6" s="9" t="s">
        <v>324</v>
      </c>
      <c r="H6" s="9" t="s">
        <v>324</v>
      </c>
      <c r="I6" s="9" t="str">
        <f>$S$6</f>
        <v>[5]</v>
      </c>
      <c r="J6" s="9" t="s">
        <v>344</v>
      </c>
      <c r="K6" s="9" t="s">
        <v>344</v>
      </c>
      <c r="L6" s="9" t="str">
        <f>$S$11</f>
        <v>[10]</v>
      </c>
      <c r="M6" s="9" t="s">
        <v>341</v>
      </c>
      <c r="N6" s="9" t="str">
        <f>$S$13</f>
        <v>[12]</v>
      </c>
      <c r="O6" s="9" t="s">
        <v>279</v>
      </c>
      <c r="P6" s="9" t="s">
        <v>279</v>
      </c>
      <c r="Q6" s="9" t="s">
        <v>281</v>
      </c>
      <c r="R6" s="9" t="str">
        <f>$S$17</f>
        <v>[16]</v>
      </c>
      <c r="S6" s="17" t="s">
        <v>168</v>
      </c>
      <c r="T6" s="18" t="s">
        <v>68</v>
      </c>
    </row>
    <row r="7" spans="1:20" ht="15" customHeight="1" x14ac:dyDescent="0.2">
      <c r="A7" s="70"/>
      <c r="B7" s="25" t="s">
        <v>915</v>
      </c>
      <c r="C7" s="10">
        <v>254.26</v>
      </c>
      <c r="D7" s="10" t="str">
        <f>$S$4</f>
        <v>[3]</v>
      </c>
      <c r="E7" s="10">
        <v>267</v>
      </c>
      <c r="F7" s="10" t="str">
        <f>$S$4</f>
        <v>[3]</v>
      </c>
      <c r="G7" s="10">
        <v>269.56</v>
      </c>
      <c r="H7" s="10">
        <v>269.56</v>
      </c>
      <c r="I7" s="10" t="str">
        <f>$S$6</f>
        <v>[5]</v>
      </c>
      <c r="J7" s="10">
        <v>432.81</v>
      </c>
      <c r="K7" s="10">
        <v>432.21</v>
      </c>
      <c r="L7" s="10" t="str">
        <f>$S$15</f>
        <v>[14]</v>
      </c>
      <c r="M7" s="10">
        <v>513.95000000000005</v>
      </c>
      <c r="N7" s="10" t="str">
        <f>$S$15</f>
        <v>[14]</v>
      </c>
      <c r="O7" s="10" t="s">
        <v>280</v>
      </c>
      <c r="P7" s="10" t="s">
        <v>280</v>
      </c>
      <c r="Q7" s="10" t="s">
        <v>282</v>
      </c>
      <c r="R7" s="10" t="str">
        <f>$S$17</f>
        <v>[16]</v>
      </c>
      <c r="S7" s="17" t="s">
        <v>171</v>
      </c>
      <c r="T7" s="18" t="s">
        <v>645</v>
      </c>
    </row>
    <row r="8" spans="1:20" ht="15" customHeight="1" x14ac:dyDescent="0.2">
      <c r="A8" s="70"/>
      <c r="B8" s="25" t="s">
        <v>916</v>
      </c>
      <c r="C8" s="3" t="s">
        <v>66</v>
      </c>
      <c r="D8" s="3"/>
      <c r="E8" s="3" t="s">
        <v>66</v>
      </c>
      <c r="F8" s="3"/>
      <c r="G8" s="3" t="s">
        <v>66</v>
      </c>
      <c r="H8" s="3" t="s">
        <v>66</v>
      </c>
      <c r="I8" s="3"/>
      <c r="J8" s="3" t="s">
        <v>66</v>
      </c>
      <c r="K8" s="3" t="s">
        <v>66</v>
      </c>
      <c r="L8" s="3"/>
      <c r="M8" s="3" t="s">
        <v>66</v>
      </c>
      <c r="N8" s="3"/>
      <c r="O8" s="3" t="s">
        <v>66</v>
      </c>
      <c r="P8" s="3" t="s">
        <v>66</v>
      </c>
      <c r="Q8" s="3" t="s">
        <v>66</v>
      </c>
      <c r="R8" s="3"/>
      <c r="S8" s="17" t="s">
        <v>223</v>
      </c>
      <c r="T8" s="18" t="s">
        <v>185</v>
      </c>
    </row>
    <row r="9" spans="1:20" ht="15" customHeight="1" thickBot="1" x14ac:dyDescent="0.25">
      <c r="A9" s="70"/>
      <c r="B9" s="25" t="s">
        <v>191</v>
      </c>
      <c r="C9" s="3" t="s">
        <v>66</v>
      </c>
      <c r="D9" s="3"/>
      <c r="E9" s="3" t="s">
        <v>66</v>
      </c>
      <c r="F9" s="3"/>
      <c r="G9" s="3" t="s">
        <v>66</v>
      </c>
      <c r="H9" s="3" t="s">
        <v>66</v>
      </c>
      <c r="I9" s="3"/>
      <c r="J9" s="3" t="s">
        <v>66</v>
      </c>
      <c r="K9" s="3" t="s">
        <v>66</v>
      </c>
      <c r="L9" s="3"/>
      <c r="M9" s="3" t="s">
        <v>66</v>
      </c>
      <c r="N9" s="3"/>
      <c r="O9" s="3" t="s">
        <v>66</v>
      </c>
      <c r="P9" s="3" t="s">
        <v>66</v>
      </c>
      <c r="Q9" s="3" t="s">
        <v>66</v>
      </c>
      <c r="R9" s="3"/>
      <c r="S9" s="17" t="s">
        <v>224</v>
      </c>
      <c r="T9" s="18" t="s">
        <v>79</v>
      </c>
    </row>
    <row r="10" spans="1:20" ht="15" customHeight="1" x14ac:dyDescent="0.2">
      <c r="A10" s="66" t="s">
        <v>52</v>
      </c>
      <c r="B10" s="21" t="s">
        <v>917</v>
      </c>
      <c r="C10" s="14" t="s">
        <v>286</v>
      </c>
      <c r="D10" s="14"/>
      <c r="E10" s="14" t="s">
        <v>286</v>
      </c>
      <c r="F10" s="14"/>
      <c r="G10" s="14" t="s">
        <v>286</v>
      </c>
      <c r="H10" s="14" t="s">
        <v>286</v>
      </c>
      <c r="I10" s="14"/>
      <c r="J10" s="14" t="s">
        <v>286</v>
      </c>
      <c r="K10" s="14" t="s">
        <v>286</v>
      </c>
      <c r="L10" s="14"/>
      <c r="M10" s="14" t="s">
        <v>286</v>
      </c>
      <c r="N10" s="14"/>
      <c r="O10" s="14" t="s">
        <v>286</v>
      </c>
      <c r="P10" s="14" t="s">
        <v>286</v>
      </c>
      <c r="Q10" s="14" t="s">
        <v>286</v>
      </c>
      <c r="R10" s="14"/>
      <c r="S10" s="17" t="s">
        <v>225</v>
      </c>
      <c r="T10" s="18" t="s">
        <v>77</v>
      </c>
    </row>
    <row r="11" spans="1:20" ht="15" customHeight="1" x14ac:dyDescent="0.2">
      <c r="A11" s="67"/>
      <c r="B11" s="22" t="s">
        <v>918</v>
      </c>
      <c r="C11" s="4">
        <v>2.41</v>
      </c>
      <c r="D11" s="4" t="str">
        <f>$S$3</f>
        <v>[2]</v>
      </c>
      <c r="E11" s="4">
        <v>2.41</v>
      </c>
      <c r="F11" s="4" t="str">
        <f>$S$3</f>
        <v>[2]</v>
      </c>
      <c r="G11" s="4">
        <v>2.1</v>
      </c>
      <c r="H11" s="4">
        <v>2.1</v>
      </c>
      <c r="I11" s="4" t="str">
        <f>$S$6</f>
        <v>[5]</v>
      </c>
      <c r="J11" s="4">
        <v>2.35</v>
      </c>
      <c r="K11" s="4">
        <v>2.35</v>
      </c>
      <c r="L11" s="4" t="str">
        <f>$S$9</f>
        <v>[8]</v>
      </c>
      <c r="M11" s="4">
        <v>2.39</v>
      </c>
      <c r="N11" s="4" t="str">
        <f>$S$10</f>
        <v>[9]</v>
      </c>
      <c r="O11" s="4">
        <v>2.4500000000000002</v>
      </c>
      <c r="P11" s="4">
        <v>2.4500000000000002</v>
      </c>
      <c r="Q11" s="4">
        <v>2.4500000000000002</v>
      </c>
      <c r="R11" s="4" t="str">
        <f>$S$16</f>
        <v>[15]</v>
      </c>
      <c r="S11" s="17" t="s">
        <v>226</v>
      </c>
      <c r="T11" s="18" t="s">
        <v>654</v>
      </c>
    </row>
    <row r="12" spans="1:20" ht="15" customHeight="1" x14ac:dyDescent="0.2">
      <c r="A12" s="67"/>
      <c r="B12" s="26" t="s">
        <v>919</v>
      </c>
      <c r="C12" s="4">
        <v>6.12</v>
      </c>
      <c r="D12" s="4"/>
      <c r="E12" s="4">
        <v>6.12</v>
      </c>
      <c r="F12" s="4"/>
      <c r="G12" s="4">
        <v>4.72</v>
      </c>
      <c r="H12" s="4">
        <v>4.72</v>
      </c>
      <c r="I12" s="4" t="str">
        <f>$S$6</f>
        <v>[5]</v>
      </c>
      <c r="J12" s="4">
        <v>5.86</v>
      </c>
      <c r="K12" s="4">
        <v>5.86</v>
      </c>
      <c r="L12" s="4" t="str">
        <f>$S$12</f>
        <v>[11]</v>
      </c>
      <c r="M12" s="4">
        <v>5.86</v>
      </c>
      <c r="N12" s="4" t="str">
        <f>$S$10</f>
        <v>[9]</v>
      </c>
      <c r="O12" s="4">
        <v>5.54</v>
      </c>
      <c r="P12" s="4">
        <v>5.54</v>
      </c>
      <c r="Q12" s="4">
        <v>5.54</v>
      </c>
      <c r="R12" s="4" t="str">
        <f>$S$16</f>
        <v>[15]</v>
      </c>
      <c r="S12" s="17" t="s">
        <v>265</v>
      </c>
      <c r="T12" s="1" t="s">
        <v>178</v>
      </c>
    </row>
    <row r="13" spans="1:20" ht="15" customHeight="1" thickBot="1" x14ac:dyDescent="0.25">
      <c r="A13" s="68"/>
      <c r="B13" s="23" t="s">
        <v>920</v>
      </c>
      <c r="C13" s="19" t="s">
        <v>286</v>
      </c>
      <c r="D13" s="19"/>
      <c r="E13" s="19" t="s">
        <v>286</v>
      </c>
      <c r="F13" s="19"/>
      <c r="G13" s="19" t="s">
        <v>286</v>
      </c>
      <c r="H13" s="19" t="s">
        <v>286</v>
      </c>
      <c r="I13" s="19"/>
      <c r="J13" s="19" t="s">
        <v>286</v>
      </c>
      <c r="K13" s="19" t="s">
        <v>286</v>
      </c>
      <c r="L13" s="19"/>
      <c r="M13" s="19" t="s">
        <v>286</v>
      </c>
      <c r="N13" s="19"/>
      <c r="O13" s="19" t="s">
        <v>286</v>
      </c>
      <c r="P13" s="19" t="s">
        <v>286</v>
      </c>
      <c r="Q13" s="19" t="s">
        <v>286</v>
      </c>
      <c r="R13" s="19"/>
      <c r="S13" s="17" t="s">
        <v>266</v>
      </c>
      <c r="T13" s="18" t="s">
        <v>180</v>
      </c>
    </row>
    <row r="14" spans="1:20" ht="15" customHeight="1" x14ac:dyDescent="0.2">
      <c r="A14" s="69" t="s">
        <v>1</v>
      </c>
      <c r="B14" s="24" t="s">
        <v>921</v>
      </c>
      <c r="C14" s="20">
        <v>8.33</v>
      </c>
      <c r="D14" s="20" t="str">
        <f>$S$3</f>
        <v>[2]</v>
      </c>
      <c r="E14" s="20">
        <v>8.33</v>
      </c>
      <c r="F14" s="20" t="str">
        <f>$S$3</f>
        <v>[2]</v>
      </c>
      <c r="G14" s="20">
        <v>5.41</v>
      </c>
      <c r="H14" s="20">
        <v>5.41</v>
      </c>
      <c r="I14" s="20" t="str">
        <f>$S$6</f>
        <v>[5]</v>
      </c>
      <c r="J14" s="20">
        <v>6.19</v>
      </c>
      <c r="K14" s="20">
        <v>6.19</v>
      </c>
      <c r="L14" s="20" t="str">
        <f>$S$9</f>
        <v>[8]</v>
      </c>
      <c r="M14" s="20">
        <v>6.19</v>
      </c>
      <c r="N14" s="20" t="str">
        <f t="shared" ref="N14:N20" si="0">$S$10</f>
        <v>[9]</v>
      </c>
      <c r="O14" s="20">
        <v>5.94</v>
      </c>
      <c r="P14" s="20">
        <v>5.94</v>
      </c>
      <c r="Q14" s="20">
        <v>5.94</v>
      </c>
      <c r="R14" s="20" t="str">
        <f t="shared" ref="R14:R20" si="1">$S$16</f>
        <v>[15]</v>
      </c>
      <c r="S14" s="17" t="s">
        <v>267</v>
      </c>
      <c r="T14" s="1" t="s">
        <v>342</v>
      </c>
    </row>
    <row r="15" spans="1:20" ht="15" customHeight="1" thickBot="1" x14ac:dyDescent="0.25">
      <c r="A15" s="70"/>
      <c r="B15" s="25" t="s">
        <v>922</v>
      </c>
      <c r="C15" s="10">
        <v>6.5</v>
      </c>
      <c r="D15" s="10" t="str">
        <f>$S$3</f>
        <v>[2]</v>
      </c>
      <c r="E15" s="10">
        <v>6.5</v>
      </c>
      <c r="F15" s="10" t="str">
        <f>$S$3</f>
        <v>[2]</v>
      </c>
      <c r="G15" s="10">
        <v>5.03</v>
      </c>
      <c r="H15" s="10">
        <v>5.03</v>
      </c>
      <c r="I15" s="10" t="str">
        <f>$S$6</f>
        <v>[5]</v>
      </c>
      <c r="J15" s="10">
        <v>6.19</v>
      </c>
      <c r="K15" s="10">
        <v>6.19</v>
      </c>
      <c r="L15" s="10" t="str">
        <f>$S$9</f>
        <v>[8]</v>
      </c>
      <c r="M15" s="10">
        <v>6.19</v>
      </c>
      <c r="N15" s="10" t="str">
        <f t="shared" si="0"/>
        <v>[9]</v>
      </c>
      <c r="O15" s="10">
        <v>5.77</v>
      </c>
      <c r="P15" s="10">
        <v>5.77</v>
      </c>
      <c r="Q15" s="10">
        <v>5.77</v>
      </c>
      <c r="R15" s="10" t="str">
        <f t="shared" si="1"/>
        <v>[15]</v>
      </c>
      <c r="S15" s="17" t="s">
        <v>268</v>
      </c>
      <c r="T15" s="1" t="s">
        <v>343</v>
      </c>
    </row>
    <row r="16" spans="1:20" ht="15" customHeight="1" x14ac:dyDescent="0.2">
      <c r="A16" s="66" t="s">
        <v>2</v>
      </c>
      <c r="B16" s="21" t="s">
        <v>923</v>
      </c>
      <c r="C16" s="14">
        <v>70.67</v>
      </c>
      <c r="D16" s="14" t="str">
        <f>$S$3</f>
        <v>[2]</v>
      </c>
      <c r="E16" s="14">
        <v>70.67</v>
      </c>
      <c r="F16" s="14" t="str">
        <f>$S$3</f>
        <v>[2]</v>
      </c>
      <c r="G16" s="14">
        <v>54.94</v>
      </c>
      <c r="H16" s="14">
        <v>54.94</v>
      </c>
      <c r="I16" s="14" t="str">
        <f>$S$7</f>
        <v>[6]</v>
      </c>
      <c r="J16" s="14">
        <v>63.73</v>
      </c>
      <c r="K16" s="14">
        <v>63.73</v>
      </c>
      <c r="L16" s="14" t="str">
        <f>$S$9</f>
        <v>[8]</v>
      </c>
      <c r="M16" s="14">
        <v>73.86</v>
      </c>
      <c r="N16" s="14" t="str">
        <f t="shared" si="0"/>
        <v>[9]</v>
      </c>
      <c r="O16" s="14">
        <v>56.72</v>
      </c>
      <c r="P16" s="14">
        <v>62.81</v>
      </c>
      <c r="Q16" s="14">
        <v>68.3</v>
      </c>
      <c r="R16" s="14" t="str">
        <f t="shared" si="1"/>
        <v>[15]</v>
      </c>
      <c r="S16" s="17" t="s">
        <v>269</v>
      </c>
      <c r="T16" s="18" t="s">
        <v>78</v>
      </c>
    </row>
    <row r="17" spans="1:20" ht="15" customHeight="1" x14ac:dyDescent="0.2">
      <c r="A17" s="67"/>
      <c r="B17" s="22" t="s">
        <v>924</v>
      </c>
      <c r="C17" s="9">
        <v>64.44</v>
      </c>
      <c r="D17" s="9" t="str">
        <f>$S$3</f>
        <v>[2]</v>
      </c>
      <c r="E17" s="9">
        <v>64.44</v>
      </c>
      <c r="F17" s="9" t="str">
        <f>$S$3</f>
        <v>[2]</v>
      </c>
      <c r="G17" s="9">
        <v>47.57</v>
      </c>
      <c r="H17" s="9">
        <v>47.57</v>
      </c>
      <c r="I17" s="9" t="str">
        <f>$S$7</f>
        <v>[6]</v>
      </c>
      <c r="J17" s="9">
        <v>60.93</v>
      </c>
      <c r="K17" s="9">
        <v>60.93</v>
      </c>
      <c r="L17" s="9" t="str">
        <f>$S$9</f>
        <v>[8]</v>
      </c>
      <c r="M17" s="9">
        <v>64.8</v>
      </c>
      <c r="N17" s="9" t="str">
        <f t="shared" si="0"/>
        <v>[9]</v>
      </c>
      <c r="O17" s="9">
        <v>60.12</v>
      </c>
      <c r="P17" s="9">
        <v>60.12</v>
      </c>
      <c r="Q17" s="9">
        <v>60.12</v>
      </c>
      <c r="R17" s="9" t="str">
        <f t="shared" si="1"/>
        <v>[15]</v>
      </c>
      <c r="S17" s="17" t="s">
        <v>270</v>
      </c>
      <c r="T17" s="18" t="s">
        <v>511</v>
      </c>
    </row>
    <row r="18" spans="1:20" ht="15" customHeight="1" thickBot="1" x14ac:dyDescent="0.25">
      <c r="A18" s="68"/>
      <c r="B18" s="23" t="s">
        <v>925</v>
      </c>
      <c r="C18" s="19">
        <v>19.399999999999999</v>
      </c>
      <c r="D18" s="19" t="str">
        <f>$S$4</f>
        <v>[3]</v>
      </c>
      <c r="E18" s="19">
        <v>19.399999999999999</v>
      </c>
      <c r="F18" s="19" t="str">
        <f>$S$4</f>
        <v>[3]</v>
      </c>
      <c r="G18" s="19">
        <v>15.85</v>
      </c>
      <c r="H18" s="19">
        <v>15.85</v>
      </c>
      <c r="I18" s="19" t="str">
        <f>$S$7</f>
        <v>[6]</v>
      </c>
      <c r="J18" s="19">
        <v>18.399999999999999</v>
      </c>
      <c r="K18" s="19">
        <v>18.399999999999999</v>
      </c>
      <c r="L18" s="19" t="str">
        <f>$S$11</f>
        <v>[10]</v>
      </c>
      <c r="M18" s="19">
        <v>18.5</v>
      </c>
      <c r="N18" s="19" t="str">
        <f t="shared" si="0"/>
        <v>[9]</v>
      </c>
      <c r="O18" s="19">
        <v>16.920000000000002</v>
      </c>
      <c r="P18" s="19">
        <v>17.02</v>
      </c>
      <c r="Q18" s="19">
        <v>17.02</v>
      </c>
      <c r="R18" s="19" t="str">
        <f t="shared" si="1"/>
        <v>[15]</v>
      </c>
      <c r="T18" s="16" t="s">
        <v>395</v>
      </c>
    </row>
    <row r="19" spans="1:20" ht="15" customHeight="1" x14ac:dyDescent="0.2">
      <c r="A19" s="69" t="s">
        <v>71</v>
      </c>
      <c r="B19" s="24" t="s">
        <v>926</v>
      </c>
      <c r="C19" s="20" t="s">
        <v>164</v>
      </c>
      <c r="D19" s="20" t="str">
        <f>$S$3</f>
        <v>[2]</v>
      </c>
      <c r="E19" s="20" t="s">
        <v>164</v>
      </c>
      <c r="F19" s="20" t="str">
        <f>$S$3</f>
        <v>[2]</v>
      </c>
      <c r="G19" s="20">
        <v>9.3000000000000007</v>
      </c>
      <c r="H19" s="20">
        <v>9.3000000000000007</v>
      </c>
      <c r="I19" s="20" t="str">
        <f>$S$6</f>
        <v>[5]</v>
      </c>
      <c r="J19" s="20">
        <v>10.97</v>
      </c>
      <c r="K19" s="20">
        <v>10.97</v>
      </c>
      <c r="L19" s="20" t="str">
        <f>$S$9</f>
        <v>[8]</v>
      </c>
      <c r="M19" s="20">
        <v>10.97</v>
      </c>
      <c r="N19" s="20" t="str">
        <f t="shared" si="0"/>
        <v>[9]</v>
      </c>
      <c r="O19" s="20">
        <v>9.8000000000000007</v>
      </c>
      <c r="P19" s="20">
        <v>9.8000000000000007</v>
      </c>
      <c r="Q19" s="20">
        <v>9.8000000000000007</v>
      </c>
      <c r="R19" s="20" t="str">
        <f t="shared" si="1"/>
        <v>[15]</v>
      </c>
      <c r="T19" s="16" t="s">
        <v>387</v>
      </c>
    </row>
    <row r="20" spans="1:20" ht="15" customHeight="1" thickBot="1" x14ac:dyDescent="0.25">
      <c r="A20" s="70"/>
      <c r="B20" s="27" t="s">
        <v>927</v>
      </c>
      <c r="C20" s="10">
        <v>25.6</v>
      </c>
      <c r="D20" s="10" t="str">
        <f>$S$3</f>
        <v>[2]</v>
      </c>
      <c r="E20" s="10">
        <v>25.6</v>
      </c>
      <c r="F20" s="10" t="str">
        <f>$S$3</f>
        <v>[2]</v>
      </c>
      <c r="G20" s="10">
        <v>22.76</v>
      </c>
      <c r="H20" s="10">
        <v>22.76</v>
      </c>
      <c r="I20" s="10" t="str">
        <f>$S$6</f>
        <v>[5]</v>
      </c>
      <c r="J20" s="10">
        <v>25.88</v>
      </c>
      <c r="K20" s="10">
        <v>25.88</v>
      </c>
      <c r="L20" s="10" t="str">
        <f>$S$9</f>
        <v>[8]</v>
      </c>
      <c r="M20" s="10">
        <v>31.22</v>
      </c>
      <c r="N20" s="10" t="str">
        <f t="shared" si="0"/>
        <v>[9]</v>
      </c>
      <c r="O20" s="10">
        <v>22.78</v>
      </c>
      <c r="P20" s="10">
        <v>25.83</v>
      </c>
      <c r="Q20" s="10">
        <v>28.88</v>
      </c>
      <c r="R20" s="10" t="str">
        <f t="shared" si="1"/>
        <v>[15]</v>
      </c>
      <c r="T20" s="15" t="s">
        <v>778</v>
      </c>
    </row>
    <row r="21" spans="1:20" ht="15" customHeight="1" x14ac:dyDescent="0.2">
      <c r="A21" s="66" t="s">
        <v>135</v>
      </c>
      <c r="B21" s="21" t="s">
        <v>928</v>
      </c>
      <c r="C21" s="14" t="s">
        <v>286</v>
      </c>
      <c r="D21" s="14"/>
      <c r="E21" s="14" t="s">
        <v>286</v>
      </c>
      <c r="F21" s="14"/>
      <c r="G21" s="14" t="s">
        <v>286</v>
      </c>
      <c r="H21" s="14" t="s">
        <v>286</v>
      </c>
      <c r="I21" s="14"/>
      <c r="J21" s="14">
        <v>427.8</v>
      </c>
      <c r="K21" s="14">
        <v>427.8</v>
      </c>
      <c r="L21" s="14" t="str">
        <f>$S$9</f>
        <v>[8]</v>
      </c>
      <c r="M21" s="14" t="s">
        <v>286</v>
      </c>
      <c r="N21" s="14"/>
      <c r="O21" s="14" t="s">
        <v>286</v>
      </c>
      <c r="P21" s="14" t="s">
        <v>286</v>
      </c>
      <c r="Q21" s="14" t="s">
        <v>286</v>
      </c>
      <c r="R21" s="14"/>
      <c r="T21" s="15" t="s">
        <v>407</v>
      </c>
    </row>
    <row r="22" spans="1:20" ht="15" customHeight="1" x14ac:dyDescent="0.2">
      <c r="A22" s="67"/>
      <c r="B22" s="22" t="s">
        <v>929</v>
      </c>
      <c r="C22" s="12">
        <v>0.25</v>
      </c>
      <c r="D22" s="12" t="str">
        <f>$S$3</f>
        <v>[2]</v>
      </c>
      <c r="E22" s="12">
        <v>0.25</v>
      </c>
      <c r="F22" s="12" t="str">
        <f>$S$3</f>
        <v>[2]</v>
      </c>
      <c r="G22" s="12">
        <v>0.21</v>
      </c>
      <c r="H22" s="12">
        <v>0.21</v>
      </c>
      <c r="I22" s="12" t="str">
        <f>$S$6</f>
        <v>[5]</v>
      </c>
      <c r="J22" s="12">
        <v>0.16</v>
      </c>
      <c r="K22" s="12">
        <v>0.16</v>
      </c>
      <c r="L22" s="12" t="str">
        <f>$S$9</f>
        <v>[8]</v>
      </c>
      <c r="M22" s="12">
        <v>0.14000000000000001</v>
      </c>
      <c r="N22" s="12" t="str">
        <f>$S$10</f>
        <v>[9]</v>
      </c>
      <c r="O22" s="12">
        <v>0.19500000000000001</v>
      </c>
      <c r="P22" s="12">
        <v>0.21</v>
      </c>
      <c r="Q22" s="12">
        <v>0.21</v>
      </c>
      <c r="R22" s="12" t="str">
        <f>$S$16</f>
        <v>[15]</v>
      </c>
      <c r="T22" s="15" t="s">
        <v>408</v>
      </c>
    </row>
    <row r="23" spans="1:20" ht="15" customHeight="1" thickBot="1" x14ac:dyDescent="0.25">
      <c r="A23" s="68"/>
      <c r="B23" s="23" t="s">
        <v>930</v>
      </c>
      <c r="C23" s="5">
        <v>38</v>
      </c>
      <c r="D23" s="5" t="str">
        <f>$S$3</f>
        <v>[2]</v>
      </c>
      <c r="E23" s="5">
        <v>38</v>
      </c>
      <c r="F23" s="5" t="str">
        <f>$S$3</f>
        <v>[2]</v>
      </c>
      <c r="G23" s="5">
        <v>30.5</v>
      </c>
      <c r="H23" s="5">
        <v>30.5</v>
      </c>
      <c r="I23" s="5" t="str">
        <f>$S$6</f>
        <v>[5]</v>
      </c>
      <c r="J23" s="5">
        <v>30</v>
      </c>
      <c r="K23" s="5">
        <v>30</v>
      </c>
      <c r="L23" s="5" t="str">
        <f>$S$9</f>
        <v>[8]</v>
      </c>
      <c r="M23" s="5">
        <v>30</v>
      </c>
      <c r="N23" s="5" t="str">
        <f>$S$10</f>
        <v>[9]</v>
      </c>
      <c r="O23" s="5">
        <v>31</v>
      </c>
      <c r="P23" s="5">
        <v>31</v>
      </c>
      <c r="Q23" s="5">
        <v>31</v>
      </c>
      <c r="R23" s="5" t="str">
        <f>$S$16</f>
        <v>[15]</v>
      </c>
      <c r="T23" s="15" t="s">
        <v>409</v>
      </c>
    </row>
    <row r="24" spans="1:20" ht="15" customHeight="1" x14ac:dyDescent="0.2">
      <c r="A24" s="69" t="s">
        <v>128</v>
      </c>
      <c r="B24" s="24" t="s">
        <v>931</v>
      </c>
      <c r="C24" s="14" t="s">
        <v>286</v>
      </c>
      <c r="D24" s="14"/>
      <c r="E24" s="14" t="s">
        <v>286</v>
      </c>
      <c r="F24" s="14"/>
      <c r="G24" s="14" t="s">
        <v>286</v>
      </c>
      <c r="H24" s="14" t="s">
        <v>286</v>
      </c>
      <c r="I24" s="14"/>
      <c r="J24" s="14" t="s">
        <v>286</v>
      </c>
      <c r="K24" s="14" t="s">
        <v>286</v>
      </c>
      <c r="L24" s="14"/>
      <c r="M24" s="14" t="s">
        <v>286</v>
      </c>
      <c r="N24" s="14"/>
      <c r="O24" s="14" t="s">
        <v>286</v>
      </c>
      <c r="P24" s="14" t="s">
        <v>286</v>
      </c>
      <c r="Q24" s="14" t="s">
        <v>286</v>
      </c>
      <c r="R24" s="14"/>
      <c r="T24" s="15"/>
    </row>
    <row r="25" spans="1:20" ht="15" customHeight="1" x14ac:dyDescent="0.2">
      <c r="A25" s="67"/>
      <c r="B25" s="22" t="s">
        <v>932</v>
      </c>
      <c r="C25" s="4">
        <v>9.89</v>
      </c>
      <c r="D25" s="4" t="str">
        <f>$S$3</f>
        <v>[2]</v>
      </c>
      <c r="E25" s="4">
        <v>9.89</v>
      </c>
      <c r="F25" s="4" t="str">
        <f>$S$3</f>
        <v>[2]</v>
      </c>
      <c r="G25" s="4">
        <v>9.52</v>
      </c>
      <c r="H25" s="4">
        <v>9.52</v>
      </c>
      <c r="I25" s="4" t="str">
        <f>$S$6</f>
        <v>[5]</v>
      </c>
      <c r="J25" s="4">
        <v>10.74</v>
      </c>
      <c r="K25" s="4">
        <v>10.74</v>
      </c>
      <c r="L25" s="4" t="str">
        <f>$S$9</f>
        <v>[8]</v>
      </c>
      <c r="M25" s="4">
        <v>10.26</v>
      </c>
      <c r="N25" s="4" t="str">
        <f>$S$10</f>
        <v>[9]</v>
      </c>
      <c r="O25" s="4">
        <v>9.83</v>
      </c>
      <c r="P25" s="4">
        <v>9.5500000000000007</v>
      </c>
      <c r="Q25" s="4">
        <v>9.6300000000000008</v>
      </c>
      <c r="R25" s="4" t="str">
        <f>$S$16</f>
        <v>[15]</v>
      </c>
      <c r="T25" s="15"/>
    </row>
    <row r="26" spans="1:20" ht="15" customHeight="1" x14ac:dyDescent="0.2">
      <c r="A26" s="67"/>
      <c r="B26" s="22" t="s">
        <v>933</v>
      </c>
      <c r="C26" s="4">
        <v>0.34</v>
      </c>
      <c r="D26" s="4" t="str">
        <f>$S$3</f>
        <v>[2]</v>
      </c>
      <c r="E26" s="4">
        <v>0.34</v>
      </c>
      <c r="F26" s="4" t="str">
        <f>$S$3</f>
        <v>[2]</v>
      </c>
      <c r="G26" s="4">
        <v>0.31</v>
      </c>
      <c r="H26" s="4">
        <v>0.31</v>
      </c>
      <c r="I26" s="4" t="str">
        <f>$S$6</f>
        <v>[5]</v>
      </c>
      <c r="J26" s="4">
        <v>0.28499999999999998</v>
      </c>
      <c r="K26" s="4">
        <v>0.28499999999999998</v>
      </c>
      <c r="L26" s="4" t="str">
        <f>$S$9</f>
        <v>[8]</v>
      </c>
      <c r="M26" s="4">
        <v>0.27500000000000002</v>
      </c>
      <c r="N26" s="4" t="str">
        <f>$S$10</f>
        <v>[9]</v>
      </c>
      <c r="O26" s="4">
        <v>0.31</v>
      </c>
      <c r="P26" s="4">
        <v>0.28499999999999998</v>
      </c>
      <c r="Q26" s="4">
        <v>0.3</v>
      </c>
      <c r="R26" s="4" t="str">
        <f>$S$16</f>
        <v>[15]</v>
      </c>
      <c r="T26" s="15"/>
    </row>
    <row r="27" spans="1:20" ht="15" customHeight="1" thickBot="1" x14ac:dyDescent="0.25">
      <c r="A27" s="70"/>
      <c r="B27" s="23" t="s">
        <v>934</v>
      </c>
      <c r="C27" s="3">
        <v>44</v>
      </c>
      <c r="D27" s="3" t="str">
        <f>$S$3</f>
        <v>[2]</v>
      </c>
      <c r="E27" s="3">
        <v>44</v>
      </c>
      <c r="F27" s="3" t="str">
        <f>$S$3</f>
        <v>[2]</v>
      </c>
      <c r="G27" s="3">
        <v>38.5</v>
      </c>
      <c r="H27" s="3">
        <v>38.5</v>
      </c>
      <c r="I27" s="3" t="str">
        <f>$S$6</f>
        <v>[5]</v>
      </c>
      <c r="J27" s="3">
        <v>37.5</v>
      </c>
      <c r="K27" s="3">
        <v>37.5</v>
      </c>
      <c r="L27" s="3" t="str">
        <f>$S$9</f>
        <v>[8]</v>
      </c>
      <c r="M27" s="3">
        <v>36</v>
      </c>
      <c r="N27" s="3" t="str">
        <f>$S$10</f>
        <v>[9]</v>
      </c>
      <c r="O27" s="3">
        <v>39</v>
      </c>
      <c r="P27" s="3">
        <v>39</v>
      </c>
      <c r="Q27" s="3">
        <v>39.5</v>
      </c>
      <c r="R27" s="3" t="str">
        <f>$S$16</f>
        <v>[15]</v>
      </c>
    </row>
    <row r="28" spans="1:20" ht="15" customHeight="1" x14ac:dyDescent="0.2">
      <c r="A28" s="73" t="s">
        <v>129</v>
      </c>
      <c r="B28" s="21" t="s">
        <v>935</v>
      </c>
      <c r="C28" s="14" t="s">
        <v>286</v>
      </c>
      <c r="D28" s="14"/>
      <c r="E28" s="14" t="s">
        <v>286</v>
      </c>
      <c r="F28" s="14"/>
      <c r="G28" s="14" t="s">
        <v>286</v>
      </c>
      <c r="H28" s="14" t="s">
        <v>286</v>
      </c>
      <c r="I28" s="14"/>
      <c r="J28" s="14" t="s">
        <v>286</v>
      </c>
      <c r="K28" s="14" t="s">
        <v>286</v>
      </c>
      <c r="L28" s="14"/>
      <c r="M28" s="14" t="s">
        <v>286</v>
      </c>
      <c r="N28" s="14"/>
      <c r="O28" s="14" t="s">
        <v>286</v>
      </c>
      <c r="P28" s="14" t="s">
        <v>286</v>
      </c>
      <c r="Q28" s="14" t="s">
        <v>286</v>
      </c>
      <c r="R28" s="14"/>
    </row>
    <row r="29" spans="1:20" ht="15" customHeight="1" x14ac:dyDescent="0.2">
      <c r="A29" s="74"/>
      <c r="B29" s="22" t="s">
        <v>936</v>
      </c>
      <c r="C29" s="9">
        <v>22.17</v>
      </c>
      <c r="D29" s="9" t="str">
        <f>$S$3</f>
        <v>[2]</v>
      </c>
      <c r="E29" s="9">
        <v>22.17</v>
      </c>
      <c r="F29" s="9" t="str">
        <f>$S$3</f>
        <v>[2]</v>
      </c>
      <c r="G29" s="9">
        <v>18.62</v>
      </c>
      <c r="H29" s="9">
        <v>18.62</v>
      </c>
      <c r="I29" s="9" t="str">
        <f>$S$6</f>
        <v>[5]</v>
      </c>
      <c r="J29" s="9">
        <v>21.53</v>
      </c>
      <c r="K29" s="9">
        <v>21.53</v>
      </c>
      <c r="L29" s="9" t="str">
        <f>$S$9</f>
        <v>[8]</v>
      </c>
      <c r="M29" s="9">
        <v>21.53</v>
      </c>
      <c r="N29" s="9" t="str">
        <f>$S$10</f>
        <v>[9]</v>
      </c>
      <c r="O29" s="9">
        <v>19.809999999999999</v>
      </c>
      <c r="P29" s="9">
        <v>19.809999999999999</v>
      </c>
      <c r="Q29" s="9">
        <v>19.809999999999999</v>
      </c>
      <c r="R29" s="9" t="str">
        <f>$S$16</f>
        <v>[15]</v>
      </c>
    </row>
    <row r="30" spans="1:20" ht="15" customHeight="1" x14ac:dyDescent="0.2">
      <c r="A30" s="74"/>
      <c r="B30" s="22" t="s">
        <v>937</v>
      </c>
      <c r="C30" s="4">
        <v>0.26</v>
      </c>
      <c r="D30" s="4" t="str">
        <f>$S$3</f>
        <v>[2]</v>
      </c>
      <c r="E30" s="4">
        <v>0.26</v>
      </c>
      <c r="F30" s="4" t="str">
        <f>$S$3</f>
        <v>[2]</v>
      </c>
      <c r="G30" s="4">
        <v>0.26</v>
      </c>
      <c r="H30" s="4">
        <v>0.26</v>
      </c>
      <c r="I30" s="4" t="str">
        <f>$S$6</f>
        <v>[5]</v>
      </c>
      <c r="J30" s="4">
        <v>0.38</v>
      </c>
      <c r="K30" s="4">
        <v>0.38</v>
      </c>
      <c r="L30" s="4" t="str">
        <f>$S$9</f>
        <v>[8]</v>
      </c>
      <c r="M30" s="4">
        <v>0.36</v>
      </c>
      <c r="N30" s="4" t="str">
        <f>$S$10</f>
        <v>[9]</v>
      </c>
      <c r="O30" s="4">
        <v>0.26500000000000001</v>
      </c>
      <c r="P30" s="4">
        <v>0.26500000000000001</v>
      </c>
      <c r="Q30" s="4">
        <v>0.28999999999999998</v>
      </c>
      <c r="R30" s="4" t="str">
        <f>$S$16</f>
        <v>[15]</v>
      </c>
    </row>
    <row r="31" spans="1:20" ht="15" customHeight="1" thickBot="1" x14ac:dyDescent="0.25">
      <c r="A31" s="75"/>
      <c r="B31" s="23" t="s">
        <v>938</v>
      </c>
      <c r="C31" s="5">
        <v>37</v>
      </c>
      <c r="D31" s="5" t="str">
        <f>$S$3</f>
        <v>[2]</v>
      </c>
      <c r="E31" s="5">
        <v>37</v>
      </c>
      <c r="F31" s="5" t="str">
        <f>$S$3</f>
        <v>[2]</v>
      </c>
      <c r="G31" s="5">
        <v>31</v>
      </c>
      <c r="H31" s="5">
        <v>31</v>
      </c>
      <c r="I31" s="5" t="str">
        <f>$S$6</f>
        <v>[5]</v>
      </c>
      <c r="J31" s="5">
        <v>32.5</v>
      </c>
      <c r="K31" s="5">
        <v>32.5</v>
      </c>
      <c r="L31" s="5" t="str">
        <f>$S$9</f>
        <v>[8]</v>
      </c>
      <c r="M31" s="5">
        <v>33</v>
      </c>
      <c r="N31" s="5" t="str">
        <f>$S$10</f>
        <v>[9]</v>
      </c>
      <c r="O31" s="5">
        <v>36.5</v>
      </c>
      <c r="P31" s="5">
        <v>36.5</v>
      </c>
      <c r="Q31" s="5">
        <v>33.5</v>
      </c>
      <c r="R31" s="5" t="str">
        <f>$S$16</f>
        <v>[15]</v>
      </c>
    </row>
    <row r="32" spans="1:20" ht="15" customHeight="1" x14ac:dyDescent="0.2">
      <c r="A32" s="69" t="s">
        <v>69</v>
      </c>
      <c r="B32" s="24" t="s">
        <v>913</v>
      </c>
      <c r="C32" s="9">
        <v>550</v>
      </c>
      <c r="D32" s="9" t="str">
        <f>$S$4</f>
        <v>[3]</v>
      </c>
      <c r="E32" s="9">
        <v>550</v>
      </c>
      <c r="F32" s="9" t="str">
        <f>$S$4</f>
        <v>[3]</v>
      </c>
      <c r="G32" s="9">
        <v>516</v>
      </c>
      <c r="H32" s="9">
        <v>516</v>
      </c>
      <c r="I32" s="9" t="str">
        <f>$S$8</f>
        <v>[7]</v>
      </c>
      <c r="J32" s="9">
        <v>522</v>
      </c>
      <c r="K32" s="9">
        <v>522</v>
      </c>
      <c r="L32" s="9" t="str">
        <f>$S$14</f>
        <v>[13]</v>
      </c>
      <c r="M32" s="9">
        <v>534</v>
      </c>
      <c r="N32" s="9" t="str">
        <f>$S$14</f>
        <v>[13]</v>
      </c>
      <c r="O32" s="9">
        <v>539</v>
      </c>
      <c r="P32" s="9">
        <v>539</v>
      </c>
      <c r="Q32" s="9">
        <v>539</v>
      </c>
      <c r="R32" s="9" t="str">
        <f>$S$17</f>
        <v>[16]</v>
      </c>
    </row>
    <row r="33" spans="1:18" ht="15" customHeight="1" x14ac:dyDescent="0.2">
      <c r="A33" s="67"/>
      <c r="B33" s="22" t="s">
        <v>891</v>
      </c>
      <c r="C33" s="9">
        <v>0.92</v>
      </c>
      <c r="D33" s="9" t="str">
        <f>$S$4</f>
        <v>[3]</v>
      </c>
      <c r="E33" s="9">
        <v>0.92</v>
      </c>
      <c r="F33" s="9" t="str">
        <f>$S$4</f>
        <v>[3]</v>
      </c>
      <c r="G33" s="9">
        <v>0.86</v>
      </c>
      <c r="H33" s="9">
        <v>0.86</v>
      </c>
      <c r="I33" s="9" t="str">
        <f>$S$8</f>
        <v>[7]</v>
      </c>
      <c r="J33" s="9">
        <v>0.87</v>
      </c>
      <c r="K33" s="9">
        <v>0.87</v>
      </c>
      <c r="L33" s="9" t="str">
        <f>$S$14</f>
        <v>[13]</v>
      </c>
      <c r="M33" s="9">
        <v>0.89</v>
      </c>
      <c r="N33" s="9" t="str">
        <f>$S$14</f>
        <v>[13]</v>
      </c>
      <c r="O33" s="9">
        <v>0.9</v>
      </c>
      <c r="P33" s="9">
        <v>0.9</v>
      </c>
      <c r="Q33" s="9">
        <v>0.9</v>
      </c>
      <c r="R33" s="9" t="str">
        <f>$S$17</f>
        <v>[16]</v>
      </c>
    </row>
    <row r="34" spans="1:18" ht="15" customHeight="1" x14ac:dyDescent="0.2">
      <c r="A34" s="67"/>
      <c r="B34" s="22" t="s">
        <v>939</v>
      </c>
      <c r="C34" s="13">
        <v>0.85</v>
      </c>
      <c r="D34" s="13" t="str">
        <f>$S$3</f>
        <v>[2]</v>
      </c>
      <c r="E34" s="13">
        <v>0.85</v>
      </c>
      <c r="F34" s="13" t="str">
        <f>$S$3</f>
        <v>[2]</v>
      </c>
      <c r="G34" s="13">
        <v>0.8</v>
      </c>
      <c r="H34" s="13">
        <v>0.8</v>
      </c>
      <c r="I34" s="13" t="str">
        <f>$S$6</f>
        <v>[5]</v>
      </c>
      <c r="J34" s="13">
        <v>0.84</v>
      </c>
      <c r="K34" s="13">
        <v>0.84</v>
      </c>
      <c r="L34" s="13" t="str">
        <f>$S$9</f>
        <v>[8]</v>
      </c>
      <c r="M34" s="13">
        <v>0.84</v>
      </c>
      <c r="N34" s="13" t="str">
        <f>$S$10</f>
        <v>[9]</v>
      </c>
      <c r="O34" s="13">
        <v>0.85</v>
      </c>
      <c r="P34" s="13">
        <v>0.85</v>
      </c>
      <c r="Q34" s="13">
        <v>0.85</v>
      </c>
      <c r="R34" s="13" t="str">
        <f>$S$16</f>
        <v>[15]</v>
      </c>
    </row>
    <row r="35" spans="1:18" ht="15" customHeight="1" x14ac:dyDescent="0.2">
      <c r="A35" s="67"/>
      <c r="B35" s="22" t="s">
        <v>940</v>
      </c>
      <c r="C35" s="4">
        <v>451</v>
      </c>
      <c r="D35" s="4" t="str">
        <f>$S$4</f>
        <v>[3]</v>
      </c>
      <c r="E35" s="4">
        <v>451</v>
      </c>
      <c r="F35" s="4" t="str">
        <f>$S$4</f>
        <v>[3]</v>
      </c>
      <c r="G35" s="4">
        <v>431</v>
      </c>
      <c r="H35" s="4">
        <v>431</v>
      </c>
      <c r="I35" s="4" t="str">
        <f>$S$7</f>
        <v>[6]</v>
      </c>
      <c r="J35" s="4">
        <v>431</v>
      </c>
      <c r="K35" s="4">
        <v>431</v>
      </c>
      <c r="L35" s="4" t="str">
        <f>$S$11</f>
        <v>[10]</v>
      </c>
      <c r="M35" s="4">
        <v>431</v>
      </c>
      <c r="N35" s="4" t="str">
        <f>$S$11</f>
        <v>[10]</v>
      </c>
      <c r="O35" s="4">
        <v>431</v>
      </c>
      <c r="P35" s="4">
        <v>431</v>
      </c>
      <c r="Q35" s="4">
        <v>431</v>
      </c>
      <c r="R35" s="4" t="str">
        <f>$S$17</f>
        <v>[16]</v>
      </c>
    </row>
    <row r="36" spans="1:18" ht="15" customHeight="1" thickBot="1" x14ac:dyDescent="0.25">
      <c r="A36" s="67"/>
      <c r="B36" s="22" t="s">
        <v>941</v>
      </c>
      <c r="C36" s="13" t="s">
        <v>286</v>
      </c>
      <c r="D36" s="13"/>
      <c r="E36" s="13" t="s">
        <v>286</v>
      </c>
      <c r="F36" s="13"/>
      <c r="G36" s="13">
        <v>390</v>
      </c>
      <c r="H36" s="13">
        <v>390</v>
      </c>
      <c r="I36" s="13" t="str">
        <f>$S$6</f>
        <v>[5]</v>
      </c>
      <c r="J36" s="13" t="s">
        <v>286</v>
      </c>
      <c r="K36" s="13" t="s">
        <v>286</v>
      </c>
      <c r="L36" s="13"/>
      <c r="M36" s="13" t="s">
        <v>286</v>
      </c>
      <c r="N36" s="13"/>
      <c r="O36" s="13" t="s">
        <v>286</v>
      </c>
      <c r="P36" s="13" t="s">
        <v>286</v>
      </c>
      <c r="Q36" s="13" t="s">
        <v>286</v>
      </c>
      <c r="R36" s="13"/>
    </row>
    <row r="37" spans="1:18" ht="15" customHeight="1" x14ac:dyDescent="0.2">
      <c r="A37" s="66" t="s">
        <v>3</v>
      </c>
      <c r="B37" s="21" t="s">
        <v>325</v>
      </c>
      <c r="C37" s="6" t="s">
        <v>286</v>
      </c>
      <c r="D37" s="6"/>
      <c r="E37" s="6" t="s">
        <v>286</v>
      </c>
      <c r="F37" s="6"/>
      <c r="G37" s="6" t="s">
        <v>286</v>
      </c>
      <c r="H37" s="6" t="s">
        <v>286</v>
      </c>
      <c r="I37" s="6"/>
      <c r="J37" s="6" t="s">
        <v>286</v>
      </c>
      <c r="K37" s="6" t="s">
        <v>286</v>
      </c>
      <c r="L37" s="6"/>
      <c r="M37" s="6" t="s">
        <v>286</v>
      </c>
      <c r="N37" s="6"/>
      <c r="O37" s="6">
        <v>396.7</v>
      </c>
      <c r="P37" s="6">
        <v>276.89999999999998</v>
      </c>
      <c r="Q37" s="6">
        <v>276.89999999999998</v>
      </c>
      <c r="R37" s="6" t="str">
        <f>$S$17</f>
        <v>[16]</v>
      </c>
    </row>
    <row r="38" spans="1:18" ht="15" customHeight="1" x14ac:dyDescent="0.2">
      <c r="A38" s="67"/>
      <c r="B38" s="22" t="s">
        <v>326</v>
      </c>
      <c r="C38" s="4" t="s">
        <v>66</v>
      </c>
      <c r="D38" s="4"/>
      <c r="E38" s="4" t="s">
        <v>66</v>
      </c>
      <c r="F38" s="4"/>
      <c r="G38" s="4" t="s">
        <v>66</v>
      </c>
      <c r="H38" s="4" t="s">
        <v>66</v>
      </c>
      <c r="I38" s="4"/>
      <c r="J38" s="4" t="s">
        <v>66</v>
      </c>
      <c r="K38" s="4" t="s">
        <v>66</v>
      </c>
      <c r="L38" s="4"/>
      <c r="M38" s="4" t="s">
        <v>66</v>
      </c>
      <c r="N38" s="4"/>
      <c r="O38" s="4" t="s">
        <v>66</v>
      </c>
      <c r="P38" s="4" t="s">
        <v>66</v>
      </c>
      <c r="Q38" s="4" t="s">
        <v>66</v>
      </c>
      <c r="R38" s="4"/>
    </row>
    <row r="39" spans="1:18" ht="15" customHeight="1" thickBot="1" x14ac:dyDescent="0.25">
      <c r="A39" s="68"/>
      <c r="B39" s="25" t="s">
        <v>327</v>
      </c>
      <c r="C39" s="13">
        <v>215991</v>
      </c>
      <c r="D39" s="13" t="str">
        <f t="shared" ref="D39:F51" si="2">$S$3</f>
        <v>[2]</v>
      </c>
      <c r="E39" s="13">
        <v>240196</v>
      </c>
      <c r="F39" s="13" t="str">
        <f t="shared" si="2"/>
        <v>[2]</v>
      </c>
      <c r="G39" s="13">
        <v>63216</v>
      </c>
      <c r="H39" s="13">
        <v>91380</v>
      </c>
      <c r="I39" s="13" t="str">
        <f>$S$6</f>
        <v>[5]</v>
      </c>
      <c r="J39" s="13">
        <v>117300</v>
      </c>
      <c r="K39" s="13">
        <v>171100</v>
      </c>
      <c r="L39" s="13" t="str">
        <f>$S$9</f>
        <v>[8]</v>
      </c>
      <c r="M39" s="13">
        <v>181283</v>
      </c>
      <c r="N39" s="13" t="str">
        <f t="shared" ref="N39:N52" si="3">$S$10</f>
        <v>[9]</v>
      </c>
      <c r="O39" s="13">
        <v>126206</v>
      </c>
      <c r="P39" s="13">
        <v>126356</v>
      </c>
      <c r="Q39" s="13">
        <v>126356</v>
      </c>
      <c r="R39" s="13" t="str">
        <f>$S$17</f>
        <v>[16]</v>
      </c>
    </row>
    <row r="40" spans="1:18" ht="15" customHeight="1" x14ac:dyDescent="0.2">
      <c r="A40" s="69" t="s">
        <v>4</v>
      </c>
      <c r="B40" s="21" t="s">
        <v>942</v>
      </c>
      <c r="C40" s="6">
        <v>5700</v>
      </c>
      <c r="D40" s="6" t="s">
        <v>789</v>
      </c>
      <c r="E40" s="6">
        <v>6200</v>
      </c>
      <c r="F40" s="6" t="s">
        <v>783</v>
      </c>
      <c r="G40" s="6">
        <v>2300</v>
      </c>
      <c r="H40" s="6">
        <v>4100</v>
      </c>
      <c r="I40" s="6" t="s">
        <v>799</v>
      </c>
      <c r="J40" s="6">
        <v>3300</v>
      </c>
      <c r="K40" s="6">
        <v>5800</v>
      </c>
      <c r="L40" s="6" t="s">
        <v>800</v>
      </c>
      <c r="M40" s="6">
        <v>5700</v>
      </c>
      <c r="N40" s="6" t="s">
        <v>801</v>
      </c>
      <c r="O40" s="6">
        <v>5500</v>
      </c>
      <c r="P40" s="6">
        <v>5250</v>
      </c>
      <c r="Q40" s="6">
        <v>4300</v>
      </c>
      <c r="R40" s="6" t="s">
        <v>802</v>
      </c>
    </row>
    <row r="41" spans="1:18" ht="15" customHeight="1" x14ac:dyDescent="0.2">
      <c r="A41" s="76"/>
      <c r="B41" s="28" t="s">
        <v>1105</v>
      </c>
      <c r="C41" s="7">
        <v>7150</v>
      </c>
      <c r="D41" s="7" t="s">
        <v>789</v>
      </c>
      <c r="E41" s="7">
        <v>7950</v>
      </c>
      <c r="F41" s="7" t="s">
        <v>783</v>
      </c>
      <c r="G41" s="7">
        <v>3900</v>
      </c>
      <c r="H41" s="7">
        <v>6100</v>
      </c>
      <c r="I41" s="7" t="s">
        <v>799</v>
      </c>
      <c r="J41" s="7">
        <v>5000</v>
      </c>
      <c r="K41" s="7">
        <v>7800</v>
      </c>
      <c r="L41" s="7" t="s">
        <v>800</v>
      </c>
      <c r="M41" s="7">
        <v>6400</v>
      </c>
      <c r="N41" s="7" t="s">
        <v>801</v>
      </c>
      <c r="O41" s="7">
        <v>7800</v>
      </c>
      <c r="P41" s="7">
        <v>8100</v>
      </c>
      <c r="Q41" s="7">
        <v>6700</v>
      </c>
      <c r="R41" s="7" t="s">
        <v>802</v>
      </c>
    </row>
    <row r="42" spans="1:18" ht="15" customHeight="1" thickBot="1" x14ac:dyDescent="0.25">
      <c r="A42" s="70"/>
      <c r="B42" s="23" t="s">
        <v>943</v>
      </c>
      <c r="C42" s="3">
        <v>7100</v>
      </c>
      <c r="D42" s="3" t="s">
        <v>789</v>
      </c>
      <c r="E42" s="3">
        <v>7900</v>
      </c>
      <c r="F42" s="3" t="s">
        <v>783</v>
      </c>
      <c r="G42" s="3">
        <v>4300</v>
      </c>
      <c r="H42" s="3">
        <v>6400</v>
      </c>
      <c r="I42" s="3" t="s">
        <v>799</v>
      </c>
      <c r="J42" s="3">
        <v>6450</v>
      </c>
      <c r="K42" s="3">
        <v>8650</v>
      </c>
      <c r="L42" s="3" t="s">
        <v>800</v>
      </c>
      <c r="M42" s="3">
        <v>7850</v>
      </c>
      <c r="N42" s="3" t="s">
        <v>801</v>
      </c>
      <c r="O42" s="3">
        <v>9500</v>
      </c>
      <c r="P42" s="3">
        <v>8250</v>
      </c>
      <c r="Q42" s="3">
        <v>8100</v>
      </c>
      <c r="R42" s="3" t="s">
        <v>802</v>
      </c>
    </row>
    <row r="43" spans="1:18" ht="15" customHeight="1" x14ac:dyDescent="0.2">
      <c r="A43" s="71" t="s">
        <v>136</v>
      </c>
      <c r="B43" s="29" t="s">
        <v>944</v>
      </c>
      <c r="C43" s="14">
        <v>397801</v>
      </c>
      <c r="D43" s="14" t="str">
        <f t="shared" si="2"/>
        <v>[2]</v>
      </c>
      <c r="E43" s="14">
        <v>414130</v>
      </c>
      <c r="F43" s="14" t="str">
        <f t="shared" si="2"/>
        <v>[2]</v>
      </c>
      <c r="G43" s="14">
        <v>159665</v>
      </c>
      <c r="H43" s="14">
        <v>187334</v>
      </c>
      <c r="I43" s="14" t="str">
        <f t="shared" ref="I43:I54" si="4">$S$6</f>
        <v>[5]</v>
      </c>
      <c r="J43" s="14">
        <v>248115</v>
      </c>
      <c r="K43" s="14">
        <v>298463</v>
      </c>
      <c r="L43" s="14" t="str">
        <f>$S$11</f>
        <v>[10]</v>
      </c>
      <c r="M43" s="14">
        <v>352442</v>
      </c>
      <c r="N43" s="14" t="str">
        <f t="shared" si="3"/>
        <v>[9]</v>
      </c>
      <c r="O43" s="14">
        <v>228383</v>
      </c>
      <c r="P43" s="14">
        <v>254692</v>
      </c>
      <c r="Q43" s="14">
        <v>254692</v>
      </c>
      <c r="R43" s="14" t="str">
        <f>$S$17</f>
        <v>[16]</v>
      </c>
    </row>
    <row r="44" spans="1:18" ht="15" customHeight="1" x14ac:dyDescent="0.2">
      <c r="A44" s="72"/>
      <c r="B44" s="22" t="s">
        <v>945</v>
      </c>
      <c r="C44" s="9">
        <v>396894</v>
      </c>
      <c r="D44" s="9" t="str">
        <f t="shared" si="2"/>
        <v>[2]</v>
      </c>
      <c r="E44" s="9">
        <v>412770</v>
      </c>
      <c r="F44" s="9" t="str">
        <f t="shared" si="2"/>
        <v>[2]</v>
      </c>
      <c r="G44" s="9">
        <v>158758</v>
      </c>
      <c r="H44" s="9">
        <v>186880</v>
      </c>
      <c r="I44" s="9" t="str">
        <f t="shared" si="4"/>
        <v>[5]</v>
      </c>
      <c r="J44" s="9">
        <v>247207</v>
      </c>
      <c r="K44" s="9">
        <v>297556</v>
      </c>
      <c r="L44" s="9" t="str">
        <f>$S$11</f>
        <v>[10]</v>
      </c>
      <c r="M44" s="9">
        <v>351535</v>
      </c>
      <c r="N44" s="9" t="str">
        <f t="shared" si="3"/>
        <v>[9]</v>
      </c>
      <c r="O44" s="9">
        <v>227930</v>
      </c>
      <c r="P44" s="9">
        <v>254011</v>
      </c>
      <c r="Q44" s="9">
        <v>254011</v>
      </c>
      <c r="R44" s="9" t="str">
        <f>$S$17</f>
        <v>[16]</v>
      </c>
    </row>
    <row r="45" spans="1:18" ht="15" customHeight="1" x14ac:dyDescent="0.2">
      <c r="A45" s="72"/>
      <c r="B45" s="22" t="s">
        <v>946</v>
      </c>
      <c r="C45" s="9">
        <v>285764</v>
      </c>
      <c r="D45" s="9" t="str">
        <f t="shared" si="2"/>
        <v>[2]</v>
      </c>
      <c r="E45" s="9">
        <v>302093</v>
      </c>
      <c r="F45" s="9" t="str">
        <f t="shared" si="2"/>
        <v>[2]</v>
      </c>
      <c r="G45" s="9">
        <v>136078</v>
      </c>
      <c r="H45" s="9">
        <v>145150</v>
      </c>
      <c r="I45" s="9" t="str">
        <f t="shared" si="4"/>
        <v>[5]</v>
      </c>
      <c r="J45" s="9">
        <v>201848</v>
      </c>
      <c r="K45" s="9">
        <v>213188</v>
      </c>
      <c r="L45" s="9" t="str">
        <f>$S$11</f>
        <v>[10]</v>
      </c>
      <c r="M45" s="9">
        <v>251290</v>
      </c>
      <c r="N45" s="9" t="str">
        <f t="shared" si="3"/>
        <v>[9]</v>
      </c>
      <c r="O45" s="9">
        <v>172365</v>
      </c>
      <c r="P45" s="9">
        <v>192776</v>
      </c>
      <c r="Q45" s="9">
        <v>201848</v>
      </c>
      <c r="R45" s="9" t="str">
        <f>$S$17</f>
        <v>[16]</v>
      </c>
    </row>
    <row r="46" spans="1:18" ht="15" customHeight="1" x14ac:dyDescent="0.2">
      <c r="A46" s="72"/>
      <c r="B46" s="22" t="s">
        <v>947</v>
      </c>
      <c r="C46" s="9">
        <v>256280</v>
      </c>
      <c r="D46" s="9" t="str">
        <f t="shared" si="2"/>
        <v>[2]</v>
      </c>
      <c r="E46" s="9">
        <v>277145</v>
      </c>
      <c r="F46" s="9" t="str">
        <f t="shared" si="2"/>
        <v>[2]</v>
      </c>
      <c r="G46" s="9">
        <v>126099</v>
      </c>
      <c r="H46" s="9">
        <v>133810</v>
      </c>
      <c r="I46" s="9" t="str">
        <f t="shared" si="4"/>
        <v>[5]</v>
      </c>
      <c r="J46" s="9">
        <v>190508</v>
      </c>
      <c r="K46" s="9">
        <v>200487</v>
      </c>
      <c r="L46" s="9" t="str">
        <f>$S$11</f>
        <v>[10]</v>
      </c>
      <c r="M46" s="9">
        <v>237683</v>
      </c>
      <c r="N46" s="9" t="str">
        <f t="shared" si="3"/>
        <v>[9]</v>
      </c>
      <c r="O46" s="9">
        <v>161025</v>
      </c>
      <c r="P46" s="9">
        <v>181436</v>
      </c>
      <c r="Q46" s="9">
        <v>192776</v>
      </c>
      <c r="R46" s="9" t="str">
        <f>$S$17</f>
        <v>[16]</v>
      </c>
    </row>
    <row r="47" spans="1:18" ht="15" customHeight="1" x14ac:dyDescent="0.2">
      <c r="A47" s="72"/>
      <c r="B47" s="22" t="s">
        <v>948</v>
      </c>
      <c r="C47" s="9">
        <v>182753</v>
      </c>
      <c r="D47" s="9" t="str">
        <f t="shared" si="2"/>
        <v>[2]</v>
      </c>
      <c r="E47" s="9">
        <v>164382</v>
      </c>
      <c r="F47" s="9" t="str">
        <f t="shared" si="2"/>
        <v>[2]</v>
      </c>
      <c r="G47" s="9">
        <v>86069</v>
      </c>
      <c r="H47" s="9">
        <v>90011</v>
      </c>
      <c r="I47" s="9" t="str">
        <f t="shared" si="4"/>
        <v>[5]</v>
      </c>
      <c r="J47" s="9">
        <v>135850</v>
      </c>
      <c r="K47" s="9">
        <v>138100</v>
      </c>
      <c r="L47" s="9" t="str">
        <f t="shared" ref="L47:L52" si="5">$S$9</f>
        <v>[8]</v>
      </c>
      <c r="M47" s="9">
        <v>167829</v>
      </c>
      <c r="N47" s="9" t="str">
        <f t="shared" si="3"/>
        <v>[9]</v>
      </c>
      <c r="O47" s="9">
        <f>O46-O48</f>
        <v>117934</v>
      </c>
      <c r="P47" s="9">
        <f>P46-P48</f>
        <v>127005</v>
      </c>
      <c r="Q47" s="9">
        <f>Q46-Q48</f>
        <v>136077</v>
      </c>
      <c r="R47" s="9" t="str">
        <f t="shared" ref="R47:R54" si="6">$S$16</f>
        <v>[15]</v>
      </c>
    </row>
    <row r="48" spans="1:18" ht="15" customHeight="1" x14ac:dyDescent="0.2">
      <c r="A48" s="72"/>
      <c r="B48" s="22" t="s">
        <v>949</v>
      </c>
      <c r="C48" s="9">
        <v>73527</v>
      </c>
      <c r="D48" s="9" t="str">
        <f t="shared" si="2"/>
        <v>[2]</v>
      </c>
      <c r="E48" s="9">
        <v>112763</v>
      </c>
      <c r="F48" s="9" t="str">
        <f t="shared" si="2"/>
        <v>[2]</v>
      </c>
      <c r="G48" s="9">
        <v>40230</v>
      </c>
      <c r="H48" s="9">
        <v>43799</v>
      </c>
      <c r="I48" s="9" t="str">
        <f t="shared" si="4"/>
        <v>[5]</v>
      </c>
      <c r="J48" s="9">
        <v>54620</v>
      </c>
      <c r="K48" s="9">
        <v>56940</v>
      </c>
      <c r="L48" s="9" t="str">
        <f t="shared" si="5"/>
        <v>[8]</v>
      </c>
      <c r="M48" s="9">
        <v>69853</v>
      </c>
      <c r="N48" s="9" t="str">
        <f t="shared" si="3"/>
        <v>[9]</v>
      </c>
      <c r="O48" s="9">
        <v>43091</v>
      </c>
      <c r="P48" s="9">
        <v>54431</v>
      </c>
      <c r="Q48" s="9">
        <v>56699</v>
      </c>
      <c r="R48" s="9" t="str">
        <f t="shared" si="6"/>
        <v>[15]</v>
      </c>
    </row>
    <row r="49" spans="1:20" ht="15" customHeight="1" thickBot="1" x14ac:dyDescent="0.25">
      <c r="A49" s="72"/>
      <c r="B49" s="23" t="s">
        <v>950</v>
      </c>
      <c r="C49" s="9">
        <v>40000</v>
      </c>
      <c r="D49" s="9" t="str">
        <f t="shared" si="2"/>
        <v>[2]</v>
      </c>
      <c r="E49" s="9">
        <v>55500</v>
      </c>
      <c r="F49" s="9" t="str">
        <f t="shared" si="2"/>
        <v>[2]</v>
      </c>
      <c r="G49" s="9">
        <v>20500</v>
      </c>
      <c r="H49" s="9">
        <v>21000</v>
      </c>
      <c r="I49" s="9" t="str">
        <f t="shared" si="4"/>
        <v>[5]</v>
      </c>
      <c r="J49" s="9">
        <v>17500</v>
      </c>
      <c r="K49" s="9">
        <v>22000</v>
      </c>
      <c r="L49" s="9" t="str">
        <f t="shared" si="5"/>
        <v>[8]</v>
      </c>
      <c r="M49" s="9">
        <v>44000</v>
      </c>
      <c r="N49" s="9" t="str">
        <f t="shared" si="3"/>
        <v>[9]</v>
      </c>
      <c r="O49" s="9">
        <v>9000</v>
      </c>
      <c r="P49" s="9">
        <v>25000</v>
      </c>
      <c r="Q49" s="9">
        <v>16500</v>
      </c>
      <c r="R49" s="9" t="str">
        <f t="shared" si="6"/>
        <v>[15]</v>
      </c>
    </row>
    <row r="50" spans="1:20" ht="15" customHeight="1" x14ac:dyDescent="0.2">
      <c r="A50" s="66" t="s">
        <v>53</v>
      </c>
      <c r="B50" s="24" t="s">
        <v>951</v>
      </c>
      <c r="C50" s="6">
        <v>182.2</v>
      </c>
      <c r="D50" s="6" t="str">
        <f t="shared" si="2"/>
        <v>[2]</v>
      </c>
      <c r="E50" s="6">
        <v>151.1</v>
      </c>
      <c r="F50" s="6" t="str">
        <f t="shared" si="2"/>
        <v>[2]</v>
      </c>
      <c r="G50" s="6">
        <v>114.1</v>
      </c>
      <c r="H50" s="6">
        <v>114.1</v>
      </c>
      <c r="I50" s="6" t="str">
        <f t="shared" si="4"/>
        <v>[5]</v>
      </c>
      <c r="J50" s="6">
        <v>160.30000000000001</v>
      </c>
      <c r="K50" s="6">
        <v>160.30000000000001</v>
      </c>
      <c r="L50" s="6" t="str">
        <f t="shared" si="5"/>
        <v>[8]</v>
      </c>
      <c r="M50" s="6">
        <v>213.8</v>
      </c>
      <c r="N50" s="6" t="str">
        <f t="shared" si="3"/>
        <v>[9]</v>
      </c>
      <c r="O50" s="6">
        <v>136.69999999999999</v>
      </c>
      <c r="P50" s="6">
        <v>172.4</v>
      </c>
      <c r="Q50" s="6">
        <v>190.3</v>
      </c>
      <c r="R50" s="6" t="str">
        <f t="shared" si="6"/>
        <v>[15]</v>
      </c>
    </row>
    <row r="51" spans="1:20" ht="15" customHeight="1" x14ac:dyDescent="0.2">
      <c r="A51" s="67"/>
      <c r="B51" s="22" t="s">
        <v>137</v>
      </c>
      <c r="C51" s="4" t="s">
        <v>339</v>
      </c>
      <c r="D51" s="4" t="str">
        <f t="shared" si="2"/>
        <v>[2]</v>
      </c>
      <c r="E51" s="4" t="s">
        <v>340</v>
      </c>
      <c r="F51" s="4" t="str">
        <f t="shared" si="2"/>
        <v>[2]</v>
      </c>
      <c r="G51" s="4" t="s">
        <v>323</v>
      </c>
      <c r="H51" s="4" t="s">
        <v>323</v>
      </c>
      <c r="I51" s="4" t="str">
        <f t="shared" si="4"/>
        <v>[5]</v>
      </c>
      <c r="J51" s="4" t="s">
        <v>80</v>
      </c>
      <c r="K51" s="4" t="s">
        <v>80</v>
      </c>
      <c r="L51" s="4" t="str">
        <f t="shared" si="5"/>
        <v>[8]</v>
      </c>
      <c r="M51" s="4" t="s">
        <v>179</v>
      </c>
      <c r="N51" s="4" t="str">
        <f t="shared" si="3"/>
        <v>[9]</v>
      </c>
      <c r="O51" s="4" t="s">
        <v>186</v>
      </c>
      <c r="P51" s="4" t="s">
        <v>187</v>
      </c>
      <c r="Q51" s="4" t="s">
        <v>278</v>
      </c>
      <c r="R51" s="4" t="str">
        <f t="shared" si="6"/>
        <v>[15]</v>
      </c>
    </row>
    <row r="52" spans="1:20" ht="15" customHeight="1" thickBot="1" x14ac:dyDescent="0.25">
      <c r="A52" s="68"/>
      <c r="B52" s="25" t="s">
        <v>328</v>
      </c>
      <c r="C52" s="3" t="s">
        <v>66</v>
      </c>
      <c r="D52" s="3"/>
      <c r="E52" s="3" t="s">
        <v>66</v>
      </c>
      <c r="F52" s="3"/>
      <c r="G52" s="3">
        <v>4</v>
      </c>
      <c r="H52" s="3">
        <v>4</v>
      </c>
      <c r="I52" s="3" t="str">
        <f t="shared" si="4"/>
        <v>[5]</v>
      </c>
      <c r="J52" s="3">
        <v>10</v>
      </c>
      <c r="K52" s="3">
        <v>10</v>
      </c>
      <c r="L52" s="3" t="str">
        <f t="shared" si="5"/>
        <v>[8]</v>
      </c>
      <c r="M52" s="3">
        <v>14</v>
      </c>
      <c r="N52" s="3" t="str">
        <f t="shared" si="3"/>
        <v>[9]</v>
      </c>
      <c r="O52" s="3">
        <v>9</v>
      </c>
      <c r="P52" s="3">
        <v>11</v>
      </c>
      <c r="Q52" s="3">
        <v>13</v>
      </c>
      <c r="R52" s="3" t="str">
        <f t="shared" si="6"/>
        <v>[15]</v>
      </c>
    </row>
    <row r="53" spans="1:20" ht="15" customHeight="1" x14ac:dyDescent="0.2">
      <c r="A53" s="66" t="s">
        <v>5</v>
      </c>
      <c r="B53" s="21" t="s">
        <v>1101</v>
      </c>
      <c r="C53" s="14">
        <v>660</v>
      </c>
      <c r="D53" s="14" t="str">
        <f>$S$4</f>
        <v>[3]</v>
      </c>
      <c r="E53" s="14">
        <v>660</v>
      </c>
      <c r="F53" s="14" t="str">
        <f>$S$4</f>
        <v>[3]</v>
      </c>
      <c r="G53" s="14">
        <v>290</v>
      </c>
      <c r="H53" s="14">
        <v>290</v>
      </c>
      <c r="I53" s="14" t="str">
        <f t="shared" si="4"/>
        <v>[5]</v>
      </c>
      <c r="J53" s="14">
        <v>440</v>
      </c>
      <c r="K53" s="14">
        <v>440</v>
      </c>
      <c r="L53" s="14" t="str">
        <f>$S$11</f>
        <v>[10]</v>
      </c>
      <c r="M53" s="14">
        <v>550</v>
      </c>
      <c r="N53" s="14" t="str">
        <f>$S$11</f>
        <v>[10]</v>
      </c>
      <c r="O53" s="14">
        <v>381</v>
      </c>
      <c r="P53" s="14">
        <v>406</v>
      </c>
      <c r="Q53" s="14">
        <v>440</v>
      </c>
      <c r="R53" s="14" t="str">
        <f t="shared" si="6"/>
        <v>[15]</v>
      </c>
    </row>
    <row r="54" spans="1:20" ht="15" customHeight="1" thickBot="1" x14ac:dyDescent="0.25">
      <c r="A54" s="68"/>
      <c r="B54" s="23" t="s">
        <v>1100</v>
      </c>
      <c r="C54" s="19">
        <v>420</v>
      </c>
      <c r="D54" s="19" t="str">
        <f>$S$3</f>
        <v>[2]</v>
      </c>
      <c r="E54" s="19">
        <v>400</v>
      </c>
      <c r="F54" s="19" t="str">
        <f>$S$3</f>
        <v>[2]</v>
      </c>
      <c r="G54" s="19">
        <v>269</v>
      </c>
      <c r="H54" s="19">
        <v>269</v>
      </c>
      <c r="I54" s="19" t="str">
        <f t="shared" si="4"/>
        <v>[5]</v>
      </c>
      <c r="J54" s="19">
        <v>375</v>
      </c>
      <c r="K54" s="19">
        <v>375</v>
      </c>
      <c r="L54" s="19" t="str">
        <f>$S$9</f>
        <v>[8]</v>
      </c>
      <c r="M54" s="19">
        <v>442</v>
      </c>
      <c r="N54" s="19" t="str">
        <f>$S$13</f>
        <v>[12]</v>
      </c>
      <c r="O54" s="19">
        <v>242</v>
      </c>
      <c r="P54" s="19">
        <v>290</v>
      </c>
      <c r="Q54" s="19">
        <v>330</v>
      </c>
      <c r="R54" s="19" t="str">
        <f t="shared" si="6"/>
        <v>[15]</v>
      </c>
    </row>
    <row r="56" spans="1:20" ht="15" customHeight="1" x14ac:dyDescent="0.2">
      <c r="B56" s="16"/>
      <c r="S56" s="8"/>
      <c r="T56" s="8"/>
    </row>
    <row r="57" spans="1:20" ht="15" customHeight="1" x14ac:dyDescent="0.2">
      <c r="S57" s="8"/>
      <c r="T57" s="8"/>
    </row>
    <row r="58" spans="1:20" ht="15" customHeight="1" x14ac:dyDescent="0.2">
      <c r="S58" s="8"/>
      <c r="T58" s="8"/>
    </row>
    <row r="59" spans="1:20" ht="15" customHeight="1" x14ac:dyDescent="0.2">
      <c r="S59" s="8"/>
      <c r="T59" s="8"/>
    </row>
  </sheetData>
  <mergeCells count="15">
    <mergeCell ref="A1:A4"/>
    <mergeCell ref="A5:A9"/>
    <mergeCell ref="A53:A54"/>
    <mergeCell ref="A28:A31"/>
    <mergeCell ref="A32:A36"/>
    <mergeCell ref="A10:A13"/>
    <mergeCell ref="A19:A20"/>
    <mergeCell ref="A14:A15"/>
    <mergeCell ref="A37:A39"/>
    <mergeCell ref="A16:A18"/>
    <mergeCell ref="A24:A27"/>
    <mergeCell ref="A21:A23"/>
    <mergeCell ref="A43:A49"/>
    <mergeCell ref="A50:A52"/>
    <mergeCell ref="A40:A42"/>
  </mergeCells>
  <hyperlinks>
    <hyperlink ref="T3" r:id="rId1"/>
    <hyperlink ref="T4" r:id="rId2"/>
    <hyperlink ref="T5" r:id="rId3"/>
    <hyperlink ref="T6" r:id="rId4"/>
    <hyperlink ref="T8" r:id="rId5"/>
    <hyperlink ref="T9" r:id="rId6"/>
    <hyperlink ref="T10" r:id="rId7"/>
    <hyperlink ref="T13" r:id="rId8"/>
    <hyperlink ref="T16" r:id="rId9"/>
    <hyperlink ref="T2" r:id="rId10"/>
    <hyperlink ref="T12" r:id="rId11"/>
    <hyperlink ref="T14" r:id="rId12"/>
    <hyperlink ref="T15" r:id="rId13"/>
  </hyperlinks>
  <pageMargins left="0.7" right="0.7" top="0.78740157499999996" bottom="0.78740157499999996" header="0.3" footer="0.3"/>
  <pageSetup paperSize="9" orientation="portrait" horizontalDpi="0" verticalDpi="0" r:id="rId1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56"/>
  <sheetViews>
    <sheetView zoomScaleNormal="100" workbookViewId="0">
      <selection activeCell="J27" sqref="J27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5" width="15" style="8" bestFit="1" customWidth="1"/>
    <col min="6" max="6" width="4.140625" style="8" bestFit="1" customWidth="1"/>
    <col min="7" max="7" width="15" style="8" bestFit="1" customWidth="1"/>
    <col min="8" max="8" width="4.140625" style="8" bestFit="1" customWidth="1"/>
    <col min="9" max="9" width="4.140625" style="17" bestFit="1" customWidth="1"/>
    <col min="10" max="10" width="87.85546875" style="17" customWidth="1"/>
    <col min="11" max="16384" width="11.42578125" style="17"/>
  </cols>
  <sheetData>
    <row r="1" spans="1:10" ht="15" customHeight="1" x14ac:dyDescent="0.2">
      <c r="A1" s="66" t="s">
        <v>155</v>
      </c>
      <c r="B1" s="21" t="s">
        <v>6</v>
      </c>
      <c r="C1" s="14" t="s">
        <v>19</v>
      </c>
      <c r="D1" s="14"/>
      <c r="E1" s="14" t="s">
        <v>19</v>
      </c>
      <c r="F1" s="14"/>
      <c r="G1" s="14" t="s">
        <v>19</v>
      </c>
      <c r="H1" s="14"/>
      <c r="J1" s="17" t="s">
        <v>394</v>
      </c>
    </row>
    <row r="2" spans="1:10" ht="15" customHeight="1" x14ac:dyDescent="0.2">
      <c r="A2" s="67"/>
      <c r="B2" s="22" t="s">
        <v>7</v>
      </c>
      <c r="C2" s="9" t="s">
        <v>306</v>
      </c>
      <c r="D2" s="9"/>
      <c r="E2" s="9" t="s">
        <v>203</v>
      </c>
      <c r="F2" s="9"/>
      <c r="G2" s="9" t="s">
        <v>207</v>
      </c>
      <c r="H2" s="9"/>
      <c r="I2" s="17" t="s">
        <v>139</v>
      </c>
      <c r="J2" s="18" t="s">
        <v>388</v>
      </c>
    </row>
    <row r="3" spans="1:10" ht="15" customHeight="1" x14ac:dyDescent="0.2">
      <c r="A3" s="67"/>
      <c r="B3" s="22" t="s">
        <v>8</v>
      </c>
      <c r="C3" s="9">
        <v>601</v>
      </c>
      <c r="D3" s="4" t="str">
        <f>$I$2</f>
        <v>[1]</v>
      </c>
      <c r="E3" s="9">
        <v>291</v>
      </c>
      <c r="F3" s="4" t="str">
        <f>$I$2</f>
        <v>[1]</v>
      </c>
      <c r="G3" s="9">
        <v>471</v>
      </c>
      <c r="H3" s="4" t="str">
        <f>$I$2</f>
        <v>[1]</v>
      </c>
      <c r="I3" s="17" t="s">
        <v>141</v>
      </c>
      <c r="J3" s="31" t="s">
        <v>102</v>
      </c>
    </row>
    <row r="4" spans="1:10" ht="15" customHeight="1" thickBot="1" x14ac:dyDescent="0.25">
      <c r="A4" s="68"/>
      <c r="B4" s="23" t="s">
        <v>227</v>
      </c>
      <c r="C4" s="10" t="s">
        <v>113</v>
      </c>
      <c r="D4" s="10" t="str">
        <f>$I$10</f>
        <v>[9]</v>
      </c>
      <c r="E4" s="10" t="s">
        <v>122</v>
      </c>
      <c r="F4" s="10" t="str">
        <f>$I$7</f>
        <v>[6]</v>
      </c>
      <c r="G4" s="10" t="s">
        <v>208</v>
      </c>
      <c r="H4" s="10" t="str">
        <f>$I$4</f>
        <v>[3]</v>
      </c>
      <c r="I4" s="17" t="s">
        <v>150</v>
      </c>
      <c r="J4" s="18" t="s">
        <v>641</v>
      </c>
    </row>
    <row r="5" spans="1:10" ht="15" customHeight="1" x14ac:dyDescent="0.2">
      <c r="A5" s="69" t="s">
        <v>0</v>
      </c>
      <c r="B5" s="24" t="s">
        <v>337</v>
      </c>
      <c r="C5" s="14">
        <v>2</v>
      </c>
      <c r="D5" s="14" t="str">
        <f>$I$10</f>
        <v>[9]</v>
      </c>
      <c r="E5" s="14">
        <v>2</v>
      </c>
      <c r="F5" s="14" t="str">
        <f>$I$7</f>
        <v>[6]</v>
      </c>
      <c r="G5" s="14">
        <v>2</v>
      </c>
      <c r="H5" s="14" t="str">
        <f>$I$3</f>
        <v>[2]</v>
      </c>
      <c r="I5" s="17" t="s">
        <v>152</v>
      </c>
      <c r="J5" s="18" t="s">
        <v>206</v>
      </c>
    </row>
    <row r="6" spans="1:10" ht="15" customHeight="1" x14ac:dyDescent="0.2">
      <c r="A6" s="67"/>
      <c r="B6" s="22" t="s">
        <v>159</v>
      </c>
      <c r="C6" s="9" t="s">
        <v>304</v>
      </c>
      <c r="D6" s="9" t="str">
        <f>$I$10</f>
        <v>[9]</v>
      </c>
      <c r="E6" s="9" t="s">
        <v>301</v>
      </c>
      <c r="F6" s="9" t="str">
        <f>$I$7</f>
        <v>[6]</v>
      </c>
      <c r="G6" s="9" t="s">
        <v>302</v>
      </c>
      <c r="H6" s="9" t="str">
        <f>$I$3</f>
        <v>[2]</v>
      </c>
      <c r="I6" s="17" t="s">
        <v>168</v>
      </c>
      <c r="J6" s="31" t="s">
        <v>205</v>
      </c>
    </row>
    <row r="7" spans="1:10" ht="15" customHeight="1" x14ac:dyDescent="0.2">
      <c r="A7" s="70"/>
      <c r="B7" s="25" t="s">
        <v>915</v>
      </c>
      <c r="C7" s="10">
        <v>41.01</v>
      </c>
      <c r="D7" s="10" t="str">
        <f>$I$13</f>
        <v>[12]</v>
      </c>
      <c r="E7" s="10">
        <v>61.34</v>
      </c>
      <c r="F7" s="10" t="str">
        <f>$I$8</f>
        <v>[7]</v>
      </c>
      <c r="G7" s="10">
        <v>64.540000000000006</v>
      </c>
      <c r="H7" s="10" t="str">
        <f>$I$8</f>
        <v>[7]</v>
      </c>
      <c r="I7" s="17" t="s">
        <v>171</v>
      </c>
      <c r="J7" s="31" t="s">
        <v>103</v>
      </c>
    </row>
    <row r="8" spans="1:10" ht="15" customHeight="1" x14ac:dyDescent="0.2">
      <c r="A8" s="70"/>
      <c r="B8" s="25" t="s">
        <v>916</v>
      </c>
      <c r="C8" s="3" t="s">
        <v>66</v>
      </c>
      <c r="D8" s="3"/>
      <c r="E8" s="3" t="s">
        <v>66</v>
      </c>
      <c r="F8" s="3"/>
      <c r="G8" s="3" t="s">
        <v>66</v>
      </c>
      <c r="H8" s="3"/>
      <c r="I8" s="32" t="s">
        <v>223</v>
      </c>
      <c r="J8" s="31" t="s">
        <v>631</v>
      </c>
    </row>
    <row r="9" spans="1:10" ht="15" customHeight="1" thickBot="1" x14ac:dyDescent="0.25">
      <c r="A9" s="70"/>
      <c r="B9" s="25" t="s">
        <v>191</v>
      </c>
      <c r="C9" s="3" t="s">
        <v>66</v>
      </c>
      <c r="D9" s="3"/>
      <c r="E9" s="3" t="s">
        <v>66</v>
      </c>
      <c r="F9" s="3"/>
      <c r="G9" s="3" t="s">
        <v>66</v>
      </c>
      <c r="H9" s="3"/>
      <c r="I9" s="17" t="s">
        <v>224</v>
      </c>
      <c r="J9" s="18" t="s">
        <v>204</v>
      </c>
    </row>
    <row r="10" spans="1:10" ht="15" customHeight="1" x14ac:dyDescent="0.2">
      <c r="A10" s="66" t="s">
        <v>52</v>
      </c>
      <c r="B10" s="21" t="s">
        <v>917</v>
      </c>
      <c r="C10" s="14">
        <v>12.42</v>
      </c>
      <c r="D10" s="14" t="str">
        <f>$I$12</f>
        <v>[11]</v>
      </c>
      <c r="E10" s="14">
        <v>17.25</v>
      </c>
      <c r="F10" s="14" t="str">
        <f>$I$9</f>
        <v>[8]</v>
      </c>
      <c r="G10" s="14">
        <v>21.13</v>
      </c>
      <c r="H10" s="14" t="str">
        <f>$I$6</f>
        <v>[5]</v>
      </c>
      <c r="I10" s="17" t="s">
        <v>225</v>
      </c>
      <c r="J10" s="31" t="s">
        <v>100</v>
      </c>
    </row>
    <row r="11" spans="1:10" ht="15" customHeight="1" x14ac:dyDescent="0.2">
      <c r="A11" s="67"/>
      <c r="B11" s="22" t="s">
        <v>918</v>
      </c>
      <c r="C11" s="4">
        <v>1.84</v>
      </c>
      <c r="D11" s="4" t="str">
        <f>$I$10</f>
        <v>[9]</v>
      </c>
      <c r="E11" s="4">
        <v>1.89</v>
      </c>
      <c r="F11" s="4" t="str">
        <f>$I$6</f>
        <v>[5]</v>
      </c>
      <c r="G11" s="4">
        <v>1.89</v>
      </c>
      <c r="H11" s="4" t="str">
        <f>$I$6</f>
        <v>[5]</v>
      </c>
      <c r="I11" s="17" t="s">
        <v>226</v>
      </c>
      <c r="J11" s="18" t="s">
        <v>101</v>
      </c>
    </row>
    <row r="12" spans="1:10" ht="15" customHeight="1" x14ac:dyDescent="0.2">
      <c r="A12" s="67"/>
      <c r="B12" s="26" t="s">
        <v>919</v>
      </c>
      <c r="C12" s="4">
        <v>2.48</v>
      </c>
      <c r="D12" s="4" t="str">
        <f>$I$10</f>
        <v>[9]</v>
      </c>
      <c r="E12" s="4">
        <v>2.5499999999999998</v>
      </c>
      <c r="F12" s="4" t="str">
        <f>$I$6</f>
        <v>[5]</v>
      </c>
      <c r="G12" s="4">
        <v>2.5499999999999998</v>
      </c>
      <c r="H12" s="4" t="str">
        <f>$I$6</f>
        <v>[5]</v>
      </c>
      <c r="I12" s="17" t="s">
        <v>265</v>
      </c>
      <c r="J12" s="18" t="s">
        <v>303</v>
      </c>
    </row>
    <row r="13" spans="1:10" ht="15" customHeight="1" thickBot="1" x14ac:dyDescent="0.25">
      <c r="A13" s="68"/>
      <c r="B13" s="23" t="s">
        <v>920</v>
      </c>
      <c r="C13" s="19" t="s">
        <v>286</v>
      </c>
      <c r="D13" s="19"/>
      <c r="E13" s="19">
        <v>68.81</v>
      </c>
      <c r="F13" s="19" t="str">
        <f>$I$9</f>
        <v>[8]</v>
      </c>
      <c r="G13" s="19">
        <v>84.21</v>
      </c>
      <c r="H13" s="19" t="str">
        <f>$I$6</f>
        <v>[5]</v>
      </c>
      <c r="I13" s="17" t="s">
        <v>266</v>
      </c>
      <c r="J13" s="31" t="s">
        <v>305</v>
      </c>
    </row>
    <row r="14" spans="1:10" ht="15" customHeight="1" x14ac:dyDescent="0.2">
      <c r="A14" s="69" t="s">
        <v>1</v>
      </c>
      <c r="B14" s="24" t="s">
        <v>921</v>
      </c>
      <c r="C14" s="20">
        <v>2.64</v>
      </c>
      <c r="D14" s="20" t="str">
        <f>$I$12</f>
        <v>[11]</v>
      </c>
      <c r="E14" s="20">
        <v>2.69</v>
      </c>
      <c r="F14" s="20" t="str">
        <f t="shared" ref="F14:F31" si="0">$I$7</f>
        <v>[6]</v>
      </c>
      <c r="G14" s="20">
        <v>2.69</v>
      </c>
      <c r="H14" s="20" t="str">
        <f t="shared" ref="H14:H31" si="1">$I$3</f>
        <v>[2]</v>
      </c>
      <c r="J14" s="16" t="s">
        <v>395</v>
      </c>
    </row>
    <row r="15" spans="1:10" ht="15" customHeight="1" thickBot="1" x14ac:dyDescent="0.25">
      <c r="A15" s="70"/>
      <c r="B15" s="25" t="s">
        <v>922</v>
      </c>
      <c r="C15" s="10">
        <v>2.69</v>
      </c>
      <c r="D15" s="10" t="str">
        <f t="shared" ref="D15:D20" si="2">$I$10</f>
        <v>[9]</v>
      </c>
      <c r="E15" s="10">
        <v>2.69</v>
      </c>
      <c r="F15" s="10" t="str">
        <f t="shared" si="0"/>
        <v>[6]</v>
      </c>
      <c r="G15" s="10">
        <v>2.69</v>
      </c>
      <c r="H15" s="10" t="str">
        <f t="shared" si="1"/>
        <v>[2]</v>
      </c>
      <c r="J15" s="15" t="s">
        <v>410</v>
      </c>
    </row>
    <row r="16" spans="1:10" ht="15" customHeight="1" x14ac:dyDescent="0.2">
      <c r="A16" s="66" t="s">
        <v>2</v>
      </c>
      <c r="B16" s="21" t="s">
        <v>923</v>
      </c>
      <c r="C16" s="14">
        <v>26.77</v>
      </c>
      <c r="D16" s="14" t="str">
        <f t="shared" si="2"/>
        <v>[9]</v>
      </c>
      <c r="E16" s="14">
        <v>32.299999999999997</v>
      </c>
      <c r="F16" s="14" t="str">
        <f t="shared" si="0"/>
        <v>[6]</v>
      </c>
      <c r="G16" s="14">
        <v>36.24</v>
      </c>
      <c r="H16" s="14" t="str">
        <f t="shared" si="1"/>
        <v>[2]</v>
      </c>
      <c r="J16" s="15" t="s">
        <v>411</v>
      </c>
    </row>
    <row r="17" spans="1:10" ht="15" customHeight="1" x14ac:dyDescent="0.2">
      <c r="A17" s="67"/>
      <c r="B17" s="22" t="s">
        <v>924</v>
      </c>
      <c r="C17" s="9">
        <v>21.23</v>
      </c>
      <c r="D17" s="9" t="str">
        <f t="shared" si="2"/>
        <v>[9]</v>
      </c>
      <c r="E17" s="9">
        <v>23.25</v>
      </c>
      <c r="F17" s="9" t="str">
        <f t="shared" si="0"/>
        <v>[6]</v>
      </c>
      <c r="G17" s="9">
        <v>23.24</v>
      </c>
      <c r="H17" s="9" t="str">
        <f t="shared" si="1"/>
        <v>[2]</v>
      </c>
      <c r="J17" s="15" t="s">
        <v>412</v>
      </c>
    </row>
    <row r="18" spans="1:10" ht="15" customHeight="1" thickBot="1" x14ac:dyDescent="0.25">
      <c r="A18" s="68"/>
      <c r="B18" s="23" t="s">
        <v>925</v>
      </c>
      <c r="C18" s="19">
        <v>6.3</v>
      </c>
      <c r="D18" s="19" t="str">
        <f t="shared" si="2"/>
        <v>[9]</v>
      </c>
      <c r="E18" s="19">
        <v>7.51</v>
      </c>
      <c r="F18" s="19" t="str">
        <f t="shared" si="0"/>
        <v>[6]</v>
      </c>
      <c r="G18" s="19">
        <v>7.35</v>
      </c>
      <c r="H18" s="19" t="str">
        <f t="shared" si="1"/>
        <v>[2]</v>
      </c>
      <c r="J18" s="15"/>
    </row>
    <row r="19" spans="1:10" ht="15" customHeight="1" x14ac:dyDescent="0.2">
      <c r="A19" s="69" t="s">
        <v>71</v>
      </c>
      <c r="B19" s="24" t="s">
        <v>926</v>
      </c>
      <c r="C19" s="20">
        <v>3.14</v>
      </c>
      <c r="D19" s="20" t="str">
        <f t="shared" si="2"/>
        <v>[9]</v>
      </c>
      <c r="E19" s="20">
        <v>4.12</v>
      </c>
      <c r="F19" s="20" t="str">
        <f t="shared" si="0"/>
        <v>[6]</v>
      </c>
      <c r="G19" s="20">
        <v>4.07</v>
      </c>
      <c r="H19" s="20" t="str">
        <f t="shared" si="1"/>
        <v>[2]</v>
      </c>
      <c r="J19" s="15"/>
    </row>
    <row r="20" spans="1:10" ht="15" customHeight="1" thickBot="1" x14ac:dyDescent="0.25">
      <c r="A20" s="70"/>
      <c r="B20" s="27" t="s">
        <v>927</v>
      </c>
      <c r="C20" s="10">
        <v>11.4</v>
      </c>
      <c r="D20" s="10" t="str">
        <f t="shared" si="2"/>
        <v>[9]</v>
      </c>
      <c r="E20" s="10">
        <v>15.01</v>
      </c>
      <c r="F20" s="10" t="str">
        <f t="shared" si="0"/>
        <v>[6]</v>
      </c>
      <c r="G20" s="10">
        <v>17.3</v>
      </c>
      <c r="H20" s="10" t="str">
        <f t="shared" si="1"/>
        <v>[2]</v>
      </c>
      <c r="J20" s="15"/>
    </row>
    <row r="21" spans="1:10" ht="15" customHeight="1" x14ac:dyDescent="0.2">
      <c r="A21" s="66" t="s">
        <v>135</v>
      </c>
      <c r="B21" s="21" t="s">
        <v>928</v>
      </c>
      <c r="C21" s="14">
        <v>54.54</v>
      </c>
      <c r="D21" s="14" t="str">
        <f>$I$12</f>
        <v>[11]</v>
      </c>
      <c r="E21" s="14">
        <v>70.61</v>
      </c>
      <c r="F21" s="14" t="str">
        <f t="shared" si="0"/>
        <v>[6]</v>
      </c>
      <c r="G21" s="14">
        <v>71.069999999999993</v>
      </c>
      <c r="H21" s="14" t="str">
        <f t="shared" si="1"/>
        <v>[2]</v>
      </c>
      <c r="J21" s="15"/>
    </row>
    <row r="22" spans="1:10" ht="15" customHeight="1" x14ac:dyDescent="0.2">
      <c r="A22" s="67"/>
      <c r="B22" s="22" t="s">
        <v>929</v>
      </c>
      <c r="C22" s="12">
        <v>0.32</v>
      </c>
      <c r="D22" s="12" t="str">
        <f>$I$12</f>
        <v>[11]</v>
      </c>
      <c r="E22" s="12">
        <v>0.26</v>
      </c>
      <c r="F22" s="12" t="str">
        <f t="shared" si="0"/>
        <v>[6]</v>
      </c>
      <c r="G22" s="12">
        <v>0.25</v>
      </c>
      <c r="H22" s="12" t="str">
        <f t="shared" si="1"/>
        <v>[2]</v>
      </c>
      <c r="J22" s="15"/>
    </row>
    <row r="23" spans="1:10" ht="15" customHeight="1" thickBot="1" x14ac:dyDescent="0.25">
      <c r="A23" s="68"/>
      <c r="B23" s="23" t="s">
        <v>930</v>
      </c>
      <c r="C23" s="5">
        <v>24.5</v>
      </c>
      <c r="D23" s="5" t="str">
        <f>$I$12</f>
        <v>[11]</v>
      </c>
      <c r="E23" s="5">
        <v>26.5</v>
      </c>
      <c r="F23" s="5" t="str">
        <f t="shared" si="0"/>
        <v>[6]</v>
      </c>
      <c r="G23" s="5">
        <v>26</v>
      </c>
      <c r="H23" s="5" t="str">
        <f t="shared" si="1"/>
        <v>[2]</v>
      </c>
    </row>
    <row r="24" spans="1:10" ht="15" customHeight="1" x14ac:dyDescent="0.2">
      <c r="A24" s="69" t="s">
        <v>128</v>
      </c>
      <c r="B24" s="24" t="s">
        <v>931</v>
      </c>
      <c r="C24" s="14" t="s">
        <v>286</v>
      </c>
      <c r="D24" s="14"/>
      <c r="E24" s="14">
        <v>11.09</v>
      </c>
      <c r="F24" s="14" t="str">
        <f t="shared" si="0"/>
        <v>[6]</v>
      </c>
      <c r="G24" s="14">
        <v>11.09</v>
      </c>
      <c r="H24" s="14" t="str">
        <f t="shared" si="1"/>
        <v>[2]</v>
      </c>
    </row>
    <row r="25" spans="1:10" ht="15" customHeight="1" x14ac:dyDescent="0.2">
      <c r="A25" s="67"/>
      <c r="B25" s="22" t="s">
        <v>932</v>
      </c>
      <c r="C25" s="4">
        <v>3.46</v>
      </c>
      <c r="D25" s="4" t="str">
        <f>$I$10</f>
        <v>[9]</v>
      </c>
      <c r="E25" s="4">
        <v>3.61</v>
      </c>
      <c r="F25" s="4" t="str">
        <f t="shared" si="0"/>
        <v>[6]</v>
      </c>
      <c r="G25" s="4">
        <v>3.28</v>
      </c>
      <c r="H25" s="4" t="str">
        <f t="shared" si="1"/>
        <v>[2]</v>
      </c>
    </row>
    <row r="26" spans="1:10" ht="15" customHeight="1" x14ac:dyDescent="0.2">
      <c r="A26" s="67"/>
      <c r="B26" s="22" t="s">
        <v>933</v>
      </c>
      <c r="C26" s="4">
        <v>0.67</v>
      </c>
      <c r="D26" s="4" t="str">
        <f>$I$12</f>
        <v>[11]</v>
      </c>
      <c r="E26" s="4">
        <v>0.67</v>
      </c>
      <c r="F26" s="4" t="str">
        <f t="shared" si="0"/>
        <v>[6]</v>
      </c>
      <c r="G26" s="4">
        <v>0.66</v>
      </c>
      <c r="H26" s="4" t="str">
        <f t="shared" si="1"/>
        <v>[2]</v>
      </c>
    </row>
    <row r="27" spans="1:10" ht="15" customHeight="1" thickBot="1" x14ac:dyDescent="0.25">
      <c r="A27" s="70"/>
      <c r="B27" s="23" t="s">
        <v>934</v>
      </c>
      <c r="C27" s="3">
        <v>42</v>
      </c>
      <c r="D27" s="3" t="str">
        <f>$I$12</f>
        <v>[11]</v>
      </c>
      <c r="E27" s="3">
        <v>39</v>
      </c>
      <c r="F27" s="3" t="str">
        <f t="shared" si="0"/>
        <v>[6]</v>
      </c>
      <c r="G27" s="3">
        <v>38.5</v>
      </c>
      <c r="H27" s="3" t="str">
        <f t="shared" si="1"/>
        <v>[2]</v>
      </c>
    </row>
    <row r="28" spans="1:10" ht="15" customHeight="1" x14ac:dyDescent="0.2">
      <c r="A28" s="73" t="s">
        <v>129</v>
      </c>
      <c r="B28" s="21" t="s">
        <v>935</v>
      </c>
      <c r="C28" s="14" t="s">
        <v>286</v>
      </c>
      <c r="D28" s="14"/>
      <c r="E28" s="14">
        <v>15.91</v>
      </c>
      <c r="F28" s="14" t="str">
        <f t="shared" si="0"/>
        <v>[6]</v>
      </c>
      <c r="G28" s="14">
        <v>15.91</v>
      </c>
      <c r="H28" s="14" t="str">
        <f t="shared" si="1"/>
        <v>[2]</v>
      </c>
    </row>
    <row r="29" spans="1:10" ht="15" customHeight="1" x14ac:dyDescent="0.2">
      <c r="A29" s="74"/>
      <c r="B29" s="22" t="s">
        <v>936</v>
      </c>
      <c r="C29" s="9">
        <v>6.2</v>
      </c>
      <c r="D29" s="9" t="str">
        <f>$I$10</f>
        <v>[9]</v>
      </c>
      <c r="E29" s="9">
        <v>8.5399999999999991</v>
      </c>
      <c r="F29" s="9" t="str">
        <f t="shared" si="0"/>
        <v>[6]</v>
      </c>
      <c r="G29" s="9">
        <v>8.5399999999999991</v>
      </c>
      <c r="H29" s="9" t="str">
        <f t="shared" si="1"/>
        <v>[2]</v>
      </c>
    </row>
    <row r="30" spans="1:10" ht="15" customHeight="1" x14ac:dyDescent="0.2">
      <c r="A30" s="74"/>
      <c r="B30" s="22" t="s">
        <v>937</v>
      </c>
      <c r="C30" s="4">
        <v>0.46</v>
      </c>
      <c r="D30" s="4" t="str">
        <f>$I$12</f>
        <v>[11]</v>
      </c>
      <c r="E30" s="4">
        <v>0.42</v>
      </c>
      <c r="F30" s="4" t="str">
        <f t="shared" si="0"/>
        <v>[6]</v>
      </c>
      <c r="G30" s="4">
        <v>0.47</v>
      </c>
      <c r="H30" s="4" t="str">
        <f t="shared" si="1"/>
        <v>[2]</v>
      </c>
    </row>
    <row r="31" spans="1:10" ht="15" customHeight="1" thickBot="1" x14ac:dyDescent="0.25">
      <c r="A31" s="75"/>
      <c r="B31" s="23" t="s">
        <v>938</v>
      </c>
      <c r="C31" s="5">
        <v>31</v>
      </c>
      <c r="D31" s="5" t="str">
        <f>$I$12</f>
        <v>[11]</v>
      </c>
      <c r="E31" s="5">
        <v>29</v>
      </c>
      <c r="F31" s="5" t="str">
        <f t="shared" si="0"/>
        <v>[6]</v>
      </c>
      <c r="G31" s="5">
        <v>28.5</v>
      </c>
      <c r="H31" s="5" t="str">
        <f t="shared" si="1"/>
        <v>[2]</v>
      </c>
    </row>
    <row r="32" spans="1:10" ht="15" customHeight="1" x14ac:dyDescent="0.2">
      <c r="A32" s="69" t="s">
        <v>69</v>
      </c>
      <c r="B32" s="24" t="s">
        <v>913</v>
      </c>
      <c r="C32" s="9">
        <v>507</v>
      </c>
      <c r="D32" s="9" t="str">
        <f>$I$11</f>
        <v>[10]</v>
      </c>
      <c r="E32" s="9">
        <v>507</v>
      </c>
      <c r="F32" s="9" t="str">
        <f>$I$4</f>
        <v>[3]</v>
      </c>
      <c r="G32" s="9">
        <v>507</v>
      </c>
      <c r="H32" s="9" t="str">
        <f>$I$4</f>
        <v>[3]</v>
      </c>
    </row>
    <row r="33" spans="1:8" ht="15" customHeight="1" x14ac:dyDescent="0.2">
      <c r="A33" s="67"/>
      <c r="B33" s="22" t="s">
        <v>891</v>
      </c>
      <c r="C33" s="9">
        <v>0.85</v>
      </c>
      <c r="D33" s="9" t="str">
        <f>$I$11</f>
        <v>[10]</v>
      </c>
      <c r="E33" s="9">
        <v>0.85</v>
      </c>
      <c r="F33" s="9" t="str">
        <f>$I$4</f>
        <v>[3]</v>
      </c>
      <c r="G33" s="9">
        <v>0.85</v>
      </c>
      <c r="H33" s="9" t="str">
        <f>$I$4</f>
        <v>[3]</v>
      </c>
    </row>
    <row r="34" spans="1:8" ht="15" customHeight="1" x14ac:dyDescent="0.2">
      <c r="A34" s="67"/>
      <c r="B34" s="22" t="s">
        <v>939</v>
      </c>
      <c r="C34" s="13">
        <v>0.8</v>
      </c>
      <c r="D34" s="13" t="str">
        <f>$I$10</f>
        <v>[9]</v>
      </c>
      <c r="E34" s="13">
        <v>0.7</v>
      </c>
      <c r="F34" s="13" t="str">
        <f>$I$7</f>
        <v>[6]</v>
      </c>
      <c r="G34" s="13">
        <v>0.7</v>
      </c>
      <c r="H34" s="13" t="str">
        <f>$I$3</f>
        <v>[2]</v>
      </c>
    </row>
    <row r="35" spans="1:8" ht="15" customHeight="1" x14ac:dyDescent="0.2">
      <c r="A35" s="67"/>
      <c r="B35" s="22" t="s">
        <v>940</v>
      </c>
      <c r="C35" s="4">
        <v>410</v>
      </c>
      <c r="D35" s="4" t="str">
        <f>$I$11</f>
        <v>[10]</v>
      </c>
      <c r="E35" s="4">
        <v>410</v>
      </c>
      <c r="F35" s="4" t="str">
        <f>$I$4</f>
        <v>[3]</v>
      </c>
      <c r="G35" s="4">
        <v>410</v>
      </c>
      <c r="H35" s="4" t="str">
        <f>$I$4</f>
        <v>[3]</v>
      </c>
    </row>
    <row r="36" spans="1:8" ht="15" customHeight="1" thickBot="1" x14ac:dyDescent="0.25">
      <c r="A36" s="67"/>
      <c r="B36" s="22" t="s">
        <v>941</v>
      </c>
      <c r="C36" s="13">
        <v>370</v>
      </c>
      <c r="D36" s="13" t="str">
        <f>$I$11</f>
        <v>[10]</v>
      </c>
      <c r="E36" s="13" t="s">
        <v>286</v>
      </c>
      <c r="F36" s="13"/>
      <c r="G36" s="13" t="s">
        <v>286</v>
      </c>
      <c r="H36" s="13"/>
    </row>
    <row r="37" spans="1:8" ht="15" customHeight="1" x14ac:dyDescent="0.2">
      <c r="A37" s="66" t="s">
        <v>3</v>
      </c>
      <c r="B37" s="21" t="s">
        <v>325</v>
      </c>
      <c r="C37" s="6">
        <v>54</v>
      </c>
      <c r="D37" s="6" t="str">
        <f>$I$11</f>
        <v>[10]</v>
      </c>
      <c r="E37" s="6">
        <v>87</v>
      </c>
      <c r="F37" s="6" t="str">
        <f>$I$4</f>
        <v>[3]</v>
      </c>
      <c r="G37" s="6">
        <v>128</v>
      </c>
      <c r="H37" s="6" t="str">
        <f>$I$3</f>
        <v>[2]</v>
      </c>
    </row>
    <row r="38" spans="1:8" ht="15" customHeight="1" x14ac:dyDescent="0.2">
      <c r="A38" s="67"/>
      <c r="B38" s="22" t="s">
        <v>326</v>
      </c>
      <c r="C38" s="4" t="s">
        <v>66</v>
      </c>
      <c r="D38" s="4"/>
      <c r="E38" s="4" t="s">
        <v>66</v>
      </c>
      <c r="F38" s="4"/>
      <c r="G38" s="4" t="s">
        <v>66</v>
      </c>
      <c r="H38" s="4"/>
    </row>
    <row r="39" spans="1:8" ht="15" customHeight="1" thickBot="1" x14ac:dyDescent="0.25">
      <c r="A39" s="68"/>
      <c r="B39" s="25" t="s">
        <v>327</v>
      </c>
      <c r="C39" s="13">
        <v>8082</v>
      </c>
      <c r="D39" s="13" t="str">
        <f>$I$11</f>
        <v>[10]</v>
      </c>
      <c r="E39" s="13">
        <v>10989</v>
      </c>
      <c r="F39" s="13" t="str">
        <f>$I$4</f>
        <v>[3]</v>
      </c>
      <c r="G39" s="13">
        <v>10861</v>
      </c>
      <c r="H39" s="13" t="str">
        <f t="shared" ref="H39:H47" si="3">$I$3</f>
        <v>[2]</v>
      </c>
    </row>
    <row r="40" spans="1:8" ht="15" customHeight="1" x14ac:dyDescent="0.2">
      <c r="A40" s="69" t="s">
        <v>4</v>
      </c>
      <c r="B40" s="21" t="s">
        <v>942</v>
      </c>
      <c r="C40" s="6">
        <v>1130</v>
      </c>
      <c r="D40" s="6" t="s">
        <v>803</v>
      </c>
      <c r="E40" s="6">
        <v>1230</v>
      </c>
      <c r="F40" s="6" t="s">
        <v>785</v>
      </c>
      <c r="G40" s="6">
        <v>1320</v>
      </c>
      <c r="H40" s="6" t="s">
        <v>784</v>
      </c>
    </row>
    <row r="41" spans="1:8" ht="15" customHeight="1" x14ac:dyDescent="0.2">
      <c r="A41" s="76"/>
      <c r="B41" s="28" t="s">
        <v>1105</v>
      </c>
      <c r="C41" s="7">
        <v>1830</v>
      </c>
      <c r="D41" s="7" t="s">
        <v>803</v>
      </c>
      <c r="E41" s="7">
        <v>1980</v>
      </c>
      <c r="F41" s="7" t="s">
        <v>785</v>
      </c>
      <c r="G41" s="7">
        <v>1986</v>
      </c>
      <c r="H41" s="7" t="s">
        <v>784</v>
      </c>
    </row>
    <row r="42" spans="1:8" ht="15" customHeight="1" thickBot="1" x14ac:dyDescent="0.25">
      <c r="A42" s="70"/>
      <c r="B42" s="23" t="s">
        <v>943</v>
      </c>
      <c r="C42" s="3">
        <v>2070</v>
      </c>
      <c r="D42" s="3" t="s">
        <v>803</v>
      </c>
      <c r="E42" s="3">
        <v>2280</v>
      </c>
      <c r="F42" s="3" t="s">
        <v>785</v>
      </c>
      <c r="G42" s="3">
        <v>1980</v>
      </c>
      <c r="H42" s="3" t="s">
        <v>784</v>
      </c>
    </row>
    <row r="43" spans="1:8" ht="15" customHeight="1" x14ac:dyDescent="0.2">
      <c r="A43" s="71" t="s">
        <v>136</v>
      </c>
      <c r="B43" s="29" t="s">
        <v>944</v>
      </c>
      <c r="C43" s="14">
        <v>21319</v>
      </c>
      <c r="D43" s="14" t="str">
        <f t="shared" ref="D43:D48" si="4">$I$10</f>
        <v>[9]</v>
      </c>
      <c r="E43" s="14">
        <v>34133</v>
      </c>
      <c r="F43" s="14" t="str">
        <f>$I$7</f>
        <v>[6]</v>
      </c>
      <c r="G43" s="14">
        <v>38555</v>
      </c>
      <c r="H43" s="14" t="str">
        <f t="shared" si="3"/>
        <v>[2]</v>
      </c>
    </row>
    <row r="44" spans="1:8" ht="15" customHeight="1" x14ac:dyDescent="0.2">
      <c r="A44" s="72"/>
      <c r="B44" s="22" t="s">
        <v>945</v>
      </c>
      <c r="C44" s="9">
        <v>24041</v>
      </c>
      <c r="D44" s="9" t="str">
        <f t="shared" si="4"/>
        <v>[9]</v>
      </c>
      <c r="E44" s="9">
        <v>34019</v>
      </c>
      <c r="F44" s="9" t="str">
        <f>$I$7</f>
        <v>[6]</v>
      </c>
      <c r="G44" s="9">
        <v>38329</v>
      </c>
      <c r="H44" s="9" t="str">
        <f t="shared" si="3"/>
        <v>[2]</v>
      </c>
    </row>
    <row r="45" spans="1:8" ht="15" customHeight="1" x14ac:dyDescent="0.2">
      <c r="A45" s="72"/>
      <c r="B45" s="22" t="s">
        <v>946</v>
      </c>
      <c r="C45" s="9">
        <v>21319</v>
      </c>
      <c r="D45" s="9" t="str">
        <f t="shared" si="4"/>
        <v>[9]</v>
      </c>
      <c r="E45" s="9">
        <v>30391</v>
      </c>
      <c r="F45" s="9" t="str">
        <f>$I$7</f>
        <v>[6]</v>
      </c>
      <c r="G45" s="9">
        <v>33340</v>
      </c>
      <c r="H45" s="9" t="str">
        <f t="shared" si="3"/>
        <v>[2]</v>
      </c>
    </row>
    <row r="46" spans="1:8" ht="15" customHeight="1" x14ac:dyDescent="0.2">
      <c r="A46" s="72"/>
      <c r="B46" s="22" t="s">
        <v>947</v>
      </c>
      <c r="C46" s="9">
        <v>19958</v>
      </c>
      <c r="D46" s="9" t="str">
        <f t="shared" si="4"/>
        <v>[9]</v>
      </c>
      <c r="E46" s="9">
        <v>28260</v>
      </c>
      <c r="F46" s="9" t="str">
        <f>$I$7</f>
        <v>[6]</v>
      </c>
      <c r="G46" s="9">
        <v>32092</v>
      </c>
      <c r="H46" s="9" t="str">
        <f t="shared" si="3"/>
        <v>[2]</v>
      </c>
    </row>
    <row r="47" spans="1:8" ht="15" customHeight="1" x14ac:dyDescent="0.2">
      <c r="A47" s="72"/>
      <c r="B47" s="22" t="s">
        <v>948</v>
      </c>
      <c r="C47" s="9">
        <v>13835</v>
      </c>
      <c r="D47" s="9" t="str">
        <f t="shared" si="4"/>
        <v>[9]</v>
      </c>
      <c r="E47" s="9">
        <f>E46-E48</f>
        <v>20070</v>
      </c>
      <c r="F47" s="9" t="str">
        <f>$I$7</f>
        <v>[6]</v>
      </c>
      <c r="G47" s="9">
        <f>G46-G48</f>
        <v>21845</v>
      </c>
      <c r="H47" s="9" t="str">
        <f t="shared" si="3"/>
        <v>[2]</v>
      </c>
    </row>
    <row r="48" spans="1:8" ht="15" customHeight="1" x14ac:dyDescent="0.2">
      <c r="A48" s="72"/>
      <c r="B48" s="22" t="s">
        <v>949</v>
      </c>
      <c r="C48" s="9">
        <v>6124</v>
      </c>
      <c r="D48" s="9" t="str">
        <f t="shared" si="4"/>
        <v>[9]</v>
      </c>
      <c r="E48" s="9">
        <v>8190</v>
      </c>
      <c r="F48" s="9" t="str">
        <f>$I$6</f>
        <v>[5]</v>
      </c>
      <c r="G48" s="9">
        <v>10247</v>
      </c>
      <c r="H48" s="9" t="str">
        <f>$I$6</f>
        <v>[5]</v>
      </c>
    </row>
    <row r="49" spans="1:8" ht="15" customHeight="1" thickBot="1" x14ac:dyDescent="0.25">
      <c r="A49" s="72"/>
      <c r="B49" s="23" t="s">
        <v>950</v>
      </c>
      <c r="C49" s="9">
        <v>4300</v>
      </c>
      <c r="D49" s="9" t="s">
        <v>225</v>
      </c>
      <c r="E49" s="9">
        <v>5580</v>
      </c>
      <c r="F49" s="9" t="str">
        <f>$I$7</f>
        <v>[6]</v>
      </c>
      <c r="G49" s="9">
        <v>7800</v>
      </c>
      <c r="H49" s="9" t="str">
        <f>$I$3</f>
        <v>[2]</v>
      </c>
    </row>
    <row r="50" spans="1:8" ht="15" customHeight="1" x14ac:dyDescent="0.2">
      <c r="A50" s="66" t="s">
        <v>53</v>
      </c>
      <c r="B50" s="24" t="s">
        <v>951</v>
      </c>
      <c r="C50" s="6">
        <v>8.89</v>
      </c>
      <c r="D50" s="6" t="str">
        <f>$I$10</f>
        <v>[9]</v>
      </c>
      <c r="E50" s="6">
        <v>12.39</v>
      </c>
      <c r="F50" s="6" t="str">
        <f>$I$7</f>
        <v>[6]</v>
      </c>
      <c r="G50" s="6">
        <v>12.39</v>
      </c>
      <c r="H50" s="6" t="str">
        <f>$I$3</f>
        <v>[2]</v>
      </c>
    </row>
    <row r="51" spans="1:8" ht="15" customHeight="1" x14ac:dyDescent="0.2">
      <c r="A51" s="67"/>
      <c r="B51" s="22" t="s">
        <v>137</v>
      </c>
      <c r="C51" s="4" t="s">
        <v>66</v>
      </c>
      <c r="D51" s="4"/>
      <c r="E51" s="4" t="s">
        <v>66</v>
      </c>
      <c r="F51" s="4"/>
      <c r="G51" s="4" t="s">
        <v>66</v>
      </c>
      <c r="H51" s="4"/>
    </row>
    <row r="52" spans="1:8" ht="15" customHeight="1" thickBot="1" x14ac:dyDescent="0.25">
      <c r="A52" s="68"/>
      <c r="B52" s="25" t="s">
        <v>328</v>
      </c>
      <c r="C52" s="3" t="s">
        <v>66</v>
      </c>
      <c r="D52" s="3"/>
      <c r="E52" s="3" t="s">
        <v>66</v>
      </c>
      <c r="F52" s="3"/>
      <c r="G52" s="3" t="s">
        <v>66</v>
      </c>
      <c r="H52" s="3"/>
    </row>
    <row r="53" spans="1:8" ht="15" customHeight="1" x14ac:dyDescent="0.2">
      <c r="A53" s="66" t="s">
        <v>5</v>
      </c>
      <c r="B53" s="21" t="s">
        <v>1101</v>
      </c>
      <c r="C53" s="14">
        <v>50</v>
      </c>
      <c r="D53" s="14" t="str">
        <f>$I$10</f>
        <v>[9]</v>
      </c>
      <c r="E53" s="14">
        <v>78</v>
      </c>
      <c r="F53" s="14" t="str">
        <f>$I$4</f>
        <v>[3]</v>
      </c>
      <c r="G53" s="14">
        <v>90</v>
      </c>
      <c r="H53" s="14" t="str">
        <f>$I$3</f>
        <v>[2]</v>
      </c>
    </row>
    <row r="54" spans="1:8" ht="15" customHeight="1" thickBot="1" x14ac:dyDescent="0.25">
      <c r="A54" s="68"/>
      <c r="B54" s="23" t="s">
        <v>1100</v>
      </c>
      <c r="C54" s="19">
        <v>50</v>
      </c>
      <c r="D54" s="19" t="str">
        <f>$I$10</f>
        <v>[9]</v>
      </c>
      <c r="E54" s="19">
        <v>70</v>
      </c>
      <c r="F54" s="19" t="str">
        <f>$I$7</f>
        <v>[6]</v>
      </c>
      <c r="G54" s="19">
        <v>86</v>
      </c>
      <c r="H54" s="19" t="str">
        <f>$I$3</f>
        <v>[2]</v>
      </c>
    </row>
    <row r="56" spans="1:8" ht="15" customHeight="1" x14ac:dyDescent="0.2">
      <c r="B56" s="16"/>
    </row>
  </sheetData>
  <mergeCells count="15">
    <mergeCell ref="A50:A52"/>
    <mergeCell ref="A53:A54"/>
    <mergeCell ref="A21:A23"/>
    <mergeCell ref="A24:A27"/>
    <mergeCell ref="A28:A31"/>
    <mergeCell ref="A32:A36"/>
    <mergeCell ref="A37:A39"/>
    <mergeCell ref="A40:A42"/>
    <mergeCell ref="A43:A49"/>
    <mergeCell ref="A1:A4"/>
    <mergeCell ref="A10:A13"/>
    <mergeCell ref="A14:A15"/>
    <mergeCell ref="A16:A18"/>
    <mergeCell ref="A19:A20"/>
    <mergeCell ref="A5:A9"/>
  </mergeCells>
  <hyperlinks>
    <hyperlink ref="J6" r:id="rId1"/>
    <hyperlink ref="J3" r:id="rId2"/>
    <hyperlink ref="J7" r:id="rId3"/>
    <hyperlink ref="J10" r:id="rId4"/>
    <hyperlink ref="J2" r:id="rId5"/>
  </hyperlinks>
  <pageMargins left="0.7" right="0.7" top="0.78740157499999996" bottom="0.78740157499999996" header="0.3" footer="0.3"/>
  <pageSetup paperSize="8" scale="92" fitToWidth="0" orientation="landscape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6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5" width="15" style="8" bestFit="1" customWidth="1"/>
    <col min="6" max="6" width="4.140625" style="8" bestFit="1" customWidth="1"/>
    <col min="7" max="7" width="15" style="8" bestFit="1" customWidth="1"/>
    <col min="8" max="8" width="4.140625" style="8" bestFit="1" customWidth="1"/>
    <col min="9" max="9" width="4.140625" style="17" bestFit="1" customWidth="1"/>
    <col min="10" max="10" width="22.140625" style="17" customWidth="1"/>
    <col min="11" max="16384" width="11.42578125" style="17"/>
  </cols>
  <sheetData>
    <row r="1" spans="1:10" ht="15" customHeight="1" x14ac:dyDescent="0.2">
      <c r="A1" s="66" t="s">
        <v>155</v>
      </c>
      <c r="B1" s="21" t="s">
        <v>6</v>
      </c>
      <c r="C1" s="14" t="s">
        <v>24</v>
      </c>
      <c r="D1" s="14"/>
      <c r="E1" s="14" t="s">
        <v>24</v>
      </c>
      <c r="F1" s="14"/>
      <c r="G1" s="14" t="s">
        <v>24</v>
      </c>
      <c r="H1" s="14"/>
      <c r="J1" s="17" t="s">
        <v>394</v>
      </c>
    </row>
    <row r="2" spans="1:10" ht="15" customHeight="1" x14ac:dyDescent="0.2">
      <c r="A2" s="67"/>
      <c r="B2" s="22" t="s">
        <v>7</v>
      </c>
      <c r="C2" s="9" t="s">
        <v>230</v>
      </c>
      <c r="D2" s="9"/>
      <c r="E2" s="9" t="s">
        <v>231</v>
      </c>
      <c r="F2" s="9"/>
      <c r="G2" s="9" t="s">
        <v>232</v>
      </c>
      <c r="H2" s="9"/>
      <c r="I2" s="17" t="s">
        <v>139</v>
      </c>
      <c r="J2" s="18" t="s">
        <v>388</v>
      </c>
    </row>
    <row r="3" spans="1:10" ht="15" customHeight="1" x14ac:dyDescent="0.2">
      <c r="A3" s="67"/>
      <c r="B3" s="22" t="s">
        <v>8</v>
      </c>
      <c r="C3" s="9">
        <v>152</v>
      </c>
      <c r="D3" s="3" t="str">
        <f>$I$2</f>
        <v>[1]</v>
      </c>
      <c r="E3" s="9">
        <v>157</v>
      </c>
      <c r="F3" s="3" t="str">
        <f>$I$2</f>
        <v>[1]</v>
      </c>
      <c r="G3" s="9">
        <v>462</v>
      </c>
      <c r="H3" s="3" t="str">
        <f>$I$2</f>
        <v>[1]</v>
      </c>
      <c r="I3" s="17" t="s">
        <v>141</v>
      </c>
      <c r="J3" s="31" t="s">
        <v>105</v>
      </c>
    </row>
    <row r="4" spans="1:10" ht="15" customHeight="1" thickBot="1" x14ac:dyDescent="0.25">
      <c r="A4" s="68"/>
      <c r="B4" s="23" t="s">
        <v>227</v>
      </c>
      <c r="C4" s="10" t="s">
        <v>228</v>
      </c>
      <c r="D4" s="3" t="str">
        <f>$I$3</f>
        <v>[2]</v>
      </c>
      <c r="E4" s="10" t="s">
        <v>229</v>
      </c>
      <c r="F4" s="10" t="str">
        <f>$I$3</f>
        <v>[2]</v>
      </c>
      <c r="G4" s="10" t="s">
        <v>235</v>
      </c>
      <c r="H4" s="3" t="str">
        <f>$I$3</f>
        <v>[2]</v>
      </c>
      <c r="I4" s="17" t="s">
        <v>150</v>
      </c>
      <c r="J4" s="18" t="s">
        <v>110</v>
      </c>
    </row>
    <row r="5" spans="1:10" ht="15" customHeight="1" x14ac:dyDescent="0.2">
      <c r="A5" s="69" t="s">
        <v>0</v>
      </c>
      <c r="B5" s="24" t="s">
        <v>337</v>
      </c>
      <c r="C5" s="14">
        <v>2</v>
      </c>
      <c r="D5" s="14" t="str">
        <f>$I$3</f>
        <v>[2]</v>
      </c>
      <c r="E5" s="14">
        <v>2</v>
      </c>
      <c r="F5" s="14" t="str">
        <f>$I$3</f>
        <v>[2]</v>
      </c>
      <c r="G5" s="14">
        <v>2</v>
      </c>
      <c r="H5" s="14" t="str">
        <f>$I$3</f>
        <v>[2]</v>
      </c>
      <c r="I5" s="17" t="s">
        <v>152</v>
      </c>
      <c r="J5" s="18" t="s">
        <v>111</v>
      </c>
    </row>
    <row r="6" spans="1:10" ht="15" customHeight="1" x14ac:dyDescent="0.2">
      <c r="A6" s="67"/>
      <c r="B6" s="22" t="s">
        <v>159</v>
      </c>
      <c r="C6" s="9" t="s">
        <v>94</v>
      </c>
      <c r="D6" s="9" t="str">
        <f>$I$3</f>
        <v>[2]</v>
      </c>
      <c r="E6" s="9" t="s">
        <v>233</v>
      </c>
      <c r="F6" s="9" t="str">
        <f>$I$3</f>
        <v>[2]</v>
      </c>
      <c r="G6" s="9" t="s">
        <v>104</v>
      </c>
      <c r="H6" s="9" t="str">
        <f>$I$3</f>
        <v>[2]</v>
      </c>
      <c r="I6" s="17" t="s">
        <v>168</v>
      </c>
      <c r="J6" s="31" t="s">
        <v>109</v>
      </c>
    </row>
    <row r="7" spans="1:10" ht="15" customHeight="1" x14ac:dyDescent="0.2">
      <c r="A7" s="70"/>
      <c r="B7" s="25" t="s">
        <v>915</v>
      </c>
      <c r="C7" s="10" t="s">
        <v>66</v>
      </c>
      <c r="D7" s="10"/>
      <c r="E7" s="10" t="s">
        <v>66</v>
      </c>
      <c r="F7" s="10"/>
      <c r="G7" s="10" t="s">
        <v>66</v>
      </c>
      <c r="H7" s="10"/>
      <c r="I7" s="17" t="s">
        <v>171</v>
      </c>
      <c r="J7" s="1" t="s">
        <v>107</v>
      </c>
    </row>
    <row r="8" spans="1:10" ht="15" customHeight="1" x14ac:dyDescent="0.2">
      <c r="A8" s="70"/>
      <c r="B8" s="25" t="s">
        <v>916</v>
      </c>
      <c r="C8" s="3">
        <v>1603</v>
      </c>
      <c r="D8" s="3" t="str">
        <f>$I$12</f>
        <v>[11]</v>
      </c>
      <c r="E8" s="3">
        <v>1775</v>
      </c>
      <c r="F8" s="3" t="str">
        <f>$I$12</f>
        <v>[11]</v>
      </c>
      <c r="G8" s="3">
        <v>3781</v>
      </c>
      <c r="H8" s="3" t="str">
        <f>$I$11</f>
        <v>[10]</v>
      </c>
      <c r="I8" s="17" t="s">
        <v>223</v>
      </c>
      <c r="J8" s="18" t="s">
        <v>106</v>
      </c>
    </row>
    <row r="9" spans="1:10" ht="15" customHeight="1" thickBot="1" x14ac:dyDescent="0.25">
      <c r="A9" s="70"/>
      <c r="B9" s="25" t="s">
        <v>191</v>
      </c>
      <c r="C9" s="3" t="s">
        <v>284</v>
      </c>
      <c r="D9" s="3" t="str">
        <f>$I$3</f>
        <v>[2]</v>
      </c>
      <c r="E9" s="3" t="s">
        <v>284</v>
      </c>
      <c r="F9" s="3" t="str">
        <f>$I$3</f>
        <v>[2]</v>
      </c>
      <c r="G9" s="3" t="s">
        <v>234</v>
      </c>
      <c r="H9" s="3" t="str">
        <f>$I$3</f>
        <v>[2]</v>
      </c>
      <c r="I9" s="17" t="s">
        <v>224</v>
      </c>
      <c r="J9" s="18" t="s">
        <v>236</v>
      </c>
    </row>
    <row r="10" spans="1:10" ht="15" customHeight="1" x14ac:dyDescent="0.2">
      <c r="A10" s="66" t="s">
        <v>52</v>
      </c>
      <c r="B10" s="21" t="s">
        <v>917</v>
      </c>
      <c r="C10" s="14">
        <v>9.16</v>
      </c>
      <c r="D10" s="14" t="str">
        <f>$I$4</f>
        <v>[3]</v>
      </c>
      <c r="E10" s="14">
        <v>12.5</v>
      </c>
      <c r="F10" s="14" t="str">
        <f>$I$6</f>
        <v>[5]</v>
      </c>
      <c r="G10" s="14">
        <v>18.8</v>
      </c>
      <c r="H10" s="14" t="str">
        <f>$I$7</f>
        <v>[6]</v>
      </c>
      <c r="I10" s="17" t="s">
        <v>225</v>
      </c>
      <c r="J10" s="18" t="s">
        <v>108</v>
      </c>
    </row>
    <row r="11" spans="1:10" ht="15" customHeight="1" x14ac:dyDescent="0.2">
      <c r="A11" s="67"/>
      <c r="B11" s="22" t="s">
        <v>918</v>
      </c>
      <c r="C11" s="4">
        <v>1.94</v>
      </c>
      <c r="D11" s="4" t="str">
        <f>$I$4</f>
        <v>[3]</v>
      </c>
      <c r="E11" s="4">
        <v>1.94</v>
      </c>
      <c r="F11" s="4" t="str">
        <f>$I$6</f>
        <v>[5]</v>
      </c>
      <c r="G11" s="4">
        <v>1.95</v>
      </c>
      <c r="H11" s="4" t="str">
        <f>$I$7</f>
        <v>[6]</v>
      </c>
      <c r="I11" s="17" t="s">
        <v>226</v>
      </c>
      <c r="J11" s="1" t="s">
        <v>648</v>
      </c>
    </row>
    <row r="12" spans="1:10" ht="15" customHeight="1" x14ac:dyDescent="0.2">
      <c r="A12" s="67"/>
      <c r="B12" s="26" t="s">
        <v>919</v>
      </c>
      <c r="C12" s="4">
        <v>2.4900000000000002</v>
      </c>
      <c r="D12" s="4" t="str">
        <f>$I$4</f>
        <v>[3]</v>
      </c>
      <c r="E12" s="4">
        <v>2.4900000000000002</v>
      </c>
      <c r="F12" s="4" t="str">
        <f>$I$6</f>
        <v>[5]</v>
      </c>
      <c r="G12" s="4">
        <v>2.5099999999999998</v>
      </c>
      <c r="H12" s="4" t="str">
        <f>$I$7</f>
        <v>[6]</v>
      </c>
      <c r="I12" s="17" t="s">
        <v>265</v>
      </c>
      <c r="J12" s="1" t="s">
        <v>283</v>
      </c>
    </row>
    <row r="13" spans="1:10" ht="15" customHeight="1" thickBot="1" x14ac:dyDescent="0.25">
      <c r="A13" s="68"/>
      <c r="B13" s="23" t="s">
        <v>920</v>
      </c>
      <c r="C13" s="19" t="s">
        <v>286</v>
      </c>
      <c r="D13" s="19"/>
      <c r="E13" s="19" t="s">
        <v>286</v>
      </c>
      <c r="F13" s="19"/>
      <c r="G13" s="19">
        <v>77.599999999999994</v>
      </c>
      <c r="H13" s="19" t="str">
        <f>$I$8</f>
        <v>[7]</v>
      </c>
      <c r="I13" s="17" t="s">
        <v>266</v>
      </c>
      <c r="J13" s="1" t="s">
        <v>285</v>
      </c>
    </row>
    <row r="14" spans="1:10" ht="15" customHeight="1" x14ac:dyDescent="0.2">
      <c r="A14" s="69" t="s">
        <v>1</v>
      </c>
      <c r="B14" s="24" t="s">
        <v>921</v>
      </c>
      <c r="C14" s="20">
        <v>2.57</v>
      </c>
      <c r="D14" s="20" t="str">
        <f>$I$4</f>
        <v>[3]</v>
      </c>
      <c r="E14" s="20">
        <v>2.57</v>
      </c>
      <c r="F14" s="20" t="str">
        <f>$I$6</f>
        <v>[5]</v>
      </c>
      <c r="G14" s="20">
        <v>2.57</v>
      </c>
      <c r="H14" s="20" t="str">
        <f>$I$7</f>
        <v>[6]</v>
      </c>
      <c r="J14" s="16" t="s">
        <v>395</v>
      </c>
    </row>
    <row r="15" spans="1:10" ht="15" customHeight="1" thickBot="1" x14ac:dyDescent="0.25">
      <c r="A15" s="70"/>
      <c r="B15" s="25" t="s">
        <v>922</v>
      </c>
      <c r="C15" s="10">
        <v>2.69</v>
      </c>
      <c r="D15" s="10" t="str">
        <f>$I$4</f>
        <v>[3]</v>
      </c>
      <c r="E15" s="10">
        <v>2.69</v>
      </c>
      <c r="F15" s="10" t="str">
        <f>$I$6</f>
        <v>[5]</v>
      </c>
      <c r="G15" s="10">
        <v>2.96</v>
      </c>
      <c r="H15" s="10" t="str">
        <f>$I$7</f>
        <v>[6]</v>
      </c>
      <c r="J15" s="15" t="s">
        <v>413</v>
      </c>
    </row>
    <row r="16" spans="1:10" ht="15" customHeight="1" x14ac:dyDescent="0.2">
      <c r="A16" s="66" t="s">
        <v>2</v>
      </c>
      <c r="B16" s="21" t="s">
        <v>923</v>
      </c>
      <c r="C16" s="14">
        <v>22.25</v>
      </c>
      <c r="D16" s="14" t="str">
        <f>$I$3</f>
        <v>[2]</v>
      </c>
      <c r="E16" s="14">
        <v>25.68</v>
      </c>
      <c r="F16" s="14" t="str">
        <f>$I$3</f>
        <v>[2]</v>
      </c>
      <c r="G16" s="14">
        <v>32.799999999999997</v>
      </c>
      <c r="H16" s="14" t="str">
        <f>$I$3</f>
        <v>[2]</v>
      </c>
      <c r="J16" s="15"/>
    </row>
    <row r="17" spans="1:10" ht="15" customHeight="1" x14ac:dyDescent="0.2">
      <c r="A17" s="67"/>
      <c r="B17" s="22" t="s">
        <v>924</v>
      </c>
      <c r="C17" s="9">
        <v>25.91</v>
      </c>
      <c r="D17" s="9" t="str">
        <f>$I$3</f>
        <v>[2]</v>
      </c>
      <c r="E17" s="9">
        <v>27.43</v>
      </c>
      <c r="F17" s="9" t="str">
        <f>$I$3</f>
        <v>[2]</v>
      </c>
      <c r="G17" s="9">
        <v>28.4</v>
      </c>
      <c r="H17" s="9" t="str">
        <f>$I$3</f>
        <v>[2]</v>
      </c>
      <c r="J17" s="15"/>
    </row>
    <row r="18" spans="1:10" ht="15" customHeight="1" thickBot="1" x14ac:dyDescent="0.25">
      <c r="A18" s="68"/>
      <c r="B18" s="23" t="s">
        <v>925</v>
      </c>
      <c r="C18" s="19">
        <v>7.49</v>
      </c>
      <c r="D18" s="19" t="str">
        <f>$I$3</f>
        <v>[2]</v>
      </c>
      <c r="E18" s="19">
        <v>7.49</v>
      </c>
      <c r="F18" s="19" t="str">
        <f>$I$3</f>
        <v>[2]</v>
      </c>
      <c r="G18" s="19">
        <v>8.3000000000000007</v>
      </c>
      <c r="H18" s="19" t="str">
        <f>$I$3</f>
        <v>[2]</v>
      </c>
    </row>
    <row r="19" spans="1:10" ht="15" customHeight="1" x14ac:dyDescent="0.2">
      <c r="A19" s="69" t="s">
        <v>71</v>
      </c>
      <c r="B19" s="24" t="s">
        <v>926</v>
      </c>
      <c r="C19" s="20">
        <v>7.87</v>
      </c>
      <c r="D19" s="20" t="str">
        <f>$I$4</f>
        <v>[3]</v>
      </c>
      <c r="E19" s="20">
        <v>7.87</v>
      </c>
      <c r="F19" s="20" t="str">
        <f>$I$6</f>
        <v>[5]</v>
      </c>
      <c r="G19" s="20">
        <v>8.8000000000000007</v>
      </c>
      <c r="H19" s="20" t="str">
        <f>$I$7</f>
        <v>[6]</v>
      </c>
    </row>
    <row r="20" spans="1:10" ht="15" customHeight="1" thickBot="1" x14ac:dyDescent="0.25">
      <c r="A20" s="70"/>
      <c r="B20" s="27" t="s">
        <v>927</v>
      </c>
      <c r="C20" s="10">
        <v>7.95</v>
      </c>
      <c r="D20" s="10" t="str">
        <f>$I$4</f>
        <v>[3]</v>
      </c>
      <c r="E20" s="10">
        <v>10</v>
      </c>
      <c r="F20" s="10" t="str">
        <f>$I$6</f>
        <v>[5]</v>
      </c>
      <c r="G20" s="10">
        <v>13.99</v>
      </c>
      <c r="H20" s="10" t="str">
        <f>$I$7</f>
        <v>[6]</v>
      </c>
    </row>
    <row r="21" spans="1:10" ht="15" customHeight="1" x14ac:dyDescent="0.2">
      <c r="A21" s="66" t="s">
        <v>135</v>
      </c>
      <c r="B21" s="21" t="s">
        <v>928</v>
      </c>
      <c r="C21" s="14">
        <v>54.35</v>
      </c>
      <c r="D21" s="14" t="str">
        <f>$I$3</f>
        <v>[2]</v>
      </c>
      <c r="E21" s="14">
        <v>56.1</v>
      </c>
      <c r="F21" s="14" t="str">
        <f>$I$3</f>
        <v>[2]</v>
      </c>
      <c r="G21" s="14">
        <v>63.1</v>
      </c>
      <c r="H21" s="14" t="str">
        <f>$I$3</f>
        <v>[2]</v>
      </c>
    </row>
    <row r="22" spans="1:10" ht="15" customHeight="1" x14ac:dyDescent="0.2">
      <c r="A22" s="67"/>
      <c r="B22" s="22" t="s">
        <v>929</v>
      </c>
      <c r="C22" s="12">
        <f>1.3/2.54</f>
        <v>0.51181102362204722</v>
      </c>
      <c r="D22" s="12" t="str">
        <f>$I$5</f>
        <v>[4]</v>
      </c>
      <c r="E22" s="12">
        <f>1.18/2.54</f>
        <v>0.46456692913385822</v>
      </c>
      <c r="F22" s="12" t="str">
        <f>$I$6</f>
        <v>[5]</v>
      </c>
      <c r="G22" s="12">
        <v>0.38</v>
      </c>
      <c r="H22" s="12" t="str">
        <f>$I$10</f>
        <v>[9]</v>
      </c>
    </row>
    <row r="23" spans="1:10" ht="15" customHeight="1" thickBot="1" x14ac:dyDescent="0.25">
      <c r="A23" s="68"/>
      <c r="B23" s="23" t="s">
        <v>930</v>
      </c>
      <c r="C23" s="5">
        <v>2.4</v>
      </c>
      <c r="D23" s="5" t="str">
        <f>$I$4</f>
        <v>[3]</v>
      </c>
      <c r="E23" s="5">
        <v>2.9</v>
      </c>
      <c r="F23" s="5" t="str">
        <f>$I$6</f>
        <v>[5]</v>
      </c>
      <c r="G23" s="5">
        <v>3.1</v>
      </c>
      <c r="H23" s="5" t="str">
        <f>$I$10</f>
        <v>[9]</v>
      </c>
    </row>
    <row r="24" spans="1:10" ht="15" customHeight="1" x14ac:dyDescent="0.2">
      <c r="A24" s="69" t="s">
        <v>128</v>
      </c>
      <c r="B24" s="24" t="s">
        <v>931</v>
      </c>
      <c r="C24" s="14" t="s">
        <v>286</v>
      </c>
      <c r="D24" s="14" t="str">
        <f>$I$4</f>
        <v>[3]</v>
      </c>
      <c r="E24" s="14" t="s">
        <v>286</v>
      </c>
      <c r="F24" s="14"/>
      <c r="G24" s="14" t="s">
        <v>286</v>
      </c>
      <c r="H24" s="14"/>
    </row>
    <row r="25" spans="1:10" ht="15" customHeight="1" x14ac:dyDescent="0.2">
      <c r="A25" s="67"/>
      <c r="B25" s="22" t="s">
        <v>932</v>
      </c>
      <c r="C25" s="4">
        <v>4.04</v>
      </c>
      <c r="D25" s="4" t="str">
        <f>$I$5</f>
        <v>[4]</v>
      </c>
      <c r="E25" s="4">
        <v>4.04</v>
      </c>
      <c r="F25" s="4" t="str">
        <f>$I$13</f>
        <v>[12]</v>
      </c>
      <c r="G25" s="4">
        <v>4.7300000000000004</v>
      </c>
      <c r="H25" s="4" t="str">
        <f>$I$10</f>
        <v>[9]</v>
      </c>
    </row>
    <row r="26" spans="1:10" ht="15" customHeight="1" x14ac:dyDescent="0.2">
      <c r="A26" s="67"/>
      <c r="B26" s="22" t="s">
        <v>933</v>
      </c>
      <c r="C26" s="4">
        <v>0.73499999999999999</v>
      </c>
      <c r="D26" s="4" t="str">
        <f>$I$5</f>
        <v>[4]</v>
      </c>
      <c r="E26" s="4">
        <v>0.74</v>
      </c>
      <c r="F26" s="4" t="str">
        <f>$I$13</f>
        <v>[12]</v>
      </c>
      <c r="G26" s="4">
        <v>0.745</v>
      </c>
      <c r="H26" s="4" t="str">
        <f>$I$10</f>
        <v>[9]</v>
      </c>
    </row>
    <row r="27" spans="1:10" ht="15" customHeight="1" thickBot="1" x14ac:dyDescent="0.25">
      <c r="A27" s="70"/>
      <c r="B27" s="23" t="s">
        <v>934</v>
      </c>
      <c r="C27" s="3">
        <v>29</v>
      </c>
      <c r="D27" s="3" t="str">
        <f>$I$5</f>
        <v>[4]</v>
      </c>
      <c r="E27" s="3">
        <v>29</v>
      </c>
      <c r="F27" s="3" t="str">
        <f>$I$13</f>
        <v>[12]</v>
      </c>
      <c r="G27" s="3">
        <v>40</v>
      </c>
      <c r="H27" s="3" t="str">
        <f>$I$10</f>
        <v>[9]</v>
      </c>
    </row>
    <row r="28" spans="1:10" ht="15" customHeight="1" x14ac:dyDescent="0.2">
      <c r="A28" s="73" t="s">
        <v>129</v>
      </c>
      <c r="B28" s="21" t="s">
        <v>935</v>
      </c>
      <c r="C28" s="14" t="s">
        <v>286</v>
      </c>
      <c r="D28" s="14"/>
      <c r="E28" s="14" t="s">
        <v>286</v>
      </c>
      <c r="F28" s="14"/>
      <c r="G28" s="14" t="s">
        <v>286</v>
      </c>
      <c r="H28" s="14"/>
    </row>
    <row r="29" spans="1:10" ht="15" customHeight="1" x14ac:dyDescent="0.2">
      <c r="A29" s="74"/>
      <c r="B29" s="22" t="s">
        <v>936</v>
      </c>
      <c r="C29" s="9">
        <v>7.93</v>
      </c>
      <c r="D29" s="9" t="str">
        <f>$I$5</f>
        <v>[4]</v>
      </c>
      <c r="E29" s="9">
        <v>7.92</v>
      </c>
      <c r="F29" s="9" t="str">
        <f>$I$6</f>
        <v>[5]</v>
      </c>
      <c r="G29" s="9">
        <v>9.27</v>
      </c>
      <c r="H29" s="9" t="str">
        <f>$I$7</f>
        <v>[6]</v>
      </c>
    </row>
    <row r="30" spans="1:10" ht="15" customHeight="1" x14ac:dyDescent="0.2">
      <c r="A30" s="74"/>
      <c r="B30" s="22" t="s">
        <v>937</v>
      </c>
      <c r="C30" s="4">
        <v>0.74</v>
      </c>
      <c r="D30" s="4" t="str">
        <f>$I$5</f>
        <v>[4]</v>
      </c>
      <c r="E30" s="4">
        <v>0.74</v>
      </c>
      <c r="F30" s="4" t="str">
        <f>$I$13</f>
        <v>[12]</v>
      </c>
      <c r="G30" s="4">
        <v>0.71</v>
      </c>
      <c r="H30" s="4" t="str">
        <f>$I$10</f>
        <v>[9]</v>
      </c>
    </row>
    <row r="31" spans="1:10" ht="15" customHeight="1" thickBot="1" x14ac:dyDescent="0.25">
      <c r="A31" s="75"/>
      <c r="B31" s="23" t="s">
        <v>938</v>
      </c>
      <c r="C31" s="5">
        <v>6.6</v>
      </c>
      <c r="D31" s="5"/>
      <c r="E31" s="5">
        <v>5.7</v>
      </c>
      <c r="F31" s="5" t="str">
        <f>$I$6</f>
        <v>[5]</v>
      </c>
      <c r="G31" s="5">
        <v>5.5</v>
      </c>
      <c r="H31" s="5" t="str">
        <f>$I$10</f>
        <v>[9]</v>
      </c>
    </row>
    <row r="32" spans="1:10" ht="15" customHeight="1" x14ac:dyDescent="0.2">
      <c r="A32" s="69" t="s">
        <v>69</v>
      </c>
      <c r="B32" s="24" t="s">
        <v>913</v>
      </c>
      <c r="C32" s="9">
        <v>297</v>
      </c>
      <c r="D32" s="9" t="str">
        <f>$I$3</f>
        <v>[2]</v>
      </c>
      <c r="E32" s="9">
        <v>313</v>
      </c>
      <c r="F32" s="9" t="str">
        <f>$I$3</f>
        <v>[2]</v>
      </c>
      <c r="G32" s="9">
        <v>372</v>
      </c>
      <c r="H32" s="9" t="str">
        <f>$I$3</f>
        <v>[2]</v>
      </c>
    </row>
    <row r="33" spans="1:10" ht="15" customHeight="1" x14ac:dyDescent="0.2">
      <c r="A33" s="67"/>
      <c r="B33" s="22" t="s">
        <v>891</v>
      </c>
      <c r="C33" s="9">
        <v>0.47</v>
      </c>
      <c r="D33" s="9" t="str">
        <f>$I$3</f>
        <v>[2]</v>
      </c>
      <c r="E33" s="9">
        <v>0.5</v>
      </c>
      <c r="F33" s="9" t="str">
        <f>$I$3</f>
        <v>[2]</v>
      </c>
      <c r="G33" s="9">
        <v>0.6</v>
      </c>
      <c r="H33" s="9" t="str">
        <f>$I$3</f>
        <v>[2]</v>
      </c>
    </row>
    <row r="34" spans="1:10" ht="15" customHeight="1" x14ac:dyDescent="0.2">
      <c r="A34" s="67"/>
      <c r="B34" s="22" t="s">
        <v>939</v>
      </c>
      <c r="C34" s="13" t="s">
        <v>286</v>
      </c>
      <c r="D34" s="13"/>
      <c r="E34" s="13" t="s">
        <v>286</v>
      </c>
      <c r="F34" s="13"/>
      <c r="G34" s="13" t="s">
        <v>286</v>
      </c>
      <c r="H34" s="13"/>
    </row>
    <row r="35" spans="1:10" ht="15" customHeight="1" x14ac:dyDescent="0.2">
      <c r="A35" s="67"/>
      <c r="B35" s="22" t="s">
        <v>940</v>
      </c>
      <c r="C35" s="4">
        <v>250</v>
      </c>
      <c r="D35" s="4" t="str">
        <f>$I$3</f>
        <v>[2]</v>
      </c>
      <c r="E35" s="4">
        <v>250</v>
      </c>
      <c r="F35" s="4" t="str">
        <f>$I$3</f>
        <v>[2]</v>
      </c>
      <c r="G35" s="4">
        <v>250</v>
      </c>
      <c r="H35" s="4" t="str">
        <f>$I$3</f>
        <v>[2]</v>
      </c>
    </row>
    <row r="36" spans="1:10" ht="15" customHeight="1" thickBot="1" x14ac:dyDescent="0.25">
      <c r="A36" s="67"/>
      <c r="B36" s="22" t="s">
        <v>941</v>
      </c>
      <c r="C36" s="13" t="s">
        <v>286</v>
      </c>
      <c r="D36" s="13"/>
      <c r="E36" s="13" t="s">
        <v>286</v>
      </c>
      <c r="F36" s="13"/>
      <c r="G36" s="13" t="s">
        <v>286</v>
      </c>
      <c r="H36" s="13"/>
      <c r="J36" s="33"/>
    </row>
    <row r="37" spans="1:10" ht="15" customHeight="1" x14ac:dyDescent="0.2">
      <c r="A37" s="66" t="s">
        <v>3</v>
      </c>
      <c r="B37" s="21" t="s">
        <v>325</v>
      </c>
      <c r="C37" s="6">
        <v>103</v>
      </c>
      <c r="D37" s="6" t="str">
        <f>$I$3</f>
        <v>[2]</v>
      </c>
      <c r="E37" s="6">
        <v>103</v>
      </c>
      <c r="F37" s="6" t="str">
        <f>$I$3</f>
        <v>[2]</v>
      </c>
      <c r="G37" s="6">
        <v>89</v>
      </c>
      <c r="H37" s="6" t="str">
        <f>$I$3</f>
        <v>[2]</v>
      </c>
    </row>
    <row r="38" spans="1:10" ht="15" customHeight="1" x14ac:dyDescent="0.2">
      <c r="A38" s="67"/>
      <c r="B38" s="22" t="s">
        <v>326</v>
      </c>
      <c r="C38" s="4">
        <v>2598</v>
      </c>
      <c r="D38" s="4" t="str">
        <f>$I$3</f>
        <v>[2]</v>
      </c>
      <c r="E38" s="4">
        <v>2598</v>
      </c>
      <c r="F38" s="4" t="str">
        <f>$I$3</f>
        <v>[2]</v>
      </c>
      <c r="G38" s="4" t="s">
        <v>286</v>
      </c>
      <c r="H38" s="4"/>
    </row>
    <row r="39" spans="1:10" ht="15" customHeight="1" thickBot="1" x14ac:dyDescent="0.25">
      <c r="A39" s="68"/>
      <c r="B39" s="25" t="s">
        <v>327</v>
      </c>
      <c r="C39" s="13">
        <v>5703</v>
      </c>
      <c r="D39" s="13" t="str">
        <f>$I$3</f>
        <v>[2]</v>
      </c>
      <c r="E39" s="13">
        <v>5703</v>
      </c>
      <c r="F39" s="13" t="str">
        <f>$I$3</f>
        <v>[2]</v>
      </c>
      <c r="G39" s="13">
        <v>6526</v>
      </c>
      <c r="H39" s="13" t="str">
        <f>$I$3</f>
        <v>[2]</v>
      </c>
    </row>
    <row r="40" spans="1:10" ht="15" customHeight="1" x14ac:dyDescent="0.2">
      <c r="A40" s="69" t="s">
        <v>4</v>
      </c>
      <c r="B40" s="21" t="s">
        <v>942</v>
      </c>
      <c r="C40" s="6">
        <v>640</v>
      </c>
      <c r="D40" s="6" t="s">
        <v>793</v>
      </c>
      <c r="E40" s="6">
        <v>370</v>
      </c>
      <c r="F40" s="6" t="s">
        <v>794</v>
      </c>
      <c r="G40" s="6">
        <v>750</v>
      </c>
      <c r="H40" s="6" t="s">
        <v>803</v>
      </c>
    </row>
    <row r="41" spans="1:10" ht="15" customHeight="1" x14ac:dyDescent="0.2">
      <c r="A41" s="76"/>
      <c r="B41" s="28" t="s">
        <v>1105</v>
      </c>
      <c r="C41" s="7">
        <v>900</v>
      </c>
      <c r="D41" s="7" t="s">
        <v>793</v>
      </c>
      <c r="E41" s="7">
        <v>1300</v>
      </c>
      <c r="F41" s="7" t="s">
        <v>794</v>
      </c>
      <c r="G41" s="7">
        <v>1430</v>
      </c>
      <c r="H41" s="7" t="s">
        <v>803</v>
      </c>
    </row>
    <row r="42" spans="1:10" ht="15" customHeight="1" thickBot="1" x14ac:dyDescent="0.25">
      <c r="A42" s="70"/>
      <c r="B42" s="23" t="s">
        <v>943</v>
      </c>
      <c r="C42" s="3">
        <v>2580</v>
      </c>
      <c r="D42" s="3" t="s">
        <v>793</v>
      </c>
      <c r="E42" s="3">
        <v>2100</v>
      </c>
      <c r="F42" s="3" t="s">
        <v>794</v>
      </c>
      <c r="G42" s="3">
        <v>1530</v>
      </c>
      <c r="H42" s="3" t="s">
        <v>803</v>
      </c>
    </row>
    <row r="43" spans="1:10" ht="15" customHeight="1" x14ac:dyDescent="0.2">
      <c r="A43" s="71" t="s">
        <v>136</v>
      </c>
      <c r="B43" s="29" t="s">
        <v>944</v>
      </c>
      <c r="C43" s="14">
        <v>16556</v>
      </c>
      <c r="D43" s="14" t="str">
        <f>$I$3</f>
        <v>[2]</v>
      </c>
      <c r="E43" s="14">
        <v>19595</v>
      </c>
      <c r="F43" s="14" t="str">
        <f>$I$3</f>
        <v>[2]</v>
      </c>
      <c r="G43" s="14">
        <v>29665</v>
      </c>
      <c r="H43" s="14" t="str">
        <f>$I$3</f>
        <v>[2]</v>
      </c>
    </row>
    <row r="44" spans="1:10" ht="15" customHeight="1" x14ac:dyDescent="0.2">
      <c r="A44" s="72"/>
      <c r="B44" s="22" t="s">
        <v>945</v>
      </c>
      <c r="C44" s="9">
        <v>16566</v>
      </c>
      <c r="D44" s="9" t="str">
        <f>$I$3</f>
        <v>[2]</v>
      </c>
      <c r="E44" s="9">
        <v>19505</v>
      </c>
      <c r="F44" s="9" t="str">
        <f>$I$3</f>
        <v>[2]</v>
      </c>
      <c r="G44" s="9">
        <v>29574</v>
      </c>
      <c r="H44" s="9" t="str">
        <f>$I$3</f>
        <v>[2]</v>
      </c>
    </row>
    <row r="45" spans="1:10" ht="15" customHeight="1" x14ac:dyDescent="0.2">
      <c r="A45" s="72"/>
      <c r="B45" s="22" t="s">
        <v>946</v>
      </c>
      <c r="C45" s="9">
        <v>15377</v>
      </c>
      <c r="D45" s="9" t="str">
        <f>$I$3</f>
        <v>[2]</v>
      </c>
      <c r="E45" s="9">
        <v>19051</v>
      </c>
      <c r="F45" s="9" t="str">
        <f>$I$3</f>
        <v>[2]</v>
      </c>
      <c r="G45" s="9">
        <v>28123</v>
      </c>
      <c r="H45" s="9" t="str">
        <f>$I$3</f>
        <v>[2]</v>
      </c>
    </row>
    <row r="46" spans="1:10" ht="15" customHeight="1" x14ac:dyDescent="0.2">
      <c r="A46" s="72"/>
      <c r="B46" s="22" t="s">
        <v>947</v>
      </c>
      <c r="C46" s="9">
        <v>14515</v>
      </c>
      <c r="D46" s="9" t="str">
        <f>$I$3</f>
        <v>[2]</v>
      </c>
      <c r="E46" s="9">
        <v>17920</v>
      </c>
      <c r="F46" s="9" t="str">
        <f>$I$3</f>
        <v>[2]</v>
      </c>
      <c r="G46" s="9">
        <v>26308</v>
      </c>
      <c r="H46" s="9" t="str">
        <f>$I$3</f>
        <v>[2]</v>
      </c>
    </row>
    <row r="47" spans="1:10" ht="15" customHeight="1" x14ac:dyDescent="0.2">
      <c r="A47" s="72"/>
      <c r="B47" s="22" t="s">
        <v>948</v>
      </c>
      <c r="C47" s="9">
        <v>10350</v>
      </c>
      <c r="D47" s="9" t="str">
        <f>$I$4</f>
        <v>[3]</v>
      </c>
      <c r="E47" s="9">
        <f>E46-E48</f>
        <v>11630</v>
      </c>
      <c r="F47" s="9" t="str">
        <f>$I$6</f>
        <v>[5]</v>
      </c>
      <c r="G47" s="9">
        <f>G46-G48</f>
        <v>17819</v>
      </c>
      <c r="H47" s="9" t="str">
        <f>$I$9</f>
        <v>[8]</v>
      </c>
    </row>
    <row r="48" spans="1:10" ht="15" customHeight="1" x14ac:dyDescent="0.2">
      <c r="A48" s="72"/>
      <c r="B48" s="22" t="s">
        <v>949</v>
      </c>
      <c r="C48" s="9">
        <f>C46-C47</f>
        <v>4165</v>
      </c>
      <c r="D48" s="9" t="str">
        <f>$I$4</f>
        <v>[3]</v>
      </c>
      <c r="E48" s="9">
        <v>6290</v>
      </c>
      <c r="F48" s="9" t="str">
        <f>$I$6</f>
        <v>[5]</v>
      </c>
      <c r="G48" s="9">
        <v>8489</v>
      </c>
      <c r="H48" s="9" t="str">
        <f>$I$9</f>
        <v>[8]</v>
      </c>
    </row>
    <row r="49" spans="1:8" ht="15" customHeight="1" thickBot="1" x14ac:dyDescent="0.25">
      <c r="A49" s="72"/>
      <c r="B49" s="23" t="s">
        <v>950</v>
      </c>
      <c r="C49" s="9">
        <v>700</v>
      </c>
      <c r="D49" s="9" t="str">
        <f>$I$3</f>
        <v>[2]</v>
      </c>
      <c r="E49" s="9">
        <v>3100</v>
      </c>
      <c r="F49" s="9" t="str">
        <f>$I$6</f>
        <v>[5]</v>
      </c>
      <c r="G49" s="9">
        <v>6500</v>
      </c>
      <c r="H49" s="9" t="str">
        <f>$I$10</f>
        <v>[9]</v>
      </c>
    </row>
    <row r="50" spans="1:8" ht="15" customHeight="1" x14ac:dyDescent="0.2">
      <c r="A50" s="66" t="s">
        <v>53</v>
      </c>
      <c r="B50" s="24" t="s">
        <v>951</v>
      </c>
      <c r="C50" s="6">
        <v>8.48</v>
      </c>
      <c r="D50" s="6" t="str">
        <f>$I$3</f>
        <v>[2]</v>
      </c>
      <c r="E50" s="6">
        <v>9.1</v>
      </c>
      <c r="F50" s="6" t="str">
        <f>$I$3</f>
        <v>[2]</v>
      </c>
      <c r="G50" s="6">
        <v>14.22</v>
      </c>
      <c r="H50" s="6" t="str">
        <f>$I$3</f>
        <v>[2]</v>
      </c>
    </row>
    <row r="51" spans="1:8" ht="15" customHeight="1" x14ac:dyDescent="0.2">
      <c r="A51" s="67"/>
      <c r="B51" s="22" t="s">
        <v>137</v>
      </c>
      <c r="C51" s="4" t="s">
        <v>286</v>
      </c>
      <c r="D51" s="4"/>
      <c r="E51" s="4" t="s">
        <v>286</v>
      </c>
      <c r="F51" s="4"/>
      <c r="G51" s="4" t="s">
        <v>286</v>
      </c>
      <c r="H51" s="4"/>
    </row>
    <row r="52" spans="1:8" ht="15" customHeight="1" thickBot="1" x14ac:dyDescent="0.25">
      <c r="A52" s="68"/>
      <c r="B52" s="25" t="s">
        <v>328</v>
      </c>
      <c r="C52" s="3" t="s">
        <v>286</v>
      </c>
      <c r="D52" s="3"/>
      <c r="E52" s="3" t="s">
        <v>286</v>
      </c>
      <c r="F52" s="3"/>
      <c r="G52" s="3" t="s">
        <v>286</v>
      </c>
      <c r="H52" s="3"/>
    </row>
    <row r="53" spans="1:8" ht="15" customHeight="1" x14ac:dyDescent="0.2">
      <c r="A53" s="66" t="s">
        <v>5</v>
      </c>
      <c r="B53" s="21" t="s">
        <v>1101</v>
      </c>
      <c r="C53" s="14">
        <v>40</v>
      </c>
      <c r="D53" s="14" t="str">
        <f>$I$3</f>
        <v>[2]</v>
      </c>
      <c r="E53" s="14">
        <v>56</v>
      </c>
      <c r="F53" s="14" t="str">
        <f>$I$3</f>
        <v>[2]</v>
      </c>
      <c r="G53" s="14">
        <v>90</v>
      </c>
      <c r="H53" s="14" t="str">
        <f>$I$3</f>
        <v>[2]</v>
      </c>
    </row>
    <row r="54" spans="1:8" ht="15" customHeight="1" thickBot="1" x14ac:dyDescent="0.25">
      <c r="A54" s="68"/>
      <c r="B54" s="23" t="s">
        <v>1100</v>
      </c>
      <c r="C54" s="19">
        <v>37</v>
      </c>
      <c r="D54" s="19" t="str">
        <f>$I$4</f>
        <v>[3]</v>
      </c>
      <c r="E54" s="19">
        <v>50</v>
      </c>
      <c r="F54" s="19" t="str">
        <f>$I$6</f>
        <v>[5]</v>
      </c>
      <c r="G54" s="19">
        <v>74</v>
      </c>
      <c r="H54" s="19" t="str">
        <f>$I$9</f>
        <v>[8]</v>
      </c>
    </row>
    <row r="56" spans="1:8" ht="15" customHeight="1" x14ac:dyDescent="0.2">
      <c r="B56" s="16"/>
    </row>
  </sheetData>
  <mergeCells count="15">
    <mergeCell ref="A53:A54"/>
    <mergeCell ref="A37:A39"/>
    <mergeCell ref="A40:A42"/>
    <mergeCell ref="A50:A52"/>
    <mergeCell ref="A43:A49"/>
    <mergeCell ref="A19:A20"/>
    <mergeCell ref="A21:A23"/>
    <mergeCell ref="A24:A27"/>
    <mergeCell ref="A28:A31"/>
    <mergeCell ref="A32:A36"/>
    <mergeCell ref="A5:A9"/>
    <mergeCell ref="A10:A13"/>
    <mergeCell ref="A14:A15"/>
    <mergeCell ref="A16:A18"/>
    <mergeCell ref="A1:A4"/>
  </mergeCells>
  <hyperlinks>
    <hyperlink ref="J5" r:id="rId1"/>
    <hyperlink ref="J4" r:id="rId2"/>
    <hyperlink ref="J8" r:id="rId3"/>
    <hyperlink ref="J6" r:id="rId4"/>
    <hyperlink ref="J3" r:id="rId5"/>
    <hyperlink ref="J9" r:id="rId6"/>
    <hyperlink ref="J10" r:id="rId7"/>
    <hyperlink ref="J2" r:id="rId8"/>
    <hyperlink ref="J7" r:id="rId9"/>
    <hyperlink ref="J11" r:id="rId10"/>
    <hyperlink ref="J12" r:id="rId11"/>
    <hyperlink ref="J13" r:id="rId12"/>
  </hyperlinks>
  <pageMargins left="0.7" right="0.7" top="0.78740157499999996" bottom="0.78740157499999996" header="0.3" footer="0.3"/>
  <pageSetup paperSize="9" orientation="portrait" horizontalDpi="0" verticalDpi="0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57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7" width="15" style="8" bestFit="1" customWidth="1"/>
    <col min="8" max="8" width="4.140625" style="8" bestFit="1" customWidth="1"/>
    <col min="9" max="9" width="15" style="8" bestFit="1" customWidth="1"/>
    <col min="10" max="10" width="4.140625" style="8" bestFit="1" customWidth="1"/>
    <col min="11" max="11" width="15" style="8" customWidth="1"/>
    <col min="12" max="12" width="4.140625" style="8" bestFit="1" customWidth="1"/>
    <col min="13" max="13" width="15" style="8" bestFit="1" customWidth="1"/>
    <col min="14" max="14" width="4.140625" style="8" bestFit="1" customWidth="1"/>
    <col min="15" max="15" width="15" style="8" bestFit="1" customWidth="1"/>
    <col min="16" max="16" width="4.140625" style="8" bestFit="1" customWidth="1"/>
    <col min="17" max="17" width="4.140625" style="17" bestFit="1" customWidth="1"/>
    <col min="18" max="18" width="37.28515625" style="17" customWidth="1"/>
    <col min="19" max="16384" width="11.42578125" style="17"/>
  </cols>
  <sheetData>
    <row r="1" spans="1:18" ht="15" customHeight="1" x14ac:dyDescent="0.2">
      <c r="A1" s="66" t="s">
        <v>155</v>
      </c>
      <c r="B1" s="21" t="s">
        <v>6</v>
      </c>
      <c r="C1" s="14" t="s">
        <v>17</v>
      </c>
      <c r="D1" s="14"/>
      <c r="E1" s="14" t="s">
        <v>17</v>
      </c>
      <c r="F1" s="14" t="s">
        <v>17</v>
      </c>
      <c r="G1" s="14" t="s">
        <v>17</v>
      </c>
      <c r="H1" s="14"/>
      <c r="I1" s="14" t="s">
        <v>17</v>
      </c>
      <c r="J1" s="14"/>
      <c r="K1" s="14" t="s">
        <v>17</v>
      </c>
      <c r="L1" s="14"/>
      <c r="M1" s="14" t="s">
        <v>17</v>
      </c>
      <c r="N1" s="14"/>
      <c r="O1" s="14" t="s">
        <v>17</v>
      </c>
      <c r="P1" s="14"/>
      <c r="R1" s="17" t="s">
        <v>394</v>
      </c>
    </row>
    <row r="2" spans="1:18" ht="15" customHeight="1" x14ac:dyDescent="0.2">
      <c r="A2" s="67"/>
      <c r="B2" s="22" t="s">
        <v>7</v>
      </c>
      <c r="C2" s="9" t="s">
        <v>213</v>
      </c>
      <c r="D2" s="9"/>
      <c r="E2" s="9" t="s">
        <v>215</v>
      </c>
      <c r="F2" s="9" t="s">
        <v>215</v>
      </c>
      <c r="G2" s="9" t="s">
        <v>215</v>
      </c>
      <c r="H2" s="9"/>
      <c r="I2" s="9">
        <v>170</v>
      </c>
      <c r="J2" s="9"/>
      <c r="K2" s="9">
        <v>175</v>
      </c>
      <c r="L2" s="9"/>
      <c r="M2" s="9">
        <v>190</v>
      </c>
      <c r="N2" s="9"/>
      <c r="O2" s="9">
        <v>195</v>
      </c>
      <c r="P2" s="9"/>
      <c r="Q2" s="17" t="s">
        <v>139</v>
      </c>
      <c r="R2" s="18" t="s">
        <v>388</v>
      </c>
    </row>
    <row r="3" spans="1:18" ht="15" customHeight="1" x14ac:dyDescent="0.2">
      <c r="A3" s="67"/>
      <c r="B3" s="22" t="s">
        <v>8</v>
      </c>
      <c r="C3" s="9">
        <v>127</v>
      </c>
      <c r="D3" s="9" t="str">
        <f>$Q$2</f>
        <v>[1]</v>
      </c>
      <c r="E3" s="9" t="s">
        <v>383</v>
      </c>
      <c r="F3" s="9" t="s">
        <v>383</v>
      </c>
      <c r="G3" s="9" t="s">
        <v>383</v>
      </c>
      <c r="H3" s="9" t="str">
        <f>$Q$2</f>
        <v>[1]</v>
      </c>
      <c r="I3" s="9">
        <v>157</v>
      </c>
      <c r="J3" s="9" t="str">
        <f>$Q$2</f>
        <v>[1]</v>
      </c>
      <c r="K3" s="9">
        <v>624</v>
      </c>
      <c r="L3" s="9" t="str">
        <f>$Q$2</f>
        <v>[1]</v>
      </c>
      <c r="M3" s="9">
        <v>501</v>
      </c>
      <c r="N3" s="9" t="str">
        <f>$Q$2</f>
        <v>[1]</v>
      </c>
      <c r="O3" s="9">
        <v>161</v>
      </c>
      <c r="P3" s="9" t="str">
        <f>$Q$2</f>
        <v>[1]</v>
      </c>
      <c r="Q3" s="17" t="s">
        <v>141</v>
      </c>
      <c r="R3" s="31" t="s">
        <v>119</v>
      </c>
    </row>
    <row r="4" spans="1:18" ht="15" customHeight="1" thickBot="1" x14ac:dyDescent="0.25">
      <c r="A4" s="68"/>
      <c r="B4" s="23" t="s">
        <v>227</v>
      </c>
      <c r="C4" s="10" t="s">
        <v>122</v>
      </c>
      <c r="D4" s="10" t="str">
        <f>$Q$7</f>
        <v>[6]</v>
      </c>
      <c r="E4" s="10" t="s">
        <v>122</v>
      </c>
      <c r="F4" s="10" t="s">
        <v>113</v>
      </c>
      <c r="G4" s="10" t="s">
        <v>123</v>
      </c>
      <c r="H4" s="10" t="str">
        <f>$Q$3</f>
        <v>[2]</v>
      </c>
      <c r="I4" s="10" t="s">
        <v>66</v>
      </c>
      <c r="J4" s="10"/>
      <c r="K4" s="10" t="s">
        <v>113</v>
      </c>
      <c r="L4" s="10" t="str">
        <f>$Q$12</f>
        <v>[11]</v>
      </c>
      <c r="M4" s="10" t="s">
        <v>66</v>
      </c>
      <c r="N4" s="10"/>
      <c r="O4" s="10" t="s">
        <v>114</v>
      </c>
      <c r="P4" s="10" t="str">
        <f>$Q$16</f>
        <v>[15]</v>
      </c>
      <c r="Q4" s="17" t="s">
        <v>150</v>
      </c>
      <c r="R4" s="18" t="s">
        <v>124</v>
      </c>
    </row>
    <row r="5" spans="1:18" ht="15" customHeight="1" x14ac:dyDescent="0.2">
      <c r="A5" s="69" t="s">
        <v>0</v>
      </c>
      <c r="B5" s="24" t="s">
        <v>337</v>
      </c>
      <c r="C5" s="14">
        <v>2</v>
      </c>
      <c r="D5" s="14" t="str">
        <f>$Q$7</f>
        <v>[6]</v>
      </c>
      <c r="E5" s="14">
        <v>2</v>
      </c>
      <c r="F5" s="14">
        <v>2</v>
      </c>
      <c r="G5" s="14">
        <v>2</v>
      </c>
      <c r="H5" s="14" t="str">
        <f>$Q$3</f>
        <v>[2]</v>
      </c>
      <c r="I5" s="14">
        <v>2</v>
      </c>
      <c r="J5" s="14" t="str">
        <f>$Q$9</f>
        <v>[8]</v>
      </c>
      <c r="K5" s="14">
        <v>2</v>
      </c>
      <c r="L5" s="14" t="str">
        <f>$Q$12</f>
        <v>[11]</v>
      </c>
      <c r="M5" s="14">
        <v>2</v>
      </c>
      <c r="N5" s="14" t="str">
        <f>$Q$13</f>
        <v>[12]</v>
      </c>
      <c r="O5" s="14">
        <v>2</v>
      </c>
      <c r="P5" s="14" t="str">
        <f>$Q$16</f>
        <v>[15]</v>
      </c>
      <c r="Q5" s="17" t="s">
        <v>152</v>
      </c>
      <c r="R5" s="18" t="s">
        <v>216</v>
      </c>
    </row>
    <row r="6" spans="1:18" ht="15" customHeight="1" x14ac:dyDescent="0.2">
      <c r="A6" s="67"/>
      <c r="B6" s="22" t="s">
        <v>159</v>
      </c>
      <c r="C6" s="9" t="s">
        <v>294</v>
      </c>
      <c r="D6" s="9" t="str">
        <f>$Q$7</f>
        <v>[6]</v>
      </c>
      <c r="E6" s="9" t="s">
        <v>297</v>
      </c>
      <c r="F6" s="9" t="s">
        <v>298</v>
      </c>
      <c r="G6" s="9" t="s">
        <v>299</v>
      </c>
      <c r="H6" s="9" t="str">
        <f>$Q$3</f>
        <v>[2]</v>
      </c>
      <c r="I6" s="9" t="s">
        <v>209</v>
      </c>
      <c r="J6" s="9" t="str">
        <f>$Q$9</f>
        <v>[8]</v>
      </c>
      <c r="K6" s="9" t="s">
        <v>209</v>
      </c>
      <c r="L6" s="9" t="str">
        <f>$Q$12</f>
        <v>[11]</v>
      </c>
      <c r="M6" s="9" t="s">
        <v>300</v>
      </c>
      <c r="N6" s="9" t="str">
        <f>$Q$13</f>
        <v>[12]</v>
      </c>
      <c r="O6" s="9" t="s">
        <v>300</v>
      </c>
      <c r="P6" s="9" t="str">
        <f>$Q$16</f>
        <v>[15]</v>
      </c>
      <c r="Q6" s="17" t="s">
        <v>168</v>
      </c>
      <c r="R6" s="31" t="s">
        <v>125</v>
      </c>
    </row>
    <row r="7" spans="1:18" ht="15" customHeight="1" x14ac:dyDescent="0.2">
      <c r="A7" s="70"/>
      <c r="B7" s="25" t="s">
        <v>915</v>
      </c>
      <c r="C7" s="10" t="s">
        <v>66</v>
      </c>
      <c r="D7" s="10"/>
      <c r="E7" s="10">
        <v>33.71</v>
      </c>
      <c r="F7" s="10">
        <v>33.71</v>
      </c>
      <c r="G7" s="10">
        <v>39.67</v>
      </c>
      <c r="H7" s="10" t="str">
        <f>$Q$20</f>
        <v>[19]</v>
      </c>
      <c r="I7" s="10">
        <v>64.540000000000006</v>
      </c>
      <c r="J7" s="10" t="str">
        <f>$Q$21</f>
        <v>[20]</v>
      </c>
      <c r="K7" s="10">
        <v>64.540000000000006</v>
      </c>
      <c r="L7" s="10" t="str">
        <f>$Q$21</f>
        <v>[20]</v>
      </c>
      <c r="M7" s="10">
        <v>90.57</v>
      </c>
      <c r="N7" s="10" t="str">
        <f>$Q$22</f>
        <v>[21]</v>
      </c>
      <c r="O7" s="10">
        <v>90.57</v>
      </c>
      <c r="P7" s="10" t="str">
        <f>$Q$22</f>
        <v>[21]</v>
      </c>
      <c r="Q7" s="17" t="s">
        <v>171</v>
      </c>
      <c r="R7" s="31" t="s">
        <v>120</v>
      </c>
    </row>
    <row r="8" spans="1:18" ht="15" customHeight="1" x14ac:dyDescent="0.2">
      <c r="A8" s="70"/>
      <c r="B8" s="25" t="s">
        <v>916</v>
      </c>
      <c r="C8" s="3">
        <v>1342</v>
      </c>
      <c r="D8" s="3" t="str">
        <f>$Q$18</f>
        <v>[17]</v>
      </c>
      <c r="E8" s="3" t="s">
        <v>66</v>
      </c>
      <c r="F8" s="3" t="s">
        <v>66</v>
      </c>
      <c r="G8" s="3" t="s">
        <v>66</v>
      </c>
      <c r="H8" s="3"/>
      <c r="I8" s="3" t="s">
        <v>66</v>
      </c>
      <c r="J8" s="3"/>
      <c r="K8" s="3" t="s">
        <v>66</v>
      </c>
      <c r="L8" s="3"/>
      <c r="M8" s="3" t="s">
        <v>66</v>
      </c>
      <c r="N8" s="3"/>
      <c r="O8" s="3" t="s">
        <v>66</v>
      </c>
      <c r="P8" s="3"/>
      <c r="Q8" s="17" t="s">
        <v>223</v>
      </c>
      <c r="R8" s="18" t="s">
        <v>126</v>
      </c>
    </row>
    <row r="9" spans="1:18" ht="15" customHeight="1" thickBot="1" x14ac:dyDescent="0.25">
      <c r="A9" s="70"/>
      <c r="B9" s="25" t="s">
        <v>191</v>
      </c>
      <c r="C9" s="3" t="s">
        <v>214</v>
      </c>
      <c r="D9" s="3" t="str">
        <f>$Q$7</f>
        <v>[6]</v>
      </c>
      <c r="E9" s="3" t="s">
        <v>66</v>
      </c>
      <c r="F9" s="3" t="s">
        <v>66</v>
      </c>
      <c r="G9" s="3" t="s">
        <v>66</v>
      </c>
      <c r="H9" s="3"/>
      <c r="I9" s="3" t="s">
        <v>66</v>
      </c>
      <c r="J9" s="3"/>
      <c r="K9" s="3" t="s">
        <v>66</v>
      </c>
      <c r="L9" s="3"/>
      <c r="M9" s="3" t="s">
        <v>66</v>
      </c>
      <c r="N9" s="3"/>
      <c r="O9" s="3" t="s">
        <v>66</v>
      </c>
      <c r="P9" s="3"/>
      <c r="Q9" s="17" t="s">
        <v>224</v>
      </c>
      <c r="R9" s="31" t="s">
        <v>116</v>
      </c>
    </row>
    <row r="10" spans="1:18" ht="15" customHeight="1" x14ac:dyDescent="0.2">
      <c r="A10" s="66" t="s">
        <v>52</v>
      </c>
      <c r="B10" s="21" t="s">
        <v>917</v>
      </c>
      <c r="C10" s="14">
        <v>9.3800000000000008</v>
      </c>
      <c r="D10" s="14" t="str">
        <f>$Q$7</f>
        <v>[6]</v>
      </c>
      <c r="E10" s="14" t="s">
        <v>286</v>
      </c>
      <c r="F10" s="14" t="s">
        <v>286</v>
      </c>
      <c r="G10" s="14" t="s">
        <v>286</v>
      </c>
      <c r="H10" s="14"/>
      <c r="I10" s="14">
        <v>19.440000000000001</v>
      </c>
      <c r="J10" s="14" t="str">
        <f>$Q$9</f>
        <v>[8]</v>
      </c>
      <c r="K10" s="14">
        <v>21.34</v>
      </c>
      <c r="L10" s="14" t="str">
        <f>$Q$12</f>
        <v>[11]</v>
      </c>
      <c r="M10" s="14">
        <v>25.91</v>
      </c>
      <c r="N10" s="14" t="str">
        <f>$Q$13</f>
        <v>[12]</v>
      </c>
      <c r="O10" s="14">
        <v>32.049999999999997</v>
      </c>
      <c r="P10" s="14" t="str">
        <f>$Q$16</f>
        <v>[15]</v>
      </c>
      <c r="Q10" s="17" t="s">
        <v>225</v>
      </c>
      <c r="R10" s="18" t="s">
        <v>633</v>
      </c>
    </row>
    <row r="11" spans="1:18" ht="15" customHeight="1" x14ac:dyDescent="0.2">
      <c r="A11" s="67"/>
      <c r="B11" s="22" t="s">
        <v>918</v>
      </c>
      <c r="C11" s="4">
        <v>1.76</v>
      </c>
      <c r="D11" s="4" t="str">
        <f>$Q$7</f>
        <v>[6]</v>
      </c>
      <c r="E11" s="4">
        <v>1.82</v>
      </c>
      <c r="F11" s="4">
        <v>1.82</v>
      </c>
      <c r="G11" s="4">
        <v>1.82</v>
      </c>
      <c r="H11" s="4" t="str">
        <f>$Q$3</f>
        <v>[2]</v>
      </c>
      <c r="I11" s="4">
        <v>2</v>
      </c>
      <c r="J11" s="4" t="str">
        <f>$Q$9</f>
        <v>[8]</v>
      </c>
      <c r="K11" s="4">
        <v>2</v>
      </c>
      <c r="L11" s="4" t="str">
        <f>$Q$12</f>
        <v>[11]</v>
      </c>
      <c r="M11" s="4">
        <v>2</v>
      </c>
      <c r="N11" s="4" t="str">
        <f>$Q$13</f>
        <v>[12]</v>
      </c>
      <c r="O11" s="4">
        <v>2</v>
      </c>
      <c r="P11" s="4" t="str">
        <f>$Q$16</f>
        <v>[15]</v>
      </c>
      <c r="Q11" s="17" t="s">
        <v>226</v>
      </c>
      <c r="R11" s="18" t="s">
        <v>210</v>
      </c>
    </row>
    <row r="12" spans="1:18" ht="15" customHeight="1" x14ac:dyDescent="0.2">
      <c r="A12" s="67"/>
      <c r="B12" s="26" t="s">
        <v>919</v>
      </c>
      <c r="C12" s="4">
        <v>2.1</v>
      </c>
      <c r="D12" s="4" t="str">
        <f>$Q$7</f>
        <v>[6]</v>
      </c>
      <c r="E12" s="4">
        <v>2.1</v>
      </c>
      <c r="F12" s="4">
        <v>2.1</v>
      </c>
      <c r="G12" s="4">
        <v>2.1</v>
      </c>
      <c r="H12" s="4" t="str">
        <f>$Q$3</f>
        <v>[2]</v>
      </c>
      <c r="I12" s="4">
        <v>2.74</v>
      </c>
      <c r="J12" s="4" t="str">
        <f>$Q$9</f>
        <v>[8]</v>
      </c>
      <c r="K12" s="4">
        <v>2.74</v>
      </c>
      <c r="L12" s="4" t="str">
        <f>$Q$12</f>
        <v>[11]</v>
      </c>
      <c r="M12" s="4">
        <v>2.74</v>
      </c>
      <c r="N12" s="4" t="str">
        <f>$Q$13</f>
        <v>[12]</v>
      </c>
      <c r="O12" s="4">
        <v>2.74</v>
      </c>
      <c r="P12" s="4" t="str">
        <f>$Q$16</f>
        <v>[15]</v>
      </c>
      <c r="Q12" s="17" t="s">
        <v>265</v>
      </c>
      <c r="R12" s="31" t="s">
        <v>112</v>
      </c>
    </row>
    <row r="13" spans="1:18" ht="15" customHeight="1" thickBot="1" x14ac:dyDescent="0.25">
      <c r="A13" s="68"/>
      <c r="B13" s="23" t="s">
        <v>920</v>
      </c>
      <c r="C13" s="19" t="s">
        <v>286</v>
      </c>
      <c r="D13" s="19"/>
      <c r="E13" s="19" t="s">
        <v>286</v>
      </c>
      <c r="F13" s="19" t="s">
        <v>286</v>
      </c>
      <c r="G13" s="19" t="s">
        <v>286</v>
      </c>
      <c r="H13" s="19"/>
      <c r="I13" s="19" t="s">
        <v>286</v>
      </c>
      <c r="J13" s="19"/>
      <c r="K13" s="19" t="s">
        <v>286</v>
      </c>
      <c r="L13" s="19"/>
      <c r="M13" s="19" t="s">
        <v>286</v>
      </c>
      <c r="N13" s="19"/>
      <c r="O13" s="19" t="s">
        <v>286</v>
      </c>
      <c r="P13" s="19"/>
      <c r="Q13" s="17" t="s">
        <v>266</v>
      </c>
      <c r="R13" s="31" t="s">
        <v>117</v>
      </c>
    </row>
    <row r="14" spans="1:18" ht="15" customHeight="1" x14ac:dyDescent="0.2">
      <c r="A14" s="69" t="s">
        <v>1</v>
      </c>
      <c r="B14" s="24" t="s">
        <v>921</v>
      </c>
      <c r="C14" s="20">
        <v>2.2799999999999998</v>
      </c>
      <c r="D14" s="20" t="str">
        <f t="shared" ref="D14:D20" si="0">$Q$7</f>
        <v>[6]</v>
      </c>
      <c r="E14" s="20">
        <v>2.2799999999999998</v>
      </c>
      <c r="F14" s="20">
        <v>2.2799999999999998</v>
      </c>
      <c r="G14" s="20">
        <v>2.2799999999999998</v>
      </c>
      <c r="H14" s="20" t="str">
        <f t="shared" ref="H14:H31" si="1">$Q$3</f>
        <v>[2]</v>
      </c>
      <c r="I14" s="20">
        <v>3.35</v>
      </c>
      <c r="J14" s="20" t="str">
        <f t="shared" ref="J14:J31" si="2">$Q$9</f>
        <v>[8]</v>
      </c>
      <c r="K14" s="20">
        <v>3.35</v>
      </c>
      <c r="L14" s="20" t="str">
        <f t="shared" ref="L14:L31" si="3">$Q$12</f>
        <v>[11]</v>
      </c>
      <c r="M14" s="20">
        <v>3.35</v>
      </c>
      <c r="N14" s="20" t="str">
        <f t="shared" ref="N14:N31" si="4">$Q$13</f>
        <v>[12]</v>
      </c>
      <c r="O14" s="20">
        <v>3.35</v>
      </c>
      <c r="P14" s="20" t="str">
        <f t="shared" ref="P14:P31" si="5">$Q$16</f>
        <v>[15]</v>
      </c>
      <c r="Q14" s="17" t="s">
        <v>267</v>
      </c>
      <c r="R14" s="18" t="s">
        <v>115</v>
      </c>
    </row>
    <row r="15" spans="1:18" ht="15" customHeight="1" thickBot="1" x14ac:dyDescent="0.25">
      <c r="A15" s="70"/>
      <c r="B15" s="25" t="s">
        <v>922</v>
      </c>
      <c r="C15" s="10">
        <v>2.2799999999999998</v>
      </c>
      <c r="D15" s="10" t="str">
        <f t="shared" si="0"/>
        <v>[6]</v>
      </c>
      <c r="E15" s="10">
        <v>2.2799999999999998</v>
      </c>
      <c r="F15" s="10">
        <v>2.2799999999999998</v>
      </c>
      <c r="G15" s="10">
        <v>2.2799999999999998</v>
      </c>
      <c r="H15" s="10" t="str">
        <f t="shared" si="1"/>
        <v>[2]</v>
      </c>
      <c r="I15" s="10">
        <v>3.01</v>
      </c>
      <c r="J15" s="10" t="str">
        <f t="shared" si="2"/>
        <v>[8]</v>
      </c>
      <c r="K15" s="10">
        <v>3.01</v>
      </c>
      <c r="L15" s="10" t="str">
        <f t="shared" si="3"/>
        <v>[11]</v>
      </c>
      <c r="M15" s="10">
        <v>3.01</v>
      </c>
      <c r="N15" s="10" t="str">
        <f t="shared" si="4"/>
        <v>[12]</v>
      </c>
      <c r="O15" s="10">
        <v>3.01</v>
      </c>
      <c r="P15" s="10" t="str">
        <f t="shared" si="5"/>
        <v>[15]</v>
      </c>
      <c r="Q15" s="17" t="s">
        <v>268</v>
      </c>
      <c r="R15" s="18" t="s">
        <v>211</v>
      </c>
    </row>
    <row r="16" spans="1:18" ht="15" customHeight="1" x14ac:dyDescent="0.2">
      <c r="A16" s="66" t="s">
        <v>2</v>
      </c>
      <c r="B16" s="21" t="s">
        <v>923</v>
      </c>
      <c r="C16" s="14">
        <v>20</v>
      </c>
      <c r="D16" s="14" t="str">
        <f t="shared" si="0"/>
        <v>[6]</v>
      </c>
      <c r="E16" s="14">
        <v>29.87</v>
      </c>
      <c r="F16" s="14">
        <v>29.87</v>
      </c>
      <c r="G16" s="14">
        <v>29.87</v>
      </c>
      <c r="H16" s="14" t="str">
        <f t="shared" si="1"/>
        <v>[2]</v>
      </c>
      <c r="I16" s="14">
        <v>29.9</v>
      </c>
      <c r="J16" s="14" t="str">
        <f t="shared" si="2"/>
        <v>[8]</v>
      </c>
      <c r="K16" s="14">
        <v>31.68</v>
      </c>
      <c r="L16" s="14" t="str">
        <f t="shared" si="3"/>
        <v>[11]</v>
      </c>
      <c r="M16" s="14">
        <v>36.24</v>
      </c>
      <c r="N16" s="14" t="str">
        <f t="shared" si="4"/>
        <v>[12]</v>
      </c>
      <c r="O16" s="14">
        <v>38.67</v>
      </c>
      <c r="P16" s="14" t="str">
        <f t="shared" si="5"/>
        <v>[15]</v>
      </c>
      <c r="Q16" s="17" t="s">
        <v>269</v>
      </c>
      <c r="R16" s="31" t="s">
        <v>118</v>
      </c>
    </row>
    <row r="17" spans="1:18" ht="15" customHeight="1" x14ac:dyDescent="0.2">
      <c r="A17" s="67"/>
      <c r="B17" s="22" t="s">
        <v>924</v>
      </c>
      <c r="C17" s="9">
        <v>19.78</v>
      </c>
      <c r="D17" s="9" t="str">
        <f t="shared" si="0"/>
        <v>[6]</v>
      </c>
      <c r="E17" s="9">
        <v>20.04</v>
      </c>
      <c r="F17" s="9">
        <v>20.04</v>
      </c>
      <c r="G17" s="9">
        <v>21</v>
      </c>
      <c r="H17" s="9" t="str">
        <f t="shared" si="1"/>
        <v>[2]</v>
      </c>
      <c r="I17" s="9">
        <v>26</v>
      </c>
      <c r="J17" s="9" t="str">
        <f t="shared" si="2"/>
        <v>[8]</v>
      </c>
      <c r="K17" s="9">
        <v>28.65</v>
      </c>
      <c r="L17" s="9" t="s">
        <v>1031</v>
      </c>
      <c r="M17" s="9">
        <v>28.72</v>
      </c>
      <c r="N17" s="9" t="str">
        <f t="shared" si="4"/>
        <v>[12]</v>
      </c>
      <c r="O17" s="9">
        <v>28.72</v>
      </c>
      <c r="P17" s="9" t="str">
        <f t="shared" si="5"/>
        <v>[15]</v>
      </c>
      <c r="Q17" s="17" t="s">
        <v>270</v>
      </c>
      <c r="R17" s="18" t="s">
        <v>212</v>
      </c>
    </row>
    <row r="18" spans="1:18" ht="15" customHeight="1" thickBot="1" x14ac:dyDescent="0.25">
      <c r="A18" s="68"/>
      <c r="B18" s="23" t="s">
        <v>925</v>
      </c>
      <c r="C18" s="19">
        <v>6.35</v>
      </c>
      <c r="D18" s="19" t="str">
        <f t="shared" si="0"/>
        <v>[6]</v>
      </c>
      <c r="E18" s="19">
        <v>6.75</v>
      </c>
      <c r="F18" s="19">
        <v>6.75</v>
      </c>
      <c r="G18" s="19">
        <v>6.75</v>
      </c>
      <c r="H18" s="19" t="str">
        <f t="shared" si="1"/>
        <v>[2]</v>
      </c>
      <c r="I18" s="19">
        <v>9.82</v>
      </c>
      <c r="J18" s="19" t="str">
        <f t="shared" si="2"/>
        <v>[8]</v>
      </c>
      <c r="K18" s="19">
        <v>9.86</v>
      </c>
      <c r="L18" s="19" t="str">
        <f t="shared" si="3"/>
        <v>[11]</v>
      </c>
      <c r="M18" s="19">
        <v>10.55</v>
      </c>
      <c r="N18" s="19" t="str">
        <f t="shared" si="4"/>
        <v>[12]</v>
      </c>
      <c r="O18" s="19">
        <v>10.57</v>
      </c>
      <c r="P18" s="19" t="str">
        <f t="shared" si="5"/>
        <v>[15]</v>
      </c>
      <c r="Q18" s="17" t="s">
        <v>271</v>
      </c>
      <c r="R18" s="1" t="s">
        <v>283</v>
      </c>
    </row>
    <row r="19" spans="1:18" ht="15" customHeight="1" x14ac:dyDescent="0.2">
      <c r="A19" s="69" t="s">
        <v>71</v>
      </c>
      <c r="B19" s="24" t="s">
        <v>926</v>
      </c>
      <c r="C19" s="20">
        <v>6.58</v>
      </c>
      <c r="D19" s="20" t="str">
        <f t="shared" si="0"/>
        <v>[6]</v>
      </c>
      <c r="E19" s="20">
        <v>4.0999999999999996</v>
      </c>
      <c r="F19" s="20">
        <v>4.0999999999999996</v>
      </c>
      <c r="G19" s="20">
        <v>4.0999999999999996</v>
      </c>
      <c r="H19" s="20" t="str">
        <f t="shared" si="1"/>
        <v>[2]</v>
      </c>
      <c r="I19" s="20">
        <v>5.2</v>
      </c>
      <c r="J19" s="20" t="str">
        <f t="shared" si="2"/>
        <v>[8]</v>
      </c>
      <c r="K19" s="20">
        <v>5.2</v>
      </c>
      <c r="L19" s="20" t="str">
        <f t="shared" si="3"/>
        <v>[11]</v>
      </c>
      <c r="M19" s="20">
        <v>5.94</v>
      </c>
      <c r="N19" s="20" t="str">
        <f t="shared" si="4"/>
        <v>[12]</v>
      </c>
      <c r="O19" s="20">
        <v>5.94</v>
      </c>
      <c r="P19" s="20" t="str">
        <f t="shared" si="5"/>
        <v>[15]</v>
      </c>
      <c r="Q19" s="17" t="s">
        <v>272</v>
      </c>
      <c r="R19" s="1" t="s">
        <v>689</v>
      </c>
    </row>
    <row r="20" spans="1:18" ht="15" customHeight="1" thickBot="1" x14ac:dyDescent="0.25">
      <c r="A20" s="70"/>
      <c r="B20" s="27" t="s">
        <v>927</v>
      </c>
      <c r="C20" s="10">
        <v>6.98</v>
      </c>
      <c r="D20" s="10" t="str">
        <f t="shared" si="0"/>
        <v>[6]</v>
      </c>
      <c r="E20" s="10">
        <v>14.44</v>
      </c>
      <c r="F20" s="10">
        <v>14.44</v>
      </c>
      <c r="G20" s="10">
        <v>14.44</v>
      </c>
      <c r="H20" s="10" t="str">
        <f t="shared" si="1"/>
        <v>[2]</v>
      </c>
      <c r="I20" s="10">
        <v>10.6</v>
      </c>
      <c r="J20" s="10" t="str">
        <f t="shared" si="2"/>
        <v>[8]</v>
      </c>
      <c r="K20" s="10">
        <v>11.4</v>
      </c>
      <c r="L20" s="10" t="str">
        <f t="shared" si="3"/>
        <v>[11]</v>
      </c>
      <c r="M20" s="10">
        <v>13.83</v>
      </c>
      <c r="N20" s="10" t="str">
        <f t="shared" si="4"/>
        <v>[12]</v>
      </c>
      <c r="O20" s="10">
        <v>14.64</v>
      </c>
      <c r="P20" s="10" t="str">
        <f t="shared" si="5"/>
        <v>[15]</v>
      </c>
      <c r="Q20" s="17" t="s">
        <v>295</v>
      </c>
      <c r="R20" s="1" t="s">
        <v>625</v>
      </c>
    </row>
    <row r="21" spans="1:18" ht="15" customHeight="1" x14ac:dyDescent="0.2">
      <c r="A21" s="66" t="s">
        <v>135</v>
      </c>
      <c r="B21" s="21" t="s">
        <v>928</v>
      </c>
      <c r="C21" s="14">
        <v>39.43</v>
      </c>
      <c r="D21" s="14" t="str">
        <f>$Q$8</f>
        <v>[7]</v>
      </c>
      <c r="E21" s="14">
        <v>51.18</v>
      </c>
      <c r="F21" s="14">
        <v>51.18</v>
      </c>
      <c r="G21" s="14">
        <v>51.18</v>
      </c>
      <c r="H21" s="14" t="str">
        <f t="shared" si="1"/>
        <v>[2]</v>
      </c>
      <c r="I21" s="14">
        <v>72.72</v>
      </c>
      <c r="J21" s="14" t="str">
        <f t="shared" si="2"/>
        <v>[8]</v>
      </c>
      <c r="K21" s="14">
        <v>72.72</v>
      </c>
      <c r="L21" s="14" t="str">
        <f t="shared" si="3"/>
        <v>[11]</v>
      </c>
      <c r="M21" s="14">
        <v>92.5</v>
      </c>
      <c r="N21" s="14" t="str">
        <f t="shared" si="4"/>
        <v>[12]</v>
      </c>
      <c r="O21" s="14">
        <v>92.5</v>
      </c>
      <c r="P21" s="14" t="str">
        <f t="shared" si="5"/>
        <v>[15]</v>
      </c>
      <c r="Q21" s="17" t="s">
        <v>296</v>
      </c>
      <c r="R21" s="1" t="s">
        <v>631</v>
      </c>
    </row>
    <row r="22" spans="1:18" ht="15" customHeight="1" x14ac:dyDescent="0.2">
      <c r="A22" s="67"/>
      <c r="B22" s="22" t="s">
        <v>929</v>
      </c>
      <c r="C22" s="12">
        <v>0.54500000000000004</v>
      </c>
      <c r="D22" s="12" t="str">
        <f>$Q$7</f>
        <v>[6]</v>
      </c>
      <c r="E22" s="12">
        <v>0.25</v>
      </c>
      <c r="F22" s="12">
        <v>0.25</v>
      </c>
      <c r="G22" s="12">
        <v>0.25</v>
      </c>
      <c r="H22" s="12" t="str">
        <f t="shared" si="1"/>
        <v>[2]</v>
      </c>
      <c r="I22" s="12">
        <v>0.28499999999999998</v>
      </c>
      <c r="J22" s="12" t="str">
        <f t="shared" si="2"/>
        <v>[8]</v>
      </c>
      <c r="K22" s="12">
        <v>0.28499999999999998</v>
      </c>
      <c r="L22" s="12" t="str">
        <f t="shared" si="3"/>
        <v>[11]</v>
      </c>
      <c r="M22" s="12">
        <v>0.27</v>
      </c>
      <c r="N22" s="12" t="str">
        <f t="shared" si="4"/>
        <v>[12]</v>
      </c>
      <c r="O22" s="12">
        <v>0.27500000000000002</v>
      </c>
      <c r="P22" s="12" t="str">
        <f t="shared" si="5"/>
        <v>[15]</v>
      </c>
      <c r="Q22" s="17" t="s">
        <v>414</v>
      </c>
      <c r="R22" s="1" t="s">
        <v>627</v>
      </c>
    </row>
    <row r="23" spans="1:18" ht="15" customHeight="1" thickBot="1" x14ac:dyDescent="0.25">
      <c r="A23" s="68"/>
      <c r="B23" s="23" t="s">
        <v>930</v>
      </c>
      <c r="C23" s="5">
        <v>3.5</v>
      </c>
      <c r="D23" s="5" t="str">
        <f>$Q$7</f>
        <v>[6]</v>
      </c>
      <c r="E23" s="5">
        <v>21.5</v>
      </c>
      <c r="F23" s="5">
        <v>21.5</v>
      </c>
      <c r="G23" s="5">
        <v>21.5</v>
      </c>
      <c r="H23" s="5" t="str">
        <f t="shared" si="1"/>
        <v>[2]</v>
      </c>
      <c r="I23" s="5">
        <v>22.5</v>
      </c>
      <c r="J23" s="5" t="str">
        <f t="shared" si="2"/>
        <v>[8]</v>
      </c>
      <c r="K23" s="5">
        <v>22.5</v>
      </c>
      <c r="L23" s="5" t="str">
        <f t="shared" si="3"/>
        <v>[11]</v>
      </c>
      <c r="M23" s="5">
        <v>25</v>
      </c>
      <c r="N23" s="5" t="str">
        <f t="shared" si="4"/>
        <v>[12]</v>
      </c>
      <c r="O23" s="5">
        <v>22.5</v>
      </c>
      <c r="P23" s="5" t="str">
        <f t="shared" si="5"/>
        <v>[15]</v>
      </c>
      <c r="R23" s="16" t="s">
        <v>395</v>
      </c>
    </row>
    <row r="24" spans="1:18" ht="15" customHeight="1" x14ac:dyDescent="0.2">
      <c r="A24" s="69" t="s">
        <v>128</v>
      </c>
      <c r="B24" s="24" t="s">
        <v>931</v>
      </c>
      <c r="C24" s="14">
        <v>6.9</v>
      </c>
      <c r="D24" s="14" t="str">
        <f>$Q$19</f>
        <v>[18]</v>
      </c>
      <c r="E24" s="14">
        <v>7.2</v>
      </c>
      <c r="F24" s="14">
        <v>7.2</v>
      </c>
      <c r="G24" s="14">
        <v>7.2</v>
      </c>
      <c r="H24" s="14" t="str">
        <f t="shared" si="1"/>
        <v>[2]</v>
      </c>
      <c r="I24" s="14">
        <v>16.2</v>
      </c>
      <c r="J24" s="14" t="str">
        <f t="shared" si="2"/>
        <v>[8]</v>
      </c>
      <c r="K24" s="14">
        <v>16.2</v>
      </c>
      <c r="L24" s="14" t="str">
        <f t="shared" si="3"/>
        <v>[11]</v>
      </c>
      <c r="M24" s="14">
        <v>16.2</v>
      </c>
      <c r="N24" s="14" t="str">
        <f t="shared" si="4"/>
        <v>[12]</v>
      </c>
      <c r="O24" s="14">
        <v>16.2</v>
      </c>
      <c r="P24" s="14" t="str">
        <f t="shared" si="5"/>
        <v>[15]</v>
      </c>
      <c r="R24" s="16" t="s">
        <v>387</v>
      </c>
    </row>
    <row r="25" spans="1:18" ht="15" customHeight="1" x14ac:dyDescent="0.2">
      <c r="A25" s="67"/>
      <c r="B25" s="22" t="s">
        <v>932</v>
      </c>
      <c r="C25" s="4">
        <v>3.21</v>
      </c>
      <c r="D25" s="4" t="str">
        <f>$Q$7</f>
        <v>[6]</v>
      </c>
      <c r="E25" s="4">
        <v>3.34</v>
      </c>
      <c r="F25" s="4">
        <v>3.34</v>
      </c>
      <c r="G25" s="4">
        <v>3.34</v>
      </c>
      <c r="H25" s="4" t="str">
        <f t="shared" si="1"/>
        <v>[2]</v>
      </c>
      <c r="I25" s="4">
        <v>5.53</v>
      </c>
      <c r="J25" s="4" t="str">
        <f t="shared" si="2"/>
        <v>[8]</v>
      </c>
      <c r="K25" s="4">
        <v>5.53</v>
      </c>
      <c r="L25" s="4" t="str">
        <f t="shared" si="3"/>
        <v>[11]</v>
      </c>
      <c r="M25" s="4">
        <v>5.47</v>
      </c>
      <c r="N25" s="4" t="str">
        <f t="shared" si="4"/>
        <v>[12]</v>
      </c>
      <c r="O25" s="4">
        <v>5.47</v>
      </c>
      <c r="P25" s="4" t="str">
        <f t="shared" si="5"/>
        <v>[15]</v>
      </c>
      <c r="R25" s="15" t="s">
        <v>415</v>
      </c>
    </row>
    <row r="26" spans="1:18" ht="15" customHeight="1" x14ac:dyDescent="0.2">
      <c r="A26" s="67"/>
      <c r="B26" s="22" t="s">
        <v>933</v>
      </c>
      <c r="C26" s="4">
        <v>0.62</v>
      </c>
      <c r="D26" s="4" t="str">
        <f>$Q$7</f>
        <v>[6]</v>
      </c>
      <c r="E26" s="4">
        <v>0.62</v>
      </c>
      <c r="F26" s="4">
        <v>0.62</v>
      </c>
      <c r="G26" s="4">
        <v>0.62</v>
      </c>
      <c r="H26" s="4" t="str">
        <f t="shared" si="1"/>
        <v>[2]</v>
      </c>
      <c r="I26" s="4">
        <v>0.315</v>
      </c>
      <c r="J26" s="4" t="str">
        <f t="shared" si="2"/>
        <v>[8]</v>
      </c>
      <c r="K26" s="4">
        <v>0.315</v>
      </c>
      <c r="L26" s="4" t="str">
        <f t="shared" si="3"/>
        <v>[11]</v>
      </c>
      <c r="M26" s="4">
        <v>0.30499999999999999</v>
      </c>
      <c r="N26" s="4" t="str">
        <f t="shared" si="4"/>
        <v>[12]</v>
      </c>
      <c r="O26" s="4">
        <v>0.30499999999999999</v>
      </c>
      <c r="P26" s="4" t="str">
        <f t="shared" si="5"/>
        <v>[15]</v>
      </c>
      <c r="R26" s="15" t="s">
        <v>416</v>
      </c>
    </row>
    <row r="27" spans="1:18" ht="15" customHeight="1" thickBot="1" x14ac:dyDescent="0.25">
      <c r="A27" s="70"/>
      <c r="B27" s="23" t="s">
        <v>934</v>
      </c>
      <c r="C27" s="3">
        <v>33</v>
      </c>
      <c r="D27" s="3" t="str">
        <f>$Q$7</f>
        <v>[6]</v>
      </c>
      <c r="E27" s="3">
        <v>30.5</v>
      </c>
      <c r="F27" s="3">
        <v>30.5</v>
      </c>
      <c r="G27" s="3">
        <v>30.5</v>
      </c>
      <c r="H27" s="3" t="str">
        <f t="shared" si="1"/>
        <v>[2]</v>
      </c>
      <c r="I27" s="3">
        <v>34</v>
      </c>
      <c r="J27" s="3" t="str">
        <f t="shared" si="2"/>
        <v>[8]</v>
      </c>
      <c r="K27" s="3">
        <v>34</v>
      </c>
      <c r="L27" s="3" t="str">
        <f t="shared" si="3"/>
        <v>[11]</v>
      </c>
      <c r="M27" s="3">
        <v>37</v>
      </c>
      <c r="N27" s="3" t="str">
        <f t="shared" si="4"/>
        <v>[12]</v>
      </c>
      <c r="O27" s="3">
        <v>34.5</v>
      </c>
      <c r="P27" s="3" t="str">
        <f t="shared" si="5"/>
        <v>[15]</v>
      </c>
      <c r="R27" s="15" t="s">
        <v>417</v>
      </c>
    </row>
    <row r="28" spans="1:18" ht="15" customHeight="1" x14ac:dyDescent="0.2">
      <c r="A28" s="73" t="s">
        <v>129</v>
      </c>
      <c r="B28" s="21" t="s">
        <v>935</v>
      </c>
      <c r="C28" s="14">
        <v>10</v>
      </c>
      <c r="D28" s="14" t="str">
        <f>$Q$19</f>
        <v>[18]</v>
      </c>
      <c r="E28" s="14">
        <v>11.2</v>
      </c>
      <c r="F28" s="14">
        <v>11.2</v>
      </c>
      <c r="G28" s="14">
        <v>11.2</v>
      </c>
      <c r="H28" s="14" t="str">
        <f t="shared" si="1"/>
        <v>[2]</v>
      </c>
      <c r="I28" s="14">
        <v>23.25</v>
      </c>
      <c r="J28" s="14" t="str">
        <f t="shared" si="2"/>
        <v>[8]</v>
      </c>
      <c r="K28" s="14">
        <v>23.25</v>
      </c>
      <c r="L28" s="14" t="str">
        <f t="shared" si="3"/>
        <v>[11]</v>
      </c>
      <c r="M28" s="14">
        <v>26</v>
      </c>
      <c r="N28" s="14" t="str">
        <f t="shared" si="4"/>
        <v>[12]</v>
      </c>
      <c r="O28" s="14">
        <v>26</v>
      </c>
      <c r="P28" s="14" t="str">
        <f t="shared" si="5"/>
        <v>[15]</v>
      </c>
      <c r="R28" s="15" t="s">
        <v>1032</v>
      </c>
    </row>
    <row r="29" spans="1:18" ht="15" customHeight="1" x14ac:dyDescent="0.2">
      <c r="A29" s="74"/>
      <c r="B29" s="22" t="s">
        <v>936</v>
      </c>
      <c r="C29" s="9">
        <v>6.94</v>
      </c>
      <c r="D29" s="9" t="str">
        <f>$Q$7</f>
        <v>[6]</v>
      </c>
      <c r="E29" s="9">
        <v>7.55</v>
      </c>
      <c r="F29" s="9">
        <v>7.55</v>
      </c>
      <c r="G29" s="9">
        <v>7.55</v>
      </c>
      <c r="H29" s="9" t="str">
        <f t="shared" si="1"/>
        <v>[2]</v>
      </c>
      <c r="I29" s="9">
        <v>10</v>
      </c>
      <c r="J29" s="9" t="str">
        <f t="shared" si="2"/>
        <v>[8]</v>
      </c>
      <c r="K29" s="9">
        <v>10</v>
      </c>
      <c r="L29" s="9" t="str">
        <f t="shared" si="3"/>
        <v>[11]</v>
      </c>
      <c r="M29" s="9">
        <v>12.08</v>
      </c>
      <c r="N29" s="9" t="str">
        <f t="shared" si="4"/>
        <v>[12]</v>
      </c>
      <c r="O29" s="9">
        <v>12.08</v>
      </c>
      <c r="P29" s="9" t="str">
        <f t="shared" si="5"/>
        <v>[15]</v>
      </c>
      <c r="R29" s="15"/>
    </row>
    <row r="30" spans="1:18" ht="15" customHeight="1" x14ac:dyDescent="0.2">
      <c r="A30" s="74"/>
      <c r="B30" s="22" t="s">
        <v>937</v>
      </c>
      <c r="C30" s="4">
        <v>0.67</v>
      </c>
      <c r="D30" s="4" t="str">
        <f>$Q$7</f>
        <v>[6]</v>
      </c>
      <c r="E30" s="4">
        <v>0.6</v>
      </c>
      <c r="F30" s="4">
        <v>0.6</v>
      </c>
      <c r="G30" s="4">
        <v>0.57999999999999996</v>
      </c>
      <c r="H30" s="4" t="str">
        <f t="shared" si="1"/>
        <v>[2]</v>
      </c>
      <c r="I30" s="4">
        <v>0.37</v>
      </c>
      <c r="J30" s="4" t="str">
        <f t="shared" si="2"/>
        <v>[8]</v>
      </c>
      <c r="K30" s="4">
        <v>0.37</v>
      </c>
      <c r="L30" s="4" t="str">
        <f t="shared" si="3"/>
        <v>[11]</v>
      </c>
      <c r="M30" s="4">
        <v>0.26</v>
      </c>
      <c r="N30" s="4" t="str">
        <f t="shared" si="4"/>
        <v>[12]</v>
      </c>
      <c r="O30" s="4">
        <v>0.27500000000000002</v>
      </c>
      <c r="P30" s="4" t="str">
        <f t="shared" si="5"/>
        <v>[15]</v>
      </c>
      <c r="R30" s="15"/>
    </row>
    <row r="31" spans="1:18" ht="15" customHeight="1" thickBot="1" x14ac:dyDescent="0.25">
      <c r="A31" s="75"/>
      <c r="B31" s="23" t="s">
        <v>938</v>
      </c>
      <c r="C31" s="5">
        <v>17</v>
      </c>
      <c r="D31" s="5" t="str">
        <f>$Q$7</f>
        <v>[6]</v>
      </c>
      <c r="E31" s="5">
        <v>19.5</v>
      </c>
      <c r="F31" s="5">
        <v>19.5</v>
      </c>
      <c r="G31" s="5">
        <v>17</v>
      </c>
      <c r="H31" s="5" t="str">
        <f t="shared" si="1"/>
        <v>[2]</v>
      </c>
      <c r="I31" s="5">
        <v>28.5</v>
      </c>
      <c r="J31" s="5" t="str">
        <f t="shared" si="2"/>
        <v>[8]</v>
      </c>
      <c r="K31" s="5">
        <v>28.5</v>
      </c>
      <c r="L31" s="5" t="str">
        <f t="shared" si="3"/>
        <v>[11]</v>
      </c>
      <c r="M31" s="5">
        <v>32</v>
      </c>
      <c r="N31" s="5" t="str">
        <f t="shared" si="4"/>
        <v>[12]</v>
      </c>
      <c r="O31" s="5">
        <v>29.5</v>
      </c>
      <c r="P31" s="5" t="str">
        <f t="shared" si="5"/>
        <v>[15]</v>
      </c>
      <c r="R31" s="15"/>
    </row>
    <row r="32" spans="1:18" ht="15" customHeight="1" x14ac:dyDescent="0.2">
      <c r="A32" s="69" t="s">
        <v>69</v>
      </c>
      <c r="B32" s="24" t="s">
        <v>913</v>
      </c>
      <c r="C32" s="9">
        <v>327</v>
      </c>
      <c r="D32" s="9" t="str">
        <f>$Q$8</f>
        <v>[7]</v>
      </c>
      <c r="E32" s="9">
        <v>471</v>
      </c>
      <c r="F32" s="9">
        <v>471</v>
      </c>
      <c r="G32" s="9">
        <v>471</v>
      </c>
      <c r="H32" s="9" t="str">
        <f>$Q$5</f>
        <v>[4]</v>
      </c>
      <c r="I32" s="9">
        <v>444</v>
      </c>
      <c r="J32" s="9" t="str">
        <f>$Q$11</f>
        <v>[10]</v>
      </c>
      <c r="K32" s="9">
        <v>444</v>
      </c>
      <c r="L32" s="9" t="str">
        <f>$Q$11</f>
        <v>[10]</v>
      </c>
      <c r="M32" s="9">
        <v>547</v>
      </c>
      <c r="N32" s="9" t="str">
        <f>$Q$14</f>
        <v>[13]</v>
      </c>
      <c r="O32" s="9">
        <v>547</v>
      </c>
      <c r="P32" s="9" t="str">
        <f>$Q$14</f>
        <v>[13]</v>
      </c>
    </row>
    <row r="33" spans="1:16" ht="15" customHeight="1" x14ac:dyDescent="0.2">
      <c r="A33" s="67"/>
      <c r="B33" s="22" t="s">
        <v>891</v>
      </c>
      <c r="C33" s="9">
        <v>0.52</v>
      </c>
      <c r="D33" s="9" t="str">
        <f>$Q$8</f>
        <v>[7]</v>
      </c>
      <c r="E33" s="9">
        <v>0.78</v>
      </c>
      <c r="F33" s="9">
        <v>0.78</v>
      </c>
      <c r="G33" s="9">
        <v>0.78</v>
      </c>
      <c r="H33" s="9" t="str">
        <f>$Q$5</f>
        <v>[4]</v>
      </c>
      <c r="I33" s="9">
        <v>0.82</v>
      </c>
      <c r="J33" s="9" t="str">
        <f>$Q$11</f>
        <v>[10]</v>
      </c>
      <c r="K33" s="9">
        <v>0.82</v>
      </c>
      <c r="L33" s="9" t="str">
        <f>$Q$11</f>
        <v>[10]</v>
      </c>
      <c r="M33" s="9">
        <v>0.82</v>
      </c>
      <c r="N33" s="9" t="str">
        <f>$Q$14</f>
        <v>[13]</v>
      </c>
      <c r="O33" s="9">
        <v>0.82</v>
      </c>
      <c r="P33" s="9" t="str">
        <f>$Q$17</f>
        <v>[16]</v>
      </c>
    </row>
    <row r="34" spans="1:16" ht="15" customHeight="1" x14ac:dyDescent="0.2">
      <c r="A34" s="67"/>
      <c r="B34" s="22" t="s">
        <v>939</v>
      </c>
      <c r="C34" s="13" t="s">
        <v>286</v>
      </c>
      <c r="D34" s="13"/>
      <c r="E34" s="13">
        <v>0.78</v>
      </c>
      <c r="F34" s="13">
        <v>0.78</v>
      </c>
      <c r="G34" s="13">
        <v>0.78</v>
      </c>
      <c r="H34" s="13" t="str">
        <f>$Q$3</f>
        <v>[2]</v>
      </c>
      <c r="I34" s="13">
        <v>0.78</v>
      </c>
      <c r="J34" s="13" t="str">
        <f>$Q$9</f>
        <v>[8]</v>
      </c>
      <c r="K34" s="13">
        <v>0.78</v>
      </c>
      <c r="L34" s="13" t="str">
        <f>$Q$12</f>
        <v>[11]</v>
      </c>
      <c r="M34" s="13">
        <v>0.78</v>
      </c>
      <c r="N34" s="13" t="str">
        <f>$Q$13</f>
        <v>[12]</v>
      </c>
      <c r="O34" s="13">
        <v>0.78</v>
      </c>
      <c r="P34" s="13" t="str">
        <f>$Q$16</f>
        <v>[15]</v>
      </c>
    </row>
    <row r="35" spans="1:16" ht="15" customHeight="1" x14ac:dyDescent="0.2">
      <c r="A35" s="67"/>
      <c r="B35" s="22" t="s">
        <v>940</v>
      </c>
      <c r="C35" s="4">
        <v>320</v>
      </c>
      <c r="D35" s="4" t="str">
        <f>$Q$8</f>
        <v>[7]</v>
      </c>
      <c r="E35" s="4">
        <v>370</v>
      </c>
      <c r="F35" s="4">
        <v>370</v>
      </c>
      <c r="G35" s="4">
        <v>370</v>
      </c>
      <c r="H35" s="4" t="str">
        <f>$Q$5</f>
        <v>[4]</v>
      </c>
      <c r="I35" s="4">
        <v>410</v>
      </c>
      <c r="J35" s="4" t="str">
        <f>$Q$10</f>
        <v>[9]</v>
      </c>
      <c r="K35" s="4">
        <v>410</v>
      </c>
      <c r="L35" s="4" t="str">
        <f>$Q$10</f>
        <v>[9]</v>
      </c>
      <c r="M35" s="4">
        <v>410</v>
      </c>
      <c r="N35" s="4" t="str">
        <f>$Q$14</f>
        <v>[13]</v>
      </c>
      <c r="O35" s="4">
        <v>410</v>
      </c>
      <c r="P35" s="4" t="str">
        <f>$Q$14</f>
        <v>[13]</v>
      </c>
    </row>
    <row r="36" spans="1:16" ht="15" customHeight="1" thickBot="1" x14ac:dyDescent="0.25">
      <c r="A36" s="67"/>
      <c r="B36" s="22" t="s">
        <v>941</v>
      </c>
      <c r="C36" s="13">
        <v>250</v>
      </c>
      <c r="D36" s="13" t="str">
        <f>$Q$7</f>
        <v>[6]</v>
      </c>
      <c r="E36" s="13">
        <v>370</v>
      </c>
      <c r="F36" s="13">
        <v>370</v>
      </c>
      <c r="G36" s="13">
        <v>370</v>
      </c>
      <c r="H36" s="13" t="str">
        <f>$Q$3</f>
        <v>[2]</v>
      </c>
      <c r="I36" s="13">
        <v>350</v>
      </c>
      <c r="J36" s="13" t="str">
        <f>$Q$9</f>
        <v>[8]</v>
      </c>
      <c r="K36" s="13">
        <v>350</v>
      </c>
      <c r="L36" s="13" t="str">
        <f>$Q$12</f>
        <v>[11]</v>
      </c>
      <c r="M36" s="13">
        <v>370</v>
      </c>
      <c r="N36" s="13" t="str">
        <f>$Q$13</f>
        <v>[12]</v>
      </c>
      <c r="O36" s="13">
        <v>370</v>
      </c>
      <c r="P36" s="13" t="str">
        <f>$Q$16</f>
        <v>[15]</v>
      </c>
    </row>
    <row r="37" spans="1:16" ht="15" customHeight="1" x14ac:dyDescent="0.2">
      <c r="A37" s="66" t="s">
        <v>3</v>
      </c>
      <c r="B37" s="21" t="s">
        <v>325</v>
      </c>
      <c r="C37" s="6">
        <v>28</v>
      </c>
      <c r="D37" s="6" t="str">
        <f>$Q$7</f>
        <v>[6]</v>
      </c>
      <c r="E37" s="6">
        <v>54</v>
      </c>
      <c r="F37" s="6">
        <v>44</v>
      </c>
      <c r="G37" s="6">
        <v>56</v>
      </c>
      <c r="H37" s="6" t="str">
        <f>$Q$3</f>
        <v>[2]</v>
      </c>
      <c r="I37" s="6">
        <v>100</v>
      </c>
      <c r="J37" s="6" t="str">
        <f>$Q$11</f>
        <v>[10]</v>
      </c>
      <c r="K37" s="6">
        <v>87</v>
      </c>
      <c r="L37" s="9" t="str">
        <f>$Q$11</f>
        <v>[10]</v>
      </c>
      <c r="M37" s="6" t="s">
        <v>286</v>
      </c>
      <c r="N37" s="6"/>
      <c r="O37" s="6" t="s">
        <v>286</v>
      </c>
      <c r="P37" s="6"/>
    </row>
    <row r="38" spans="1:16" ht="15" customHeight="1" x14ac:dyDescent="0.2">
      <c r="A38" s="67"/>
      <c r="B38" s="22" t="s">
        <v>326</v>
      </c>
      <c r="C38" s="4" t="s">
        <v>66</v>
      </c>
      <c r="D38" s="4"/>
      <c r="E38" s="4" t="s">
        <v>66</v>
      </c>
      <c r="F38" s="4" t="s">
        <v>66</v>
      </c>
      <c r="G38" s="4" t="s">
        <v>66</v>
      </c>
      <c r="H38" s="4"/>
      <c r="I38" s="4" t="s">
        <v>66</v>
      </c>
      <c r="J38" s="4"/>
      <c r="K38" s="4" t="s">
        <v>66</v>
      </c>
      <c r="L38" s="4"/>
      <c r="M38" s="4" t="s">
        <v>66</v>
      </c>
      <c r="N38" s="4"/>
      <c r="O38" s="4" t="s">
        <v>66</v>
      </c>
      <c r="P38" s="4"/>
    </row>
    <row r="39" spans="1:16" ht="15" customHeight="1" thickBot="1" x14ac:dyDescent="0.25">
      <c r="A39" s="68"/>
      <c r="B39" s="25" t="s">
        <v>327</v>
      </c>
      <c r="C39" s="13">
        <v>3312</v>
      </c>
      <c r="D39" s="13" t="str">
        <f t="shared" ref="D39:D49" si="6">$Q$7</f>
        <v>[6]</v>
      </c>
      <c r="E39" s="13">
        <v>5146</v>
      </c>
      <c r="F39" s="13">
        <v>6396</v>
      </c>
      <c r="G39" s="13">
        <v>7438</v>
      </c>
      <c r="H39" s="13" t="str">
        <f t="shared" ref="H39:H50" si="7">$Q$3</f>
        <v>[2]</v>
      </c>
      <c r="I39" s="13">
        <v>11625</v>
      </c>
      <c r="J39" s="13" t="str">
        <f>$Q$9</f>
        <v>[8]</v>
      </c>
      <c r="K39" s="13">
        <v>11625</v>
      </c>
      <c r="L39" s="13" t="str">
        <f t="shared" ref="L39:L50" si="8">$Q$12</f>
        <v>[11]</v>
      </c>
      <c r="M39" s="13">
        <v>16029</v>
      </c>
      <c r="N39" s="13" t="str">
        <f t="shared" ref="N39:N50" si="9">$Q$13</f>
        <v>[12]</v>
      </c>
      <c r="O39" s="13">
        <v>16029</v>
      </c>
      <c r="P39" s="13" t="str">
        <f t="shared" ref="P39:P50" si="10">$Q$16</f>
        <v>[15]</v>
      </c>
    </row>
    <row r="40" spans="1:16" ht="15" customHeight="1" x14ac:dyDescent="0.2">
      <c r="A40" s="69" t="s">
        <v>4</v>
      </c>
      <c r="B40" s="21" t="s">
        <v>942</v>
      </c>
      <c r="C40" s="6">
        <v>310</v>
      </c>
      <c r="D40" s="6" t="s">
        <v>804</v>
      </c>
      <c r="E40" s="6">
        <v>950</v>
      </c>
      <c r="F40" s="6">
        <v>1150</v>
      </c>
      <c r="G40" s="6">
        <v>1790</v>
      </c>
      <c r="H40" s="6" t="s">
        <v>789</v>
      </c>
      <c r="I40" s="6">
        <v>1320</v>
      </c>
      <c r="J40" s="6" t="s">
        <v>800</v>
      </c>
      <c r="K40" s="6">
        <v>1260</v>
      </c>
      <c r="L40" s="6" t="s">
        <v>805</v>
      </c>
      <c r="M40" s="6">
        <v>1800</v>
      </c>
      <c r="N40" s="6" t="s">
        <v>806</v>
      </c>
      <c r="O40" s="6">
        <v>1470</v>
      </c>
      <c r="P40" s="6" t="s">
        <v>807</v>
      </c>
    </row>
    <row r="41" spans="1:16" ht="15" customHeight="1" x14ac:dyDescent="0.2">
      <c r="A41" s="76"/>
      <c r="B41" s="28" t="s">
        <v>1105</v>
      </c>
      <c r="C41" s="7">
        <v>850</v>
      </c>
      <c r="D41" s="7" t="s">
        <v>804</v>
      </c>
      <c r="E41" s="7">
        <v>1210</v>
      </c>
      <c r="F41" s="7">
        <v>1670</v>
      </c>
      <c r="G41" s="7">
        <v>2000</v>
      </c>
      <c r="H41" s="7" t="s">
        <v>789</v>
      </c>
      <c r="I41" s="7">
        <v>2000</v>
      </c>
      <c r="J41" s="7" t="s">
        <v>800</v>
      </c>
      <c r="K41" s="7">
        <v>1900</v>
      </c>
      <c r="L41" s="7" t="s">
        <v>805</v>
      </c>
      <c r="M41" s="7">
        <v>2100</v>
      </c>
      <c r="N41" s="7" t="s">
        <v>806</v>
      </c>
      <c r="O41" s="7">
        <v>1970</v>
      </c>
      <c r="P41" s="7" t="s">
        <v>807</v>
      </c>
    </row>
    <row r="42" spans="1:16" ht="15" customHeight="1" thickBot="1" x14ac:dyDescent="0.25">
      <c r="A42" s="70"/>
      <c r="B42" s="23" t="s">
        <v>943</v>
      </c>
      <c r="C42" s="3">
        <v>1520</v>
      </c>
      <c r="D42" s="3" t="s">
        <v>804</v>
      </c>
      <c r="E42" s="3">
        <v>1200</v>
      </c>
      <c r="F42" s="3">
        <v>1640</v>
      </c>
      <c r="G42" s="3">
        <v>1950</v>
      </c>
      <c r="H42" s="3" t="s">
        <v>789</v>
      </c>
      <c r="I42" s="3">
        <v>2000</v>
      </c>
      <c r="J42" s="3" t="s">
        <v>800</v>
      </c>
      <c r="K42" s="3">
        <v>1900</v>
      </c>
      <c r="L42" s="3" t="s">
        <v>805</v>
      </c>
      <c r="M42" s="3">
        <v>2320</v>
      </c>
      <c r="N42" s="3" t="s">
        <v>806</v>
      </c>
      <c r="O42" s="3">
        <v>2290</v>
      </c>
      <c r="P42" s="3" t="s">
        <v>807</v>
      </c>
    </row>
    <row r="43" spans="1:16" ht="15" customHeight="1" x14ac:dyDescent="0.2">
      <c r="A43" s="71" t="s">
        <v>136</v>
      </c>
      <c r="B43" s="29" t="s">
        <v>944</v>
      </c>
      <c r="C43" s="14">
        <v>12070</v>
      </c>
      <c r="D43" s="14" t="str">
        <f t="shared" si="6"/>
        <v>[6]</v>
      </c>
      <c r="E43" s="14">
        <v>20700</v>
      </c>
      <c r="F43" s="14">
        <v>22100</v>
      </c>
      <c r="G43" s="14">
        <v>24200</v>
      </c>
      <c r="H43" s="14" t="str">
        <f t="shared" si="7"/>
        <v>[2]</v>
      </c>
      <c r="I43" s="14">
        <v>38760</v>
      </c>
      <c r="J43" s="14" t="str">
        <f>$Q$10</f>
        <v>[9]</v>
      </c>
      <c r="K43" s="14">
        <v>38950</v>
      </c>
      <c r="L43" s="14" t="str">
        <f t="shared" si="8"/>
        <v>[11]</v>
      </c>
      <c r="M43" s="14">
        <v>51960</v>
      </c>
      <c r="N43" s="14" t="str">
        <f t="shared" si="9"/>
        <v>[12]</v>
      </c>
      <c r="O43" s="14">
        <v>52450</v>
      </c>
      <c r="P43" s="14" t="str">
        <f t="shared" si="10"/>
        <v>[15]</v>
      </c>
    </row>
    <row r="44" spans="1:16" ht="15" customHeight="1" x14ac:dyDescent="0.2">
      <c r="A44" s="72"/>
      <c r="B44" s="22" t="s">
        <v>945</v>
      </c>
      <c r="C44" s="9">
        <v>11990</v>
      </c>
      <c r="D44" s="9" t="str">
        <f t="shared" si="6"/>
        <v>[6]</v>
      </c>
      <c r="E44" s="9">
        <v>20600</v>
      </c>
      <c r="F44" s="9">
        <v>22000</v>
      </c>
      <c r="G44" s="9">
        <v>24100</v>
      </c>
      <c r="H44" s="9" t="str">
        <f t="shared" si="7"/>
        <v>[2]</v>
      </c>
      <c r="I44" s="9">
        <v>38600</v>
      </c>
      <c r="J44" s="9" t="str">
        <f>$Q$10</f>
        <v>[9]</v>
      </c>
      <c r="K44" s="9">
        <v>38790</v>
      </c>
      <c r="L44" s="9" t="str">
        <f t="shared" si="8"/>
        <v>[11]</v>
      </c>
      <c r="M44" s="9">
        <v>51800</v>
      </c>
      <c r="N44" s="9" t="str">
        <f t="shared" si="9"/>
        <v>[12]</v>
      </c>
      <c r="O44" s="9">
        <v>52290</v>
      </c>
      <c r="P44" s="9" t="str">
        <f t="shared" si="10"/>
        <v>[15]</v>
      </c>
    </row>
    <row r="45" spans="1:16" ht="15" customHeight="1" x14ac:dyDescent="0.2">
      <c r="A45" s="72"/>
      <c r="B45" s="22" t="s">
        <v>946</v>
      </c>
      <c r="C45" s="9">
        <v>11700</v>
      </c>
      <c r="D45" s="9" t="str">
        <f t="shared" si="6"/>
        <v>[6]</v>
      </c>
      <c r="E45" s="9">
        <v>18700</v>
      </c>
      <c r="F45" s="9">
        <v>19300</v>
      </c>
      <c r="G45" s="9">
        <v>20000</v>
      </c>
      <c r="H45" s="9" t="str">
        <f t="shared" si="7"/>
        <v>[2]</v>
      </c>
      <c r="I45" s="9">
        <v>33300</v>
      </c>
      <c r="J45" s="9" t="str">
        <f>$Q$10</f>
        <v>[9]</v>
      </c>
      <c r="K45" s="9">
        <v>34000</v>
      </c>
      <c r="L45" s="9" t="str">
        <f t="shared" si="8"/>
        <v>[11]</v>
      </c>
      <c r="M45" s="9">
        <v>44000</v>
      </c>
      <c r="N45" s="9" t="str">
        <f t="shared" si="9"/>
        <v>[12]</v>
      </c>
      <c r="O45" s="9">
        <v>45800</v>
      </c>
      <c r="P45" s="9" t="str">
        <f t="shared" si="10"/>
        <v>[15]</v>
      </c>
    </row>
    <row r="46" spans="1:16" ht="15" customHeight="1" x14ac:dyDescent="0.2">
      <c r="A46" s="72"/>
      <c r="B46" s="22" t="s">
        <v>947</v>
      </c>
      <c r="C46" s="9">
        <v>10900</v>
      </c>
      <c r="D46" s="9" t="str">
        <f t="shared" si="6"/>
        <v>[6]</v>
      </c>
      <c r="E46" s="9">
        <v>17100</v>
      </c>
      <c r="F46" s="9">
        <v>17900</v>
      </c>
      <c r="G46" s="9">
        <v>18500</v>
      </c>
      <c r="H46" s="9" t="str">
        <f t="shared" si="7"/>
        <v>[2]</v>
      </c>
      <c r="I46" s="9">
        <v>30900</v>
      </c>
      <c r="J46" s="9" t="str">
        <f>$Q$10</f>
        <v>[9]</v>
      </c>
      <c r="K46" s="9">
        <v>31700</v>
      </c>
      <c r="L46" s="9" t="str">
        <f t="shared" si="8"/>
        <v>[11]</v>
      </c>
      <c r="M46" s="9">
        <v>40900</v>
      </c>
      <c r="N46" s="9" t="str">
        <f t="shared" si="9"/>
        <v>[12]</v>
      </c>
      <c r="O46" s="9">
        <v>42600</v>
      </c>
      <c r="P46" s="9" t="str">
        <f t="shared" si="10"/>
        <v>[15]</v>
      </c>
    </row>
    <row r="47" spans="1:16" ht="15" customHeight="1" x14ac:dyDescent="0.2">
      <c r="A47" s="72"/>
      <c r="B47" s="22" t="s">
        <v>948</v>
      </c>
      <c r="C47" s="9">
        <f>C46-C48</f>
        <v>7628</v>
      </c>
      <c r="D47" s="9" t="str">
        <f t="shared" si="6"/>
        <v>[6]</v>
      </c>
      <c r="E47" s="9">
        <f>E46-E48</f>
        <v>11947</v>
      </c>
      <c r="F47" s="9">
        <f>F46-F48</f>
        <v>12114</v>
      </c>
      <c r="G47" s="9">
        <f>G46-G48</f>
        <v>12591</v>
      </c>
      <c r="H47" s="9" t="str">
        <f t="shared" si="7"/>
        <v>[2]</v>
      </c>
      <c r="I47" s="9">
        <f>I46-I48</f>
        <v>21160</v>
      </c>
      <c r="J47" s="9" t="str">
        <f>$Q$9</f>
        <v>[8]</v>
      </c>
      <c r="K47" s="9">
        <f>K46-K48</f>
        <v>21500</v>
      </c>
      <c r="L47" s="9" t="str">
        <f t="shared" si="8"/>
        <v>[11]</v>
      </c>
      <c r="M47" s="9">
        <f>M46-M48</f>
        <v>27900</v>
      </c>
      <c r="N47" s="9" t="str">
        <f t="shared" si="9"/>
        <v>[12]</v>
      </c>
      <c r="O47" s="9">
        <f>O46-O48</f>
        <v>28700</v>
      </c>
      <c r="P47" s="9" t="str">
        <f t="shared" si="10"/>
        <v>[15]</v>
      </c>
    </row>
    <row r="48" spans="1:16" ht="15" customHeight="1" x14ac:dyDescent="0.2">
      <c r="A48" s="72"/>
      <c r="B48" s="22" t="s">
        <v>949</v>
      </c>
      <c r="C48" s="9">
        <v>3272</v>
      </c>
      <c r="D48" s="9" t="str">
        <f t="shared" si="6"/>
        <v>[6]</v>
      </c>
      <c r="E48" s="9">
        <v>5153</v>
      </c>
      <c r="F48" s="9">
        <v>5786</v>
      </c>
      <c r="G48" s="9">
        <v>5909</v>
      </c>
      <c r="H48" s="9" t="str">
        <f t="shared" si="7"/>
        <v>[2]</v>
      </c>
      <c r="I48" s="9">
        <v>9740</v>
      </c>
      <c r="J48" s="9" t="str">
        <f>$Q$9</f>
        <v>[8]</v>
      </c>
      <c r="K48" s="9">
        <v>10200</v>
      </c>
      <c r="L48" s="9" t="str">
        <f t="shared" si="8"/>
        <v>[11]</v>
      </c>
      <c r="M48" s="9">
        <v>13000</v>
      </c>
      <c r="N48" s="9" t="str">
        <f t="shared" si="9"/>
        <v>[12]</v>
      </c>
      <c r="O48" s="9">
        <v>13900</v>
      </c>
      <c r="P48" s="9" t="str">
        <f t="shared" si="10"/>
        <v>[15]</v>
      </c>
    </row>
    <row r="49" spans="1:16" ht="15" customHeight="1" thickBot="1" x14ac:dyDescent="0.25">
      <c r="A49" s="72"/>
      <c r="B49" s="23" t="s">
        <v>950</v>
      </c>
      <c r="C49" s="9">
        <v>1780</v>
      </c>
      <c r="D49" s="9" t="str">
        <f t="shared" si="6"/>
        <v>[6]</v>
      </c>
      <c r="E49" s="9">
        <v>4600</v>
      </c>
      <c r="F49" s="9">
        <v>4800</v>
      </c>
      <c r="G49" s="9">
        <v>5050</v>
      </c>
      <c r="H49" s="9" t="str">
        <f t="shared" si="7"/>
        <v>[2]</v>
      </c>
      <c r="I49" s="9">
        <v>7000</v>
      </c>
      <c r="J49" s="9" t="str">
        <f>$Q$9</f>
        <v>[8]</v>
      </c>
      <c r="K49" s="9">
        <v>7850</v>
      </c>
      <c r="L49" s="9" t="str">
        <f t="shared" si="8"/>
        <v>[11]</v>
      </c>
      <c r="M49" s="9">
        <v>9300</v>
      </c>
      <c r="N49" s="9" t="str">
        <f t="shared" si="9"/>
        <v>[12]</v>
      </c>
      <c r="O49" s="9">
        <v>9000</v>
      </c>
      <c r="P49" s="9" t="str">
        <f t="shared" si="10"/>
        <v>[15]</v>
      </c>
    </row>
    <row r="50" spans="1:16" ht="15" customHeight="1" x14ac:dyDescent="0.2">
      <c r="A50" s="66" t="s">
        <v>53</v>
      </c>
      <c r="B50" s="24" t="s">
        <v>951</v>
      </c>
      <c r="C50" s="6" t="s">
        <v>286</v>
      </c>
      <c r="D50" s="6"/>
      <c r="E50" s="6">
        <v>9.1999999999999993</v>
      </c>
      <c r="F50" s="6">
        <v>9.1999999999999993</v>
      </c>
      <c r="G50" s="6">
        <v>9.1999999999999993</v>
      </c>
      <c r="H50" s="6" t="str">
        <f t="shared" si="7"/>
        <v>[2]</v>
      </c>
      <c r="I50" s="6">
        <v>14.39</v>
      </c>
      <c r="J50" s="6" t="str">
        <f>$Q$9</f>
        <v>[8]</v>
      </c>
      <c r="K50" s="6">
        <v>17.12</v>
      </c>
      <c r="L50" s="6" t="str">
        <f t="shared" si="8"/>
        <v>[11]</v>
      </c>
      <c r="M50" s="6">
        <v>22.63</v>
      </c>
      <c r="N50" s="6" t="str">
        <f t="shared" si="9"/>
        <v>[12]</v>
      </c>
      <c r="O50" s="6">
        <v>25.4</v>
      </c>
      <c r="P50" s="6" t="str">
        <f t="shared" si="10"/>
        <v>[15]</v>
      </c>
    </row>
    <row r="51" spans="1:16" ht="15" customHeight="1" x14ac:dyDescent="0.2">
      <c r="A51" s="67"/>
      <c r="B51" s="22" t="s">
        <v>137</v>
      </c>
      <c r="C51" s="4" t="s">
        <v>66</v>
      </c>
      <c r="D51" s="4"/>
      <c r="E51" s="4" t="s">
        <v>66</v>
      </c>
      <c r="F51" s="4" t="s">
        <v>66</v>
      </c>
      <c r="G51" s="4" t="s">
        <v>66</v>
      </c>
      <c r="H51" s="4"/>
      <c r="I51" s="4" t="s">
        <v>66</v>
      </c>
      <c r="J51" s="4"/>
      <c r="K51" s="4" t="s">
        <v>66</v>
      </c>
      <c r="L51" s="4"/>
      <c r="M51" s="4" t="s">
        <v>66</v>
      </c>
      <c r="N51" s="4"/>
      <c r="O51" s="4" t="s">
        <v>66</v>
      </c>
      <c r="P51" s="4"/>
    </row>
    <row r="52" spans="1:16" ht="15" customHeight="1" thickBot="1" x14ac:dyDescent="0.25">
      <c r="A52" s="68"/>
      <c r="B52" s="25" t="s">
        <v>328</v>
      </c>
      <c r="C52" s="3" t="s">
        <v>66</v>
      </c>
      <c r="D52" s="3"/>
      <c r="E52" s="3" t="s">
        <v>66</v>
      </c>
      <c r="F52" s="3" t="s">
        <v>66</v>
      </c>
      <c r="G52" s="3" t="s">
        <v>66</v>
      </c>
      <c r="H52" s="3"/>
      <c r="I52" s="3" t="s">
        <v>66</v>
      </c>
      <c r="J52" s="3"/>
      <c r="K52" s="3" t="s">
        <v>66</v>
      </c>
      <c r="L52" s="3"/>
      <c r="M52" s="3" t="s">
        <v>66</v>
      </c>
      <c r="N52" s="3"/>
      <c r="O52" s="3" t="s">
        <v>66</v>
      </c>
      <c r="P52" s="3"/>
    </row>
    <row r="53" spans="1:16" ht="15" customHeight="1" x14ac:dyDescent="0.2">
      <c r="A53" s="66" t="s">
        <v>5</v>
      </c>
      <c r="B53" s="21" t="s">
        <v>1101</v>
      </c>
      <c r="C53" s="14">
        <v>30</v>
      </c>
      <c r="D53" s="14" t="str">
        <f>$Q$8</f>
        <v>[7]</v>
      </c>
      <c r="E53" s="14">
        <v>50</v>
      </c>
      <c r="F53" s="14">
        <v>50</v>
      </c>
      <c r="G53" s="14">
        <v>50</v>
      </c>
      <c r="H53" s="14" t="str">
        <f>$Q$3</f>
        <v>[2]</v>
      </c>
      <c r="I53" s="14">
        <v>80</v>
      </c>
      <c r="J53" s="14" t="str">
        <f>$Q$10</f>
        <v>[9]</v>
      </c>
      <c r="K53" s="14">
        <v>88</v>
      </c>
      <c r="L53" s="14" t="str">
        <f>$Q$12</f>
        <v>[11]</v>
      </c>
      <c r="M53" s="14">
        <v>114</v>
      </c>
      <c r="N53" s="14" t="str">
        <f>$Q$13</f>
        <v>[12]</v>
      </c>
      <c r="O53" s="14">
        <v>124</v>
      </c>
      <c r="P53" s="14" t="str">
        <f>$Q$14</f>
        <v>[13]</v>
      </c>
    </row>
    <row r="54" spans="1:16" ht="15" customHeight="1" thickBot="1" x14ac:dyDescent="0.25">
      <c r="A54" s="68"/>
      <c r="B54" s="23" t="s">
        <v>1100</v>
      </c>
      <c r="C54" s="19">
        <v>30</v>
      </c>
      <c r="D54" s="19" t="str">
        <f>$Q$7</f>
        <v>[6]</v>
      </c>
      <c r="E54" s="19">
        <v>50</v>
      </c>
      <c r="F54" s="19">
        <v>50</v>
      </c>
      <c r="G54" s="19">
        <v>50</v>
      </c>
      <c r="H54" s="19" t="str">
        <f>$Q$3</f>
        <v>[2]</v>
      </c>
      <c r="I54" s="19">
        <v>70</v>
      </c>
      <c r="J54" s="19" t="str">
        <f>$Q$9</f>
        <v>[8]</v>
      </c>
      <c r="K54" s="19">
        <v>78</v>
      </c>
      <c r="L54" s="19" t="str">
        <f>$Q$12</f>
        <v>[11]</v>
      </c>
      <c r="M54" s="19">
        <v>108</v>
      </c>
      <c r="N54" s="19" t="str">
        <f>$Q$14</f>
        <v>[13]</v>
      </c>
      <c r="O54" s="19">
        <v>108</v>
      </c>
      <c r="P54" s="19" t="str">
        <f>$Q$16</f>
        <v>[15]</v>
      </c>
    </row>
    <row r="56" spans="1:16" ht="15" customHeight="1" x14ac:dyDescent="0.2">
      <c r="B56" s="16"/>
      <c r="M56" s="17"/>
    </row>
    <row r="57" spans="1:16" ht="15" customHeight="1" x14ac:dyDescent="0.2">
      <c r="M57" s="17"/>
    </row>
  </sheetData>
  <mergeCells count="15">
    <mergeCell ref="A1:A4"/>
    <mergeCell ref="A10:A13"/>
    <mergeCell ref="A14:A15"/>
    <mergeCell ref="A37:A39"/>
    <mergeCell ref="A5:A9"/>
    <mergeCell ref="A50:A52"/>
    <mergeCell ref="A53:A54"/>
    <mergeCell ref="A16:A18"/>
    <mergeCell ref="A19:A20"/>
    <mergeCell ref="A21:A23"/>
    <mergeCell ref="A24:A27"/>
    <mergeCell ref="A28:A31"/>
    <mergeCell ref="A43:A49"/>
    <mergeCell ref="A32:A36"/>
    <mergeCell ref="A40:A42"/>
  </mergeCells>
  <hyperlinks>
    <hyperlink ref="R6" r:id="rId1"/>
    <hyperlink ref="R14" r:id="rId2"/>
    <hyperlink ref="R7" r:id="rId3"/>
    <hyperlink ref="R8" r:id="rId4"/>
    <hyperlink ref="R3" r:id="rId5"/>
    <hyperlink ref="R9" r:id="rId6"/>
    <hyperlink ref="R12" r:id="rId7"/>
    <hyperlink ref="R13" r:id="rId8"/>
    <hyperlink ref="R16" r:id="rId9"/>
    <hyperlink ref="R17" r:id="rId10"/>
    <hyperlink ref="R11" r:id="rId11"/>
    <hyperlink ref="R2" r:id="rId12"/>
    <hyperlink ref="R20" r:id="rId13"/>
    <hyperlink ref="R22" r:id="rId14"/>
    <hyperlink ref="R19" r:id="rId15"/>
    <hyperlink ref="R18" r:id="rId16"/>
    <hyperlink ref="R21" r:id="rId17"/>
  </hyperlinks>
  <pageMargins left="0.7" right="0.7" top="0.78740157499999996" bottom="0.78740157499999996" header="0.3" footer="0.3"/>
  <pageSetup paperSize="9" orientation="portrait" horizontalDpi="0" verticalDpi="0" r:id="rId1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6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24.5703125" style="8" bestFit="1" customWidth="1"/>
    <col min="4" max="4" width="4.140625" style="8" bestFit="1" customWidth="1"/>
    <col min="5" max="5" width="21.42578125" style="8" bestFit="1" customWidth="1"/>
    <col min="6" max="6" width="4.140625" style="8" bestFit="1" customWidth="1"/>
    <col min="7" max="7" width="3.140625" style="17" bestFit="1" customWidth="1"/>
    <col min="8" max="16384" width="11.42578125" style="17"/>
  </cols>
  <sheetData>
    <row r="1" spans="1:9" ht="15" customHeight="1" x14ac:dyDescent="0.2">
      <c r="A1" s="66" t="s">
        <v>155</v>
      </c>
      <c r="B1" s="21" t="s">
        <v>6</v>
      </c>
      <c r="C1" s="14" t="s">
        <v>34</v>
      </c>
      <c r="D1" s="14"/>
      <c r="E1" s="14" t="s">
        <v>34</v>
      </c>
      <c r="F1" s="14"/>
      <c r="H1" s="17" t="s">
        <v>394</v>
      </c>
    </row>
    <row r="2" spans="1:9" ht="15" customHeight="1" x14ac:dyDescent="0.2">
      <c r="A2" s="67"/>
      <c r="B2" s="22" t="s">
        <v>7</v>
      </c>
      <c r="C2" s="9" t="s">
        <v>245</v>
      </c>
      <c r="D2" s="9"/>
      <c r="E2" s="9" t="s">
        <v>367</v>
      </c>
      <c r="F2" s="9"/>
      <c r="G2" s="17" t="s">
        <v>139</v>
      </c>
      <c r="H2" s="18" t="s">
        <v>388</v>
      </c>
    </row>
    <row r="3" spans="1:9" ht="15" customHeight="1" x14ac:dyDescent="0.2">
      <c r="A3" s="67"/>
      <c r="B3" s="22" t="s">
        <v>8</v>
      </c>
      <c r="C3" s="9" t="s">
        <v>384</v>
      </c>
      <c r="D3" s="9" t="str">
        <f>$G$2</f>
        <v>[1]</v>
      </c>
      <c r="E3" s="9" t="s">
        <v>384</v>
      </c>
      <c r="F3" s="9" t="str">
        <f>$G$2</f>
        <v>[1]</v>
      </c>
      <c r="G3" s="17" t="s">
        <v>141</v>
      </c>
      <c r="H3" s="18" t="s">
        <v>127</v>
      </c>
    </row>
    <row r="4" spans="1:9" ht="15" customHeight="1" thickBot="1" x14ac:dyDescent="0.25">
      <c r="A4" s="68"/>
      <c r="B4" s="23" t="s">
        <v>227</v>
      </c>
      <c r="C4" s="10" t="s">
        <v>368</v>
      </c>
      <c r="D4" s="10"/>
      <c r="E4" s="10" t="s">
        <v>374</v>
      </c>
      <c r="F4" s="10"/>
      <c r="G4" s="17" t="s">
        <v>150</v>
      </c>
      <c r="H4" s="11" t="s">
        <v>375</v>
      </c>
      <c r="I4" s="1"/>
    </row>
    <row r="5" spans="1:9" ht="15" customHeight="1" x14ac:dyDescent="0.2">
      <c r="A5" s="69" t="s">
        <v>0</v>
      </c>
      <c r="B5" s="24" t="s">
        <v>337</v>
      </c>
      <c r="C5" s="14">
        <v>2</v>
      </c>
      <c r="D5" s="14" t="str">
        <f>$G$3</f>
        <v>[2]</v>
      </c>
      <c r="E5" s="14">
        <v>2</v>
      </c>
      <c r="F5" s="14" t="str">
        <f>$G$5</f>
        <v>[4]</v>
      </c>
      <c r="G5" s="17" t="s">
        <v>152</v>
      </c>
      <c r="H5" s="18" t="s">
        <v>371</v>
      </c>
    </row>
    <row r="6" spans="1:9" ht="15" customHeight="1" x14ac:dyDescent="0.2">
      <c r="A6" s="67"/>
      <c r="B6" s="22" t="s">
        <v>159</v>
      </c>
      <c r="C6" s="9" t="s">
        <v>370</v>
      </c>
      <c r="D6" s="9" t="str">
        <f>$G$3</f>
        <v>[2]</v>
      </c>
      <c r="E6" s="9" t="s">
        <v>372</v>
      </c>
      <c r="F6" s="9" t="str">
        <f>$G$5</f>
        <v>[4]</v>
      </c>
      <c r="H6" s="16" t="s">
        <v>395</v>
      </c>
    </row>
    <row r="7" spans="1:9" ht="15" customHeight="1" x14ac:dyDescent="0.2">
      <c r="A7" s="70"/>
      <c r="B7" s="25" t="s">
        <v>915</v>
      </c>
      <c r="C7" s="10" t="s">
        <v>66</v>
      </c>
      <c r="D7" s="10"/>
      <c r="E7" s="10" t="s">
        <v>66</v>
      </c>
      <c r="F7" s="10"/>
      <c r="H7" s="16" t="s">
        <v>387</v>
      </c>
    </row>
    <row r="8" spans="1:9" ht="15" customHeight="1" x14ac:dyDescent="0.2">
      <c r="A8" s="70"/>
      <c r="B8" s="25" t="s">
        <v>916</v>
      </c>
      <c r="C8" s="3">
        <v>618</v>
      </c>
      <c r="D8" s="3" t="str">
        <f>$G$3</f>
        <v>[2]</v>
      </c>
      <c r="E8" s="3">
        <v>701</v>
      </c>
      <c r="F8" s="3" t="str">
        <f>$G$5</f>
        <v>[4]</v>
      </c>
      <c r="H8" s="15" t="s">
        <v>399</v>
      </c>
    </row>
    <row r="9" spans="1:9" ht="15" customHeight="1" thickBot="1" x14ac:dyDescent="0.25">
      <c r="A9" s="70"/>
      <c r="B9" s="25" t="s">
        <v>191</v>
      </c>
      <c r="C9" s="3" t="s">
        <v>369</v>
      </c>
      <c r="D9" s="3" t="str">
        <f>$G$3</f>
        <v>[2]</v>
      </c>
      <c r="E9" s="3" t="s">
        <v>373</v>
      </c>
      <c r="F9" s="3" t="str">
        <f>$G$5</f>
        <v>[4]</v>
      </c>
      <c r="H9" s="15" t="s">
        <v>418</v>
      </c>
    </row>
    <row r="10" spans="1:9" ht="15" customHeight="1" x14ac:dyDescent="0.2">
      <c r="A10" s="66" t="s">
        <v>52</v>
      </c>
      <c r="B10" s="21" t="s">
        <v>917</v>
      </c>
      <c r="C10" s="14">
        <v>3.25</v>
      </c>
      <c r="D10" s="14" t="str">
        <f>$G$4</f>
        <v>[3]</v>
      </c>
      <c r="E10" s="14">
        <v>7.75</v>
      </c>
      <c r="F10" s="14" t="str">
        <f>$G$4</f>
        <v>[3]</v>
      </c>
    </row>
    <row r="11" spans="1:9" ht="15" customHeight="1" x14ac:dyDescent="0.2">
      <c r="A11" s="67"/>
      <c r="B11" s="22" t="s">
        <v>918</v>
      </c>
      <c r="C11" s="4">
        <v>1.5</v>
      </c>
      <c r="D11" s="4" t="str">
        <f>$G$4</f>
        <v>[3]</v>
      </c>
      <c r="E11" s="4">
        <v>1.45</v>
      </c>
      <c r="F11" s="4" t="str">
        <f>$G$4</f>
        <v>[3]</v>
      </c>
    </row>
    <row r="12" spans="1:9" ht="15" customHeight="1" x14ac:dyDescent="0.2">
      <c r="A12" s="67"/>
      <c r="B12" s="26" t="s">
        <v>919</v>
      </c>
      <c r="C12" s="4">
        <v>1.57</v>
      </c>
      <c r="D12" s="4" t="str">
        <f>$G$4</f>
        <v>[3]</v>
      </c>
      <c r="E12" s="4">
        <v>1.57</v>
      </c>
      <c r="F12" s="4" t="str">
        <f>$G$4</f>
        <v>[3]</v>
      </c>
    </row>
    <row r="13" spans="1:9" ht="15" customHeight="1" thickBot="1" x14ac:dyDescent="0.25">
      <c r="A13" s="68"/>
      <c r="B13" s="23" t="s">
        <v>920</v>
      </c>
      <c r="C13" s="19" t="s">
        <v>286</v>
      </c>
      <c r="D13" s="19"/>
      <c r="E13" s="19">
        <v>13.11</v>
      </c>
      <c r="F13" s="19" t="str">
        <f>$G$4</f>
        <v>[3]</v>
      </c>
    </row>
    <row r="14" spans="1:9" ht="15" customHeight="1" x14ac:dyDescent="0.2">
      <c r="A14" s="69" t="s">
        <v>1</v>
      </c>
      <c r="B14" s="24" t="s">
        <v>921</v>
      </c>
      <c r="C14" s="20" t="s">
        <v>286</v>
      </c>
      <c r="D14" s="20"/>
      <c r="E14" s="20" t="s">
        <v>286</v>
      </c>
      <c r="F14" s="20"/>
    </row>
    <row r="15" spans="1:9" ht="15" customHeight="1" thickBot="1" x14ac:dyDescent="0.25">
      <c r="A15" s="70"/>
      <c r="B15" s="25" t="s">
        <v>922</v>
      </c>
      <c r="C15" s="10" t="s">
        <v>286</v>
      </c>
      <c r="D15" s="10"/>
      <c r="E15" s="10" t="s">
        <v>286</v>
      </c>
      <c r="F15" s="10"/>
    </row>
    <row r="16" spans="1:9" ht="15" customHeight="1" x14ac:dyDescent="0.2">
      <c r="A16" s="66" t="s">
        <v>2</v>
      </c>
      <c r="B16" s="21" t="s">
        <v>923</v>
      </c>
      <c r="C16" s="14">
        <v>12.85</v>
      </c>
      <c r="D16" s="14" t="str">
        <f>$G$4</f>
        <v>[3]</v>
      </c>
      <c r="E16" s="14">
        <v>18.09</v>
      </c>
      <c r="F16" s="14" t="str">
        <f>$G$4</f>
        <v>[3]</v>
      </c>
    </row>
    <row r="17" spans="1:6" ht="15" customHeight="1" x14ac:dyDescent="0.2">
      <c r="A17" s="67"/>
      <c r="B17" s="22" t="s">
        <v>924</v>
      </c>
      <c r="C17" s="9">
        <v>14.1</v>
      </c>
      <c r="D17" s="9" t="str">
        <f>$G$4</f>
        <v>[3]</v>
      </c>
      <c r="E17" s="9">
        <v>14.1</v>
      </c>
      <c r="F17" s="9" t="str">
        <f t="shared" ref="F17:F31" si="0">$G$4</f>
        <v>[3]</v>
      </c>
    </row>
    <row r="18" spans="1:6" ht="15" customHeight="1" thickBot="1" x14ac:dyDescent="0.25">
      <c r="A18" s="68"/>
      <c r="B18" s="23" t="s">
        <v>925</v>
      </c>
      <c r="C18" s="19">
        <v>5.08</v>
      </c>
      <c r="D18" s="19" t="str">
        <f>$G$4</f>
        <v>[3]</v>
      </c>
      <c r="E18" s="19">
        <v>5.08</v>
      </c>
      <c r="F18" s="19" t="str">
        <f t="shared" si="0"/>
        <v>[3]</v>
      </c>
    </row>
    <row r="19" spans="1:6" ht="15" customHeight="1" x14ac:dyDescent="0.2">
      <c r="A19" s="69" t="s">
        <v>71</v>
      </c>
      <c r="B19" s="24" t="s">
        <v>926</v>
      </c>
      <c r="C19" s="20">
        <v>4.57</v>
      </c>
      <c r="D19" s="20" t="str">
        <f t="shared" ref="D19:D31" si="1">$G$4</f>
        <v>[3]</v>
      </c>
      <c r="E19" s="20">
        <v>4.57</v>
      </c>
      <c r="F19" s="20" t="str">
        <f t="shared" si="0"/>
        <v>[3]</v>
      </c>
    </row>
    <row r="20" spans="1:6" ht="15" customHeight="1" thickBot="1" x14ac:dyDescent="0.25">
      <c r="A20" s="70"/>
      <c r="B20" s="27" t="s">
        <v>927</v>
      </c>
      <c r="C20" s="10">
        <v>3.38</v>
      </c>
      <c r="D20" s="10" t="str">
        <f t="shared" si="1"/>
        <v>[3]</v>
      </c>
      <c r="E20" s="10">
        <v>5.83</v>
      </c>
      <c r="F20" s="10" t="str">
        <f t="shared" si="0"/>
        <v>[3]</v>
      </c>
    </row>
    <row r="21" spans="1:6" ht="15" customHeight="1" x14ac:dyDescent="0.2">
      <c r="A21" s="66" t="s">
        <v>135</v>
      </c>
      <c r="B21" s="21" t="s">
        <v>928</v>
      </c>
      <c r="C21" s="14">
        <v>25.78</v>
      </c>
      <c r="D21" s="14" t="str">
        <f t="shared" si="1"/>
        <v>[3]</v>
      </c>
      <c r="E21" s="14">
        <v>25.78</v>
      </c>
      <c r="F21" s="14" t="str">
        <f t="shared" si="0"/>
        <v>[3]</v>
      </c>
    </row>
    <row r="22" spans="1:6" ht="15" customHeight="1" x14ac:dyDescent="0.2">
      <c r="A22" s="67"/>
      <c r="B22" s="22" t="s">
        <v>929</v>
      </c>
      <c r="C22" s="12">
        <v>0.39500000000000002</v>
      </c>
      <c r="D22" s="12" t="str">
        <f t="shared" si="1"/>
        <v>[3]</v>
      </c>
      <c r="E22" s="12">
        <v>0.39500000000000002</v>
      </c>
      <c r="F22" s="12" t="str">
        <f t="shared" si="0"/>
        <v>[3]</v>
      </c>
    </row>
    <row r="23" spans="1:6" ht="15" customHeight="1" thickBot="1" x14ac:dyDescent="0.25">
      <c r="A23" s="68"/>
      <c r="B23" s="23" t="s">
        <v>930</v>
      </c>
      <c r="C23" s="5">
        <v>0.9</v>
      </c>
      <c r="D23" s="5" t="str">
        <f t="shared" si="1"/>
        <v>[3]</v>
      </c>
      <c r="E23" s="5">
        <v>0.9</v>
      </c>
      <c r="F23" s="5" t="str">
        <f t="shared" si="0"/>
        <v>[3]</v>
      </c>
    </row>
    <row r="24" spans="1:6" ht="15" customHeight="1" x14ac:dyDescent="0.2">
      <c r="A24" s="69" t="s">
        <v>128</v>
      </c>
      <c r="B24" s="24" t="s">
        <v>931</v>
      </c>
      <c r="C24" s="14" t="s">
        <v>286</v>
      </c>
      <c r="D24" s="14" t="str">
        <f t="shared" si="1"/>
        <v>[3]</v>
      </c>
      <c r="E24" s="14" t="s">
        <v>286</v>
      </c>
      <c r="F24" s="14" t="str">
        <f t="shared" si="0"/>
        <v>[3]</v>
      </c>
    </row>
    <row r="25" spans="1:6" ht="15" customHeight="1" x14ac:dyDescent="0.2">
      <c r="A25" s="67"/>
      <c r="B25" s="22" t="s">
        <v>932</v>
      </c>
      <c r="C25" s="4">
        <v>2.93</v>
      </c>
      <c r="D25" s="4" t="str">
        <f t="shared" si="1"/>
        <v>[3]</v>
      </c>
      <c r="E25" s="4">
        <v>2.93</v>
      </c>
      <c r="F25" s="4" t="str">
        <f t="shared" si="0"/>
        <v>[3]</v>
      </c>
    </row>
    <row r="26" spans="1:6" ht="15" customHeight="1" x14ac:dyDescent="0.2">
      <c r="A26" s="67"/>
      <c r="B26" s="22" t="s">
        <v>933</v>
      </c>
      <c r="C26" s="4">
        <v>0.27</v>
      </c>
      <c r="D26" s="4" t="str">
        <f t="shared" si="1"/>
        <v>[3]</v>
      </c>
      <c r="E26" s="4">
        <v>0.27</v>
      </c>
      <c r="F26" s="4" t="str">
        <f t="shared" si="0"/>
        <v>[3]</v>
      </c>
    </row>
    <row r="27" spans="1:6" ht="15" customHeight="1" thickBot="1" x14ac:dyDescent="0.25">
      <c r="A27" s="70"/>
      <c r="B27" s="23" t="s">
        <v>934</v>
      </c>
      <c r="C27" s="3">
        <v>26</v>
      </c>
      <c r="D27" s="3" t="str">
        <f t="shared" si="1"/>
        <v>[3]</v>
      </c>
      <c r="E27" s="3">
        <v>26</v>
      </c>
      <c r="F27" s="3" t="str">
        <f t="shared" si="0"/>
        <v>[3]</v>
      </c>
    </row>
    <row r="28" spans="1:6" ht="15" customHeight="1" x14ac:dyDescent="0.2">
      <c r="A28" s="73" t="s">
        <v>129</v>
      </c>
      <c r="B28" s="21" t="s">
        <v>935</v>
      </c>
      <c r="C28" s="14" t="s">
        <v>286</v>
      </c>
      <c r="D28" s="14" t="str">
        <f t="shared" si="1"/>
        <v>[3]</v>
      </c>
      <c r="E28" s="14" t="s">
        <v>286</v>
      </c>
      <c r="F28" s="14" t="str">
        <f t="shared" si="0"/>
        <v>[3]</v>
      </c>
    </row>
    <row r="29" spans="1:6" ht="15" customHeight="1" x14ac:dyDescent="0.2">
      <c r="A29" s="74"/>
      <c r="B29" s="22" t="s">
        <v>936</v>
      </c>
      <c r="C29" s="9">
        <v>4.4800000000000004</v>
      </c>
      <c r="D29" s="9" t="str">
        <f t="shared" si="1"/>
        <v>[3]</v>
      </c>
      <c r="E29" s="9">
        <v>4.4800000000000004</v>
      </c>
      <c r="F29" s="9" t="str">
        <f t="shared" si="0"/>
        <v>[3]</v>
      </c>
    </row>
    <row r="30" spans="1:6" ht="15" customHeight="1" x14ac:dyDescent="0.2">
      <c r="A30" s="74"/>
      <c r="B30" s="22" t="s">
        <v>937</v>
      </c>
      <c r="C30" s="4">
        <v>0.47</v>
      </c>
      <c r="D30" s="4" t="str">
        <f t="shared" si="1"/>
        <v>[3]</v>
      </c>
      <c r="E30" s="4">
        <v>0.47</v>
      </c>
      <c r="F30" s="4" t="str">
        <f t="shared" si="0"/>
        <v>[3]</v>
      </c>
    </row>
    <row r="31" spans="1:6" ht="15" customHeight="1" thickBot="1" x14ac:dyDescent="0.25">
      <c r="A31" s="75"/>
      <c r="B31" s="23" t="s">
        <v>938</v>
      </c>
      <c r="C31" s="5">
        <v>36.5</v>
      </c>
      <c r="D31" s="5" t="str">
        <f t="shared" si="1"/>
        <v>[3]</v>
      </c>
      <c r="E31" s="5">
        <v>36.5</v>
      </c>
      <c r="F31" s="5" t="str">
        <f t="shared" si="0"/>
        <v>[3]</v>
      </c>
    </row>
    <row r="32" spans="1:6" ht="15" customHeight="1" x14ac:dyDescent="0.2">
      <c r="A32" s="69" t="s">
        <v>69</v>
      </c>
      <c r="B32" s="24" t="s">
        <v>913</v>
      </c>
      <c r="C32" s="9">
        <v>380</v>
      </c>
      <c r="D32" s="9" t="str">
        <f>$G$3</f>
        <v>[2]</v>
      </c>
      <c r="E32" s="9">
        <v>308</v>
      </c>
      <c r="F32" s="9" t="str">
        <f>$G$5</f>
        <v>[4]</v>
      </c>
    </row>
    <row r="33" spans="1:6" ht="15" customHeight="1" x14ac:dyDescent="0.2">
      <c r="A33" s="67"/>
      <c r="B33" s="22" t="s">
        <v>891</v>
      </c>
      <c r="C33" s="9">
        <v>0.63</v>
      </c>
      <c r="D33" s="9" t="str">
        <f>$G$3</f>
        <v>[2]</v>
      </c>
      <c r="E33" s="9">
        <v>0.5</v>
      </c>
      <c r="F33" s="9" t="str">
        <f>$G$5</f>
        <v>[4]</v>
      </c>
    </row>
    <row r="34" spans="1:6" ht="15" customHeight="1" x14ac:dyDescent="0.2">
      <c r="A34" s="67"/>
      <c r="B34" s="22" t="s">
        <v>939</v>
      </c>
      <c r="C34" s="13">
        <v>0.45</v>
      </c>
      <c r="D34" s="13" t="str">
        <f>$G$4</f>
        <v>[3]</v>
      </c>
      <c r="E34" s="13">
        <v>0.4</v>
      </c>
      <c r="F34" s="13" t="str">
        <f>$G$4</f>
        <v>[3]</v>
      </c>
    </row>
    <row r="35" spans="1:6" ht="15" customHeight="1" x14ac:dyDescent="0.2">
      <c r="A35" s="67"/>
      <c r="B35" s="22" t="s">
        <v>940</v>
      </c>
      <c r="C35" s="4">
        <v>310</v>
      </c>
      <c r="D35" s="4" t="str">
        <f>$G$3</f>
        <v>[2]</v>
      </c>
      <c r="E35" s="4">
        <v>310</v>
      </c>
      <c r="F35" s="4" t="str">
        <f>$G$5</f>
        <v>[4]</v>
      </c>
    </row>
    <row r="36" spans="1:6" ht="15" customHeight="1" thickBot="1" x14ac:dyDescent="0.25">
      <c r="A36" s="67"/>
      <c r="B36" s="22" t="s">
        <v>941</v>
      </c>
      <c r="C36" s="13">
        <v>260</v>
      </c>
      <c r="D36" s="13" t="str">
        <f>$G$4</f>
        <v>[3]</v>
      </c>
      <c r="E36" s="13">
        <v>200</v>
      </c>
      <c r="F36" s="13" t="str">
        <f>$G$5</f>
        <v>[4]</v>
      </c>
    </row>
    <row r="37" spans="1:6" ht="15" customHeight="1" x14ac:dyDescent="0.2">
      <c r="A37" s="66" t="s">
        <v>3</v>
      </c>
      <c r="B37" s="21" t="s">
        <v>325</v>
      </c>
      <c r="C37" s="6">
        <v>102</v>
      </c>
      <c r="D37" s="6" t="str">
        <f>$G$3</f>
        <v>[2]</v>
      </c>
      <c r="E37" s="6" t="s">
        <v>286</v>
      </c>
      <c r="F37" s="6"/>
    </row>
    <row r="38" spans="1:6" ht="15" customHeight="1" x14ac:dyDescent="0.2">
      <c r="A38" s="67"/>
      <c r="B38" s="22" t="s">
        <v>326</v>
      </c>
      <c r="C38" s="4" t="s">
        <v>66</v>
      </c>
      <c r="D38" s="4"/>
      <c r="E38" s="4" t="s">
        <v>66</v>
      </c>
      <c r="F38" s="4"/>
    </row>
    <row r="39" spans="1:6" ht="15" customHeight="1" thickBot="1" x14ac:dyDescent="0.25">
      <c r="A39" s="68"/>
      <c r="B39" s="25" t="s">
        <v>327</v>
      </c>
      <c r="C39" s="13">
        <v>2468</v>
      </c>
      <c r="D39" s="13" t="str">
        <f>$G$3</f>
        <v>[2]</v>
      </c>
      <c r="E39" s="13">
        <v>2452</v>
      </c>
      <c r="F39" s="13" t="str">
        <f>$G$5</f>
        <v>[4]</v>
      </c>
    </row>
    <row r="40" spans="1:6" ht="15" customHeight="1" x14ac:dyDescent="0.2">
      <c r="A40" s="69" t="s">
        <v>4</v>
      </c>
      <c r="B40" s="21" t="s">
        <v>942</v>
      </c>
      <c r="C40" s="6" t="s">
        <v>286</v>
      </c>
      <c r="D40" s="6"/>
      <c r="E40" s="6" t="s">
        <v>286</v>
      </c>
      <c r="F40" s="6"/>
    </row>
    <row r="41" spans="1:6" ht="15" customHeight="1" x14ac:dyDescent="0.2">
      <c r="A41" s="76"/>
      <c r="B41" s="28" t="s">
        <v>1105</v>
      </c>
      <c r="C41" s="7">
        <v>1938</v>
      </c>
      <c r="D41" s="7" t="s">
        <v>793</v>
      </c>
      <c r="E41" s="7" t="s">
        <v>286</v>
      </c>
      <c r="F41" s="7"/>
    </row>
    <row r="42" spans="1:6" ht="15" customHeight="1" thickBot="1" x14ac:dyDescent="0.25">
      <c r="A42" s="70"/>
      <c r="B42" s="23" t="s">
        <v>943</v>
      </c>
      <c r="C42" s="3" t="s">
        <v>286</v>
      </c>
      <c r="D42" s="3"/>
      <c r="E42" s="3">
        <v>87</v>
      </c>
      <c r="F42" s="3" t="s">
        <v>808</v>
      </c>
    </row>
    <row r="43" spans="1:6" ht="15" customHeight="1" x14ac:dyDescent="0.2">
      <c r="A43" s="71" t="s">
        <v>136</v>
      </c>
      <c r="B43" s="29" t="s">
        <v>944</v>
      </c>
      <c r="C43" s="14">
        <v>5697</v>
      </c>
      <c r="D43" s="14" t="str">
        <f>$G$3</f>
        <v>[2]</v>
      </c>
      <c r="E43" s="14">
        <v>5697</v>
      </c>
      <c r="F43" s="14" t="str">
        <f t="shared" ref="F43:F50" si="2">$G$4</f>
        <v>[3]</v>
      </c>
    </row>
    <row r="44" spans="1:6" ht="15" customHeight="1" x14ac:dyDescent="0.2">
      <c r="A44" s="72"/>
      <c r="B44" s="22" t="s">
        <v>945</v>
      </c>
      <c r="C44" s="9">
        <v>5670</v>
      </c>
      <c r="D44" s="9" t="str">
        <f>$G$3</f>
        <v>[2]</v>
      </c>
      <c r="E44" s="9">
        <v>5670</v>
      </c>
      <c r="F44" s="9" t="str">
        <f t="shared" si="2"/>
        <v>[3]</v>
      </c>
    </row>
    <row r="45" spans="1:6" ht="15" customHeight="1" x14ac:dyDescent="0.2">
      <c r="A45" s="72"/>
      <c r="B45" s="22" t="s">
        <v>946</v>
      </c>
      <c r="C45" s="9">
        <v>5217</v>
      </c>
      <c r="D45" s="9" t="str">
        <f>$G$3</f>
        <v>[2]</v>
      </c>
      <c r="E45" s="9">
        <v>5670</v>
      </c>
      <c r="F45" s="9" t="str">
        <f t="shared" si="2"/>
        <v>[3]</v>
      </c>
    </row>
    <row r="46" spans="1:6" ht="15" customHeight="1" x14ac:dyDescent="0.2">
      <c r="A46" s="72"/>
      <c r="B46" s="22" t="s">
        <v>947</v>
      </c>
      <c r="C46" s="9">
        <v>4535</v>
      </c>
      <c r="D46" s="9" t="str">
        <f>$G$3</f>
        <v>[2]</v>
      </c>
      <c r="E46" s="9">
        <v>5670</v>
      </c>
      <c r="F46" s="9" t="str">
        <f t="shared" si="2"/>
        <v>[3]</v>
      </c>
    </row>
    <row r="47" spans="1:6" ht="15" customHeight="1" x14ac:dyDescent="0.2">
      <c r="A47" s="72"/>
      <c r="B47" s="22" t="s">
        <v>948</v>
      </c>
      <c r="C47" s="9">
        <v>3356</v>
      </c>
      <c r="D47" s="9" t="str">
        <f>$G$4</f>
        <v>[3]</v>
      </c>
      <c r="E47" s="9">
        <v>3345</v>
      </c>
      <c r="F47" s="9" t="str">
        <f t="shared" si="2"/>
        <v>[3]</v>
      </c>
    </row>
    <row r="48" spans="1:6" ht="15" customHeight="1" x14ac:dyDescent="0.2">
      <c r="A48" s="72"/>
      <c r="B48" s="22" t="s">
        <v>949</v>
      </c>
      <c r="C48" s="9">
        <f>C46-C47</f>
        <v>1179</v>
      </c>
      <c r="D48" s="9" t="str">
        <f>$G$4</f>
        <v>[3]</v>
      </c>
      <c r="E48" s="9">
        <f>E46-E47</f>
        <v>2325</v>
      </c>
      <c r="F48" s="9" t="str">
        <f t="shared" si="2"/>
        <v>[3]</v>
      </c>
    </row>
    <row r="49" spans="1:6" ht="15" customHeight="1" thickBot="1" x14ac:dyDescent="0.25">
      <c r="A49" s="72"/>
      <c r="B49" s="23" t="s">
        <v>950</v>
      </c>
      <c r="C49" s="3" t="s">
        <v>286</v>
      </c>
      <c r="D49" s="9"/>
      <c r="E49" s="9">
        <v>1778</v>
      </c>
      <c r="F49" s="9" t="str">
        <f t="shared" si="2"/>
        <v>[3]</v>
      </c>
    </row>
    <row r="50" spans="1:6" ht="15" customHeight="1" x14ac:dyDescent="0.2">
      <c r="A50" s="66" t="s">
        <v>53</v>
      </c>
      <c r="B50" s="24" t="s">
        <v>951</v>
      </c>
      <c r="C50" s="6">
        <v>2.41</v>
      </c>
      <c r="D50" s="6" t="str">
        <f>$G$4</f>
        <v>[3]</v>
      </c>
      <c r="E50" s="6">
        <v>5.13</v>
      </c>
      <c r="F50" s="6" t="str">
        <f t="shared" si="2"/>
        <v>[3]</v>
      </c>
    </row>
    <row r="51" spans="1:6" ht="15" customHeight="1" x14ac:dyDescent="0.2">
      <c r="A51" s="67"/>
      <c r="B51" s="22" t="s">
        <v>137</v>
      </c>
      <c r="C51" s="4" t="s">
        <v>66</v>
      </c>
      <c r="D51" s="4"/>
      <c r="E51" s="4" t="s">
        <v>66</v>
      </c>
      <c r="F51" s="4"/>
    </row>
    <row r="52" spans="1:6" ht="15" customHeight="1" thickBot="1" x14ac:dyDescent="0.25">
      <c r="A52" s="68"/>
      <c r="B52" s="25" t="s">
        <v>328</v>
      </c>
      <c r="C52" s="3" t="s">
        <v>66</v>
      </c>
      <c r="D52" s="3"/>
      <c r="E52" s="3" t="s">
        <v>66</v>
      </c>
      <c r="F52" s="3"/>
    </row>
    <row r="53" spans="1:6" ht="15" customHeight="1" x14ac:dyDescent="0.2">
      <c r="A53" s="66" t="s">
        <v>5</v>
      </c>
      <c r="B53" s="21" t="s">
        <v>1101</v>
      </c>
      <c r="C53" s="14">
        <v>11</v>
      </c>
      <c r="D53" s="14" t="str">
        <f>$G$3</f>
        <v>[2]</v>
      </c>
      <c r="E53" s="14">
        <v>22</v>
      </c>
      <c r="F53" s="14" t="str">
        <f>$G$5</f>
        <v>[4]</v>
      </c>
    </row>
    <row r="54" spans="1:6" ht="15" customHeight="1" thickBot="1" x14ac:dyDescent="0.25">
      <c r="A54" s="68"/>
      <c r="B54" s="23" t="s">
        <v>1100</v>
      </c>
      <c r="C54" s="19">
        <v>6</v>
      </c>
      <c r="D54" s="19" t="str">
        <f>$G$4</f>
        <v>[3]</v>
      </c>
      <c r="E54" s="19">
        <v>19</v>
      </c>
      <c r="F54" s="19" t="str">
        <f>$G$4</f>
        <v>[3]</v>
      </c>
    </row>
    <row r="56" spans="1:6" ht="15" customHeight="1" x14ac:dyDescent="0.2">
      <c r="B56" s="16"/>
    </row>
  </sheetData>
  <mergeCells count="15">
    <mergeCell ref="A50:A52"/>
    <mergeCell ref="A53:A54"/>
    <mergeCell ref="A21:A23"/>
    <mergeCell ref="A24:A27"/>
    <mergeCell ref="A28:A31"/>
    <mergeCell ref="A32:A36"/>
    <mergeCell ref="A37:A39"/>
    <mergeCell ref="A40:A42"/>
    <mergeCell ref="A43:A49"/>
    <mergeCell ref="A1:A4"/>
    <mergeCell ref="A5:A9"/>
    <mergeCell ref="A10:A13"/>
    <mergeCell ref="A14:A15"/>
    <mergeCell ref="A16:A18"/>
    <mergeCell ref="A19:A20"/>
  </mergeCells>
  <hyperlinks>
    <hyperlink ref="H3" r:id="rId1"/>
    <hyperlink ref="H2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6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5" width="15" style="8" bestFit="1" customWidth="1"/>
    <col min="6" max="6" width="4.140625" style="8" bestFit="1" customWidth="1"/>
    <col min="7" max="7" width="4.140625" style="17" bestFit="1" customWidth="1"/>
    <col min="8" max="8" width="114.140625" style="17" customWidth="1"/>
    <col min="9" max="16384" width="11.42578125" style="17"/>
  </cols>
  <sheetData>
    <row r="1" spans="1:8" ht="15" customHeight="1" x14ac:dyDescent="0.2">
      <c r="A1" s="66" t="s">
        <v>155</v>
      </c>
      <c r="B1" s="21" t="s">
        <v>6</v>
      </c>
      <c r="C1" s="14" t="s">
        <v>46</v>
      </c>
      <c r="D1" s="14"/>
      <c r="E1" s="14" t="s">
        <v>46</v>
      </c>
      <c r="F1" s="14"/>
      <c r="H1" s="17" t="s">
        <v>394</v>
      </c>
    </row>
    <row r="2" spans="1:8" ht="15" customHeight="1" x14ac:dyDescent="0.2">
      <c r="A2" s="67"/>
      <c r="B2" s="22" t="s">
        <v>7</v>
      </c>
      <c r="C2" s="9" t="s">
        <v>220</v>
      </c>
      <c r="D2" s="9"/>
      <c r="E2" s="9" t="s">
        <v>47</v>
      </c>
      <c r="F2" s="9"/>
      <c r="G2" s="17" t="s">
        <v>139</v>
      </c>
      <c r="H2" s="18" t="s">
        <v>388</v>
      </c>
    </row>
    <row r="3" spans="1:8" ht="15" customHeight="1" x14ac:dyDescent="0.2">
      <c r="A3" s="67"/>
      <c r="B3" s="22" t="s">
        <v>8</v>
      </c>
      <c r="C3" s="9">
        <v>86</v>
      </c>
      <c r="D3" s="4" t="str">
        <f>$G$2</f>
        <v>[1]</v>
      </c>
      <c r="E3" s="9">
        <v>109</v>
      </c>
      <c r="F3" s="4" t="str">
        <f>$G$2</f>
        <v>[1]</v>
      </c>
      <c r="G3" s="17" t="s">
        <v>141</v>
      </c>
      <c r="H3" s="31" t="s">
        <v>130</v>
      </c>
    </row>
    <row r="4" spans="1:8" ht="15" customHeight="1" thickBot="1" x14ac:dyDescent="0.25">
      <c r="A4" s="68"/>
      <c r="B4" s="23" t="s">
        <v>227</v>
      </c>
      <c r="C4" s="10" t="s">
        <v>290</v>
      </c>
      <c r="D4" s="10" t="str">
        <f>$G$7</f>
        <v>[6]</v>
      </c>
      <c r="E4" s="10" t="s">
        <v>288</v>
      </c>
      <c r="F4" s="10" t="str">
        <f>$G$4</f>
        <v>[3]</v>
      </c>
      <c r="G4" s="17" t="s">
        <v>150</v>
      </c>
      <c r="H4" s="18" t="s">
        <v>657</v>
      </c>
    </row>
    <row r="5" spans="1:8" ht="15" customHeight="1" x14ac:dyDescent="0.2">
      <c r="A5" s="69" t="s">
        <v>0</v>
      </c>
      <c r="B5" s="24" t="s">
        <v>337</v>
      </c>
      <c r="C5" s="14">
        <v>2</v>
      </c>
      <c r="D5" s="14" t="str">
        <f>$G$7</f>
        <v>[6]</v>
      </c>
      <c r="E5" s="14">
        <v>2</v>
      </c>
      <c r="F5" s="14" t="str">
        <f>$G$3</f>
        <v>[2]</v>
      </c>
      <c r="G5" s="17" t="s">
        <v>152</v>
      </c>
      <c r="H5" s="18" t="s">
        <v>218</v>
      </c>
    </row>
    <row r="6" spans="1:8" ht="15" customHeight="1" x14ac:dyDescent="0.2">
      <c r="A6" s="67"/>
      <c r="B6" s="22" t="s">
        <v>159</v>
      </c>
      <c r="C6" s="9" t="s">
        <v>291</v>
      </c>
      <c r="D6" s="9" t="str">
        <f>$G$7</f>
        <v>[6]</v>
      </c>
      <c r="E6" s="9" t="s">
        <v>217</v>
      </c>
      <c r="F6" s="9" t="str">
        <f>$G$3</f>
        <v>[2]</v>
      </c>
      <c r="G6" s="17" t="s">
        <v>168</v>
      </c>
      <c r="H6" s="31" t="s">
        <v>219</v>
      </c>
    </row>
    <row r="7" spans="1:8" ht="15" customHeight="1" x14ac:dyDescent="0.2">
      <c r="A7" s="70"/>
      <c r="B7" s="25" t="s">
        <v>915</v>
      </c>
      <c r="C7" s="10" t="s">
        <v>66</v>
      </c>
      <c r="D7" s="10" t="str">
        <f>$G$7</f>
        <v>[6]</v>
      </c>
      <c r="E7" s="10">
        <v>67.17</v>
      </c>
      <c r="F7" s="10" t="str">
        <f>$G$4</f>
        <v>[3]</v>
      </c>
      <c r="G7" s="17" t="s">
        <v>171</v>
      </c>
      <c r="H7" s="31" t="s">
        <v>650</v>
      </c>
    </row>
    <row r="8" spans="1:8" ht="15" customHeight="1" x14ac:dyDescent="0.2">
      <c r="A8" s="70"/>
      <c r="B8" s="25" t="s">
        <v>916</v>
      </c>
      <c r="C8" s="3">
        <v>1864</v>
      </c>
      <c r="D8" s="3" t="str">
        <f>$G$9</f>
        <v>[8]</v>
      </c>
      <c r="E8" s="3" t="s">
        <v>66</v>
      </c>
      <c r="F8" s="3"/>
      <c r="G8" s="17" t="s">
        <v>223</v>
      </c>
      <c r="H8" s="18" t="s">
        <v>131</v>
      </c>
    </row>
    <row r="9" spans="1:8" ht="15" customHeight="1" thickBot="1" x14ac:dyDescent="0.25">
      <c r="A9" s="70"/>
      <c r="B9" s="25" t="s">
        <v>191</v>
      </c>
      <c r="C9" s="3" t="s">
        <v>289</v>
      </c>
      <c r="D9" s="3" t="str">
        <f>$G$7</f>
        <v>[6]</v>
      </c>
      <c r="E9" s="3" t="s">
        <v>66</v>
      </c>
      <c r="F9" s="3"/>
      <c r="G9" s="17" t="s">
        <v>224</v>
      </c>
      <c r="H9" s="1" t="s">
        <v>283</v>
      </c>
    </row>
    <row r="10" spans="1:8" ht="15" customHeight="1" x14ac:dyDescent="0.2">
      <c r="A10" s="66" t="s">
        <v>52</v>
      </c>
      <c r="B10" s="21" t="s">
        <v>917</v>
      </c>
      <c r="C10" s="14" t="s">
        <v>286</v>
      </c>
      <c r="D10" s="14"/>
      <c r="E10" s="14">
        <v>21.19</v>
      </c>
      <c r="F10" s="14" t="str">
        <f>$G$6</f>
        <v>[5]</v>
      </c>
      <c r="G10" s="17" t="s">
        <v>225</v>
      </c>
      <c r="H10" s="18" t="s">
        <v>292</v>
      </c>
    </row>
    <row r="11" spans="1:8" ht="15" customHeight="1" x14ac:dyDescent="0.2">
      <c r="A11" s="67"/>
      <c r="B11" s="22" t="s">
        <v>918</v>
      </c>
      <c r="C11" s="4" t="s">
        <v>286</v>
      </c>
      <c r="D11" s="4"/>
      <c r="E11" s="4">
        <v>2.0099999999999998</v>
      </c>
      <c r="F11" s="4" t="str">
        <f>$G$6</f>
        <v>[5]</v>
      </c>
      <c r="G11" s="17" t="s">
        <v>226</v>
      </c>
      <c r="H11" s="18" t="s">
        <v>293</v>
      </c>
    </row>
    <row r="12" spans="1:8" ht="15" customHeight="1" x14ac:dyDescent="0.2">
      <c r="A12" s="67"/>
      <c r="B12" s="26" t="s">
        <v>919</v>
      </c>
      <c r="C12" s="4">
        <v>2.5</v>
      </c>
      <c r="D12" s="4" t="str">
        <f>$G$11</f>
        <v>[10]</v>
      </c>
      <c r="E12" s="4">
        <v>3.1</v>
      </c>
      <c r="F12" s="4" t="str">
        <f>$G$6</f>
        <v>[5]</v>
      </c>
      <c r="H12" s="16" t="s">
        <v>395</v>
      </c>
    </row>
    <row r="13" spans="1:8" ht="15" customHeight="1" thickBot="1" x14ac:dyDescent="0.25">
      <c r="A13" s="68"/>
      <c r="B13" s="23" t="s">
        <v>920</v>
      </c>
      <c r="C13" s="19" t="s">
        <v>286</v>
      </c>
      <c r="D13" s="19"/>
      <c r="E13" s="19" t="s">
        <v>286</v>
      </c>
      <c r="F13" s="19"/>
      <c r="H13" s="15" t="s">
        <v>419</v>
      </c>
    </row>
    <row r="14" spans="1:8" ht="15" customHeight="1" x14ac:dyDescent="0.2">
      <c r="A14" s="69" t="s">
        <v>1</v>
      </c>
      <c r="B14" s="24" t="s">
        <v>921</v>
      </c>
      <c r="C14" s="20">
        <v>2.8</v>
      </c>
      <c r="D14" s="20" t="str">
        <f>$G$8</f>
        <v>[7]</v>
      </c>
      <c r="E14" s="20">
        <v>3.3</v>
      </c>
      <c r="F14" s="20" t="str">
        <f t="shared" ref="F14:F20" si="0">$G$3</f>
        <v>[2]</v>
      </c>
      <c r="H14" s="15"/>
    </row>
    <row r="15" spans="1:8" ht="15" customHeight="1" thickBot="1" x14ac:dyDescent="0.25">
      <c r="A15" s="70"/>
      <c r="B15" s="25" t="s">
        <v>922</v>
      </c>
      <c r="C15" s="10">
        <v>2.7</v>
      </c>
      <c r="D15" s="10" t="str">
        <f>$G$11</f>
        <v>[10]</v>
      </c>
      <c r="E15" s="10">
        <v>3.3</v>
      </c>
      <c r="F15" s="10" t="str">
        <f t="shared" si="0"/>
        <v>[2]</v>
      </c>
      <c r="H15" s="15"/>
    </row>
    <row r="16" spans="1:8" ht="15" customHeight="1" x14ac:dyDescent="0.2">
      <c r="A16" s="66" t="s">
        <v>2</v>
      </c>
      <c r="B16" s="21" t="s">
        <v>923</v>
      </c>
      <c r="C16" s="14">
        <v>25.25</v>
      </c>
      <c r="D16" s="14" t="str">
        <f>$G$8</f>
        <v>[7]</v>
      </c>
      <c r="E16" s="14">
        <v>35.53</v>
      </c>
      <c r="F16" s="14" t="str">
        <f t="shared" si="0"/>
        <v>[2]</v>
      </c>
      <c r="H16" s="15"/>
    </row>
    <row r="17" spans="1:6" ht="15" customHeight="1" x14ac:dyDescent="0.2">
      <c r="A17" s="67"/>
      <c r="B17" s="22" t="s">
        <v>924</v>
      </c>
      <c r="C17" s="9">
        <v>29</v>
      </c>
      <c r="D17" s="9" t="str">
        <f>$G$8</f>
        <v>[7]</v>
      </c>
      <c r="E17" s="9">
        <v>28.08</v>
      </c>
      <c r="F17" s="9" t="str">
        <f t="shared" si="0"/>
        <v>[2]</v>
      </c>
    </row>
    <row r="18" spans="1:6" ht="15" customHeight="1" thickBot="1" x14ac:dyDescent="0.25">
      <c r="A18" s="68"/>
      <c r="B18" s="23" t="s">
        <v>925</v>
      </c>
      <c r="C18" s="19">
        <v>8.32</v>
      </c>
      <c r="D18" s="19" t="str">
        <f>$G$8</f>
        <v>[7]</v>
      </c>
      <c r="E18" s="19">
        <v>8.42</v>
      </c>
      <c r="F18" s="19" t="str">
        <f t="shared" si="0"/>
        <v>[2]</v>
      </c>
    </row>
    <row r="19" spans="1:6" ht="15" customHeight="1" x14ac:dyDescent="0.2">
      <c r="A19" s="69" t="s">
        <v>71</v>
      </c>
      <c r="B19" s="24" t="s">
        <v>926</v>
      </c>
      <c r="C19" s="20">
        <v>7.2</v>
      </c>
      <c r="D19" s="20" t="str">
        <f>$G$8</f>
        <v>[7]</v>
      </c>
      <c r="E19" s="20">
        <v>5.04</v>
      </c>
      <c r="F19" s="20" t="str">
        <f t="shared" si="0"/>
        <v>[2]</v>
      </c>
    </row>
    <row r="20" spans="1:6" ht="15" customHeight="1" thickBot="1" x14ac:dyDescent="0.25">
      <c r="A20" s="70"/>
      <c r="B20" s="27" t="s">
        <v>927</v>
      </c>
      <c r="C20" s="10">
        <v>8.1</v>
      </c>
      <c r="D20" s="10" t="str">
        <f>$G$8</f>
        <v>[7]</v>
      </c>
      <c r="E20" s="10">
        <v>14.01</v>
      </c>
      <c r="F20" s="10" t="str">
        <f t="shared" si="0"/>
        <v>[2]</v>
      </c>
    </row>
    <row r="21" spans="1:6" ht="15" customHeight="1" x14ac:dyDescent="0.2">
      <c r="A21" s="66" t="s">
        <v>135</v>
      </c>
      <c r="B21" s="21" t="s">
        <v>928</v>
      </c>
      <c r="C21" s="14">
        <v>70</v>
      </c>
      <c r="D21" s="14" t="str">
        <f>$G$11</f>
        <v>[10]</v>
      </c>
      <c r="E21" s="14" t="s">
        <v>286</v>
      </c>
      <c r="F21" s="14"/>
    </row>
    <row r="22" spans="1:6" ht="15" customHeight="1" x14ac:dyDescent="0.2">
      <c r="A22" s="67"/>
      <c r="B22" s="22" t="s">
        <v>929</v>
      </c>
      <c r="C22" s="12">
        <v>0.4</v>
      </c>
      <c r="D22" s="12" t="str">
        <f>$G$8</f>
        <v>[7]</v>
      </c>
      <c r="E22" s="12">
        <v>0.28999999999999998</v>
      </c>
      <c r="F22" s="12" t="str">
        <f>$G$3</f>
        <v>[2]</v>
      </c>
    </row>
    <row r="23" spans="1:6" ht="15" customHeight="1" thickBot="1" x14ac:dyDescent="0.25">
      <c r="A23" s="68"/>
      <c r="B23" s="23" t="s">
        <v>930</v>
      </c>
      <c r="C23" s="5">
        <v>1.5</v>
      </c>
      <c r="D23" s="5" t="str">
        <f>$G$8</f>
        <v>[7]</v>
      </c>
      <c r="E23" s="5">
        <v>17.5</v>
      </c>
      <c r="F23" s="5" t="str">
        <f>$G$3</f>
        <v>[2]</v>
      </c>
    </row>
    <row r="24" spans="1:6" ht="15" customHeight="1" x14ac:dyDescent="0.2">
      <c r="A24" s="69" t="s">
        <v>128</v>
      </c>
      <c r="B24" s="24" t="s">
        <v>931</v>
      </c>
      <c r="C24" s="14" t="s">
        <v>286</v>
      </c>
      <c r="D24" s="14"/>
      <c r="E24" s="14" t="s">
        <v>286</v>
      </c>
      <c r="F24" s="14"/>
    </row>
    <row r="25" spans="1:6" ht="15" customHeight="1" x14ac:dyDescent="0.2">
      <c r="A25" s="67"/>
      <c r="B25" s="22" t="s">
        <v>932</v>
      </c>
      <c r="C25" s="4">
        <v>4.5999999999999996</v>
      </c>
      <c r="D25" s="4" t="str">
        <f>$G$8</f>
        <v>[7]</v>
      </c>
      <c r="E25" s="4">
        <v>4.08</v>
      </c>
      <c r="F25" s="4" t="str">
        <f>$G$3</f>
        <v>[2]</v>
      </c>
    </row>
    <row r="26" spans="1:6" ht="15" customHeight="1" x14ac:dyDescent="0.2">
      <c r="A26" s="67"/>
      <c r="B26" s="22" t="s">
        <v>933</v>
      </c>
      <c r="C26" s="4">
        <v>0.38500000000000001</v>
      </c>
      <c r="D26" s="4" t="str">
        <f>$G$8</f>
        <v>[7]</v>
      </c>
      <c r="E26" s="4">
        <v>0.70499999999999996</v>
      </c>
      <c r="F26" s="4" t="str">
        <f>$G$3</f>
        <v>[2]</v>
      </c>
    </row>
    <row r="27" spans="1:6" ht="15" customHeight="1" thickBot="1" x14ac:dyDescent="0.25">
      <c r="A27" s="70"/>
      <c r="B27" s="23" t="s">
        <v>934</v>
      </c>
      <c r="C27" s="3">
        <v>17</v>
      </c>
      <c r="D27" s="3" t="str">
        <f>$G$8</f>
        <v>[7]</v>
      </c>
      <c r="E27" s="3">
        <v>37.5</v>
      </c>
      <c r="F27" s="3" t="str">
        <f>$G$3</f>
        <v>[2]</v>
      </c>
    </row>
    <row r="28" spans="1:6" ht="15" customHeight="1" x14ac:dyDescent="0.2">
      <c r="A28" s="73" t="s">
        <v>129</v>
      </c>
      <c r="B28" s="21" t="s">
        <v>935</v>
      </c>
      <c r="C28" s="14" t="s">
        <v>286</v>
      </c>
      <c r="D28" s="14"/>
      <c r="E28" s="14" t="s">
        <v>286</v>
      </c>
      <c r="F28" s="14"/>
    </row>
    <row r="29" spans="1:6" ht="15" customHeight="1" x14ac:dyDescent="0.2">
      <c r="A29" s="74"/>
      <c r="B29" s="22" t="s">
        <v>936</v>
      </c>
      <c r="C29" s="9">
        <v>9.75</v>
      </c>
      <c r="D29" s="9" t="str">
        <f>$G$8</f>
        <v>[7]</v>
      </c>
      <c r="E29" s="9">
        <v>10.039999999999999</v>
      </c>
      <c r="F29" s="9" t="str">
        <f>$G$3</f>
        <v>[2]</v>
      </c>
    </row>
    <row r="30" spans="1:6" ht="15" customHeight="1" x14ac:dyDescent="0.2">
      <c r="A30" s="74"/>
      <c r="B30" s="22" t="s">
        <v>937</v>
      </c>
      <c r="C30" s="4">
        <v>0.36</v>
      </c>
      <c r="D30" s="4" t="str">
        <f>$G$8</f>
        <v>[7]</v>
      </c>
      <c r="E30" s="4">
        <v>0.41</v>
      </c>
      <c r="F30" s="4" t="str">
        <f>$G$3</f>
        <v>[2]</v>
      </c>
    </row>
    <row r="31" spans="1:6" ht="15" customHeight="1" thickBot="1" x14ac:dyDescent="0.25">
      <c r="A31" s="75"/>
      <c r="B31" s="23" t="s">
        <v>938</v>
      </c>
      <c r="C31" s="5">
        <v>6</v>
      </c>
      <c r="D31" s="5" t="str">
        <f>$G$8</f>
        <v>[7]</v>
      </c>
      <c r="E31" s="5">
        <v>25.5</v>
      </c>
      <c r="F31" s="5" t="str">
        <f>$G$3</f>
        <v>[2]</v>
      </c>
    </row>
    <row r="32" spans="1:6" ht="15" customHeight="1" x14ac:dyDescent="0.2">
      <c r="A32" s="69" t="s">
        <v>69</v>
      </c>
      <c r="B32" s="24" t="s">
        <v>913</v>
      </c>
      <c r="C32" s="9">
        <v>305</v>
      </c>
      <c r="D32" s="9" t="str">
        <f>$G$11</f>
        <v>[10]</v>
      </c>
      <c r="E32" s="9">
        <v>462</v>
      </c>
      <c r="F32" s="9" t="str">
        <f>$G$6</f>
        <v>[5]</v>
      </c>
    </row>
    <row r="33" spans="1:6" ht="15" customHeight="1" x14ac:dyDescent="0.2">
      <c r="A33" s="67"/>
      <c r="B33" s="22" t="s">
        <v>891</v>
      </c>
      <c r="C33" s="9">
        <v>0.50700000000000001</v>
      </c>
      <c r="D33" s="9" t="str">
        <f>$G$11</f>
        <v>[10]</v>
      </c>
      <c r="E33" s="9">
        <v>0.77</v>
      </c>
      <c r="F33" s="9" t="str">
        <f>$G$6</f>
        <v>[5]</v>
      </c>
    </row>
    <row r="34" spans="1:6" ht="15" customHeight="1" x14ac:dyDescent="0.2">
      <c r="A34" s="67"/>
      <c r="B34" s="22" t="s">
        <v>939</v>
      </c>
      <c r="C34" s="13">
        <v>0.45</v>
      </c>
      <c r="D34" s="13" t="str">
        <f>$G$10</f>
        <v>[9]</v>
      </c>
      <c r="E34" s="13" t="s">
        <v>286</v>
      </c>
      <c r="F34" s="13"/>
    </row>
    <row r="35" spans="1:6" ht="15" customHeight="1" x14ac:dyDescent="0.2">
      <c r="A35" s="67"/>
      <c r="B35" s="22" t="s">
        <v>940</v>
      </c>
      <c r="C35" s="4">
        <v>250</v>
      </c>
      <c r="D35" s="4" t="str">
        <f>$G$7</f>
        <v>[6]</v>
      </c>
      <c r="E35" s="4">
        <v>350</v>
      </c>
      <c r="F35" s="4" t="str">
        <f>$G$4</f>
        <v>[3]</v>
      </c>
    </row>
    <row r="36" spans="1:6" ht="15" customHeight="1" thickBot="1" x14ac:dyDescent="0.25">
      <c r="A36" s="67"/>
      <c r="B36" s="22" t="s">
        <v>941</v>
      </c>
      <c r="C36" s="13" t="s">
        <v>286</v>
      </c>
      <c r="D36" s="13"/>
      <c r="E36" s="13" t="s">
        <v>286</v>
      </c>
      <c r="F36" s="13"/>
    </row>
    <row r="37" spans="1:6" ht="15" customHeight="1" x14ac:dyDescent="0.2">
      <c r="A37" s="66" t="s">
        <v>3</v>
      </c>
      <c r="B37" s="21" t="s">
        <v>325</v>
      </c>
      <c r="C37" s="6" t="s">
        <v>286</v>
      </c>
      <c r="D37" s="6"/>
      <c r="E37" s="6">
        <v>94</v>
      </c>
      <c r="F37" s="6" t="str">
        <f>$G$4</f>
        <v>[3]</v>
      </c>
    </row>
    <row r="38" spans="1:6" ht="15" customHeight="1" x14ac:dyDescent="0.2">
      <c r="A38" s="67"/>
      <c r="B38" s="22" t="s">
        <v>326</v>
      </c>
      <c r="C38" s="4" t="s">
        <v>66</v>
      </c>
      <c r="D38" s="4"/>
      <c r="E38" s="4" t="s">
        <v>66</v>
      </c>
      <c r="F38" s="4"/>
    </row>
    <row r="39" spans="1:6" ht="15" customHeight="1" thickBot="1" x14ac:dyDescent="0.25">
      <c r="A39" s="68"/>
      <c r="B39" s="25" t="s">
        <v>327</v>
      </c>
      <c r="C39" s="13">
        <v>5136</v>
      </c>
      <c r="D39" s="13" t="str">
        <f>$G$7</f>
        <v>[6]</v>
      </c>
      <c r="E39" s="13">
        <v>13365</v>
      </c>
      <c r="F39" s="13" t="str">
        <f>$G$4</f>
        <v>[3]</v>
      </c>
    </row>
    <row r="40" spans="1:6" ht="15" customHeight="1" x14ac:dyDescent="0.2">
      <c r="A40" s="69" t="s">
        <v>4</v>
      </c>
      <c r="B40" s="21" t="s">
        <v>942</v>
      </c>
      <c r="C40" s="6">
        <v>600</v>
      </c>
      <c r="D40" s="6" t="s">
        <v>790</v>
      </c>
      <c r="E40" s="6">
        <v>1370</v>
      </c>
      <c r="F40" s="6" t="s">
        <v>789</v>
      </c>
    </row>
    <row r="41" spans="1:6" ht="15" customHeight="1" x14ac:dyDescent="0.2">
      <c r="A41" s="76"/>
      <c r="B41" s="28" t="s">
        <v>1105</v>
      </c>
      <c r="C41" s="7">
        <v>920</v>
      </c>
      <c r="D41" s="7" t="s">
        <v>790</v>
      </c>
      <c r="E41" s="7">
        <v>1590</v>
      </c>
      <c r="F41" s="7" t="s">
        <v>789</v>
      </c>
    </row>
    <row r="42" spans="1:6" ht="15" customHeight="1" thickBot="1" x14ac:dyDescent="0.25">
      <c r="A42" s="70"/>
      <c r="B42" s="23" t="s">
        <v>943</v>
      </c>
      <c r="C42" s="3">
        <v>1720</v>
      </c>
      <c r="D42" s="3" t="s">
        <v>790</v>
      </c>
      <c r="E42" s="3">
        <v>1720</v>
      </c>
      <c r="F42" s="3" t="s">
        <v>789</v>
      </c>
    </row>
    <row r="43" spans="1:6" ht="15" customHeight="1" x14ac:dyDescent="0.2">
      <c r="A43" s="71" t="s">
        <v>136</v>
      </c>
      <c r="B43" s="29" t="s">
        <v>944</v>
      </c>
      <c r="C43" s="14">
        <v>20865</v>
      </c>
      <c r="D43" s="14" t="str">
        <f>$G$7</f>
        <v>[6]</v>
      </c>
      <c r="E43" s="14">
        <v>46040</v>
      </c>
      <c r="F43" s="14" t="str">
        <f>$G$4</f>
        <v>[3]</v>
      </c>
    </row>
    <row r="44" spans="1:6" ht="15" customHeight="1" x14ac:dyDescent="0.2">
      <c r="A44" s="72"/>
      <c r="B44" s="22" t="s">
        <v>945</v>
      </c>
      <c r="C44" s="9">
        <v>20820</v>
      </c>
      <c r="D44" s="9" t="str">
        <f>$G$7</f>
        <v>[6]</v>
      </c>
      <c r="E44" s="9">
        <v>45810</v>
      </c>
      <c r="F44" s="9" t="str">
        <f>$G$3</f>
        <v>[2]</v>
      </c>
    </row>
    <row r="45" spans="1:6" ht="15" customHeight="1" x14ac:dyDescent="0.2">
      <c r="A45" s="72"/>
      <c r="B45" s="22" t="s">
        <v>946</v>
      </c>
      <c r="C45" s="9">
        <v>20030</v>
      </c>
      <c r="D45" s="9" t="str">
        <f>$G$7</f>
        <v>[6]</v>
      </c>
      <c r="E45" s="9">
        <v>39915</v>
      </c>
      <c r="F45" s="9" t="str">
        <f>$G$3</f>
        <v>[2]</v>
      </c>
    </row>
    <row r="46" spans="1:6" ht="15" customHeight="1" x14ac:dyDescent="0.2">
      <c r="A46" s="72"/>
      <c r="B46" s="22" t="s">
        <v>947</v>
      </c>
      <c r="C46" s="9">
        <v>18900</v>
      </c>
      <c r="D46" s="9" t="str">
        <f>$G$7</f>
        <v>[6]</v>
      </c>
      <c r="E46" s="9">
        <v>36740</v>
      </c>
      <c r="F46" s="9" t="str">
        <f>$G$3</f>
        <v>[2]</v>
      </c>
    </row>
    <row r="47" spans="1:6" ht="15" customHeight="1" x14ac:dyDescent="0.2">
      <c r="A47" s="72"/>
      <c r="B47" s="22" t="s">
        <v>948</v>
      </c>
      <c r="C47" s="9">
        <f>C46-C48</f>
        <v>13400</v>
      </c>
      <c r="D47" s="9" t="str">
        <f>$G$8</f>
        <v>[7]</v>
      </c>
      <c r="E47" s="9">
        <v>24747</v>
      </c>
      <c r="F47" s="9" t="str">
        <f>$G$6</f>
        <v>[5]</v>
      </c>
    </row>
    <row r="48" spans="1:6" ht="15" customHeight="1" x14ac:dyDescent="0.2">
      <c r="A48" s="72"/>
      <c r="B48" s="22" t="s">
        <v>949</v>
      </c>
      <c r="C48" s="9">
        <v>5500</v>
      </c>
      <c r="D48" s="9" t="str">
        <f>$G$8</f>
        <v>[7]</v>
      </c>
      <c r="E48" s="9">
        <f>E46-E47</f>
        <v>11993</v>
      </c>
      <c r="F48" s="9" t="str">
        <f>$G$6</f>
        <v>[5]</v>
      </c>
    </row>
    <row r="49" spans="1:6" ht="15" customHeight="1" thickBot="1" x14ac:dyDescent="0.25">
      <c r="A49" s="72"/>
      <c r="B49" s="23" t="s">
        <v>950</v>
      </c>
      <c r="C49" s="9">
        <v>3300</v>
      </c>
      <c r="D49" s="9" t="str">
        <f>$G$8</f>
        <v>[7]</v>
      </c>
      <c r="E49" s="9">
        <v>9200</v>
      </c>
      <c r="F49" s="9" t="str">
        <f>$G$3</f>
        <v>[2]</v>
      </c>
    </row>
    <row r="50" spans="1:6" ht="15" customHeight="1" x14ac:dyDescent="0.2">
      <c r="A50" s="66" t="s">
        <v>53</v>
      </c>
      <c r="B50" s="24" t="s">
        <v>951</v>
      </c>
      <c r="C50" s="6">
        <v>5.51</v>
      </c>
      <c r="D50" s="6" t="str">
        <f>$G$10</f>
        <v>[9]</v>
      </c>
      <c r="E50" s="6">
        <v>18.02</v>
      </c>
      <c r="F50" s="6" t="str">
        <f>$G$6</f>
        <v>[5]</v>
      </c>
    </row>
    <row r="51" spans="1:6" ht="15" customHeight="1" x14ac:dyDescent="0.2">
      <c r="A51" s="67"/>
      <c r="B51" s="22" t="s">
        <v>137</v>
      </c>
      <c r="C51" s="4" t="s">
        <v>66</v>
      </c>
      <c r="D51" s="4"/>
      <c r="E51" s="4" t="s">
        <v>66</v>
      </c>
      <c r="F51" s="4"/>
    </row>
    <row r="52" spans="1:6" ht="15" customHeight="1" thickBot="1" x14ac:dyDescent="0.25">
      <c r="A52" s="68"/>
      <c r="B52" s="25" t="s">
        <v>328</v>
      </c>
      <c r="C52" s="3" t="s">
        <v>66</v>
      </c>
      <c r="D52" s="3"/>
      <c r="E52" s="3" t="s">
        <v>66</v>
      </c>
      <c r="F52" s="3"/>
    </row>
    <row r="53" spans="1:6" ht="15" customHeight="1" x14ac:dyDescent="0.2">
      <c r="A53" s="66" t="s">
        <v>5</v>
      </c>
      <c r="B53" s="21" t="s">
        <v>1101</v>
      </c>
      <c r="C53" s="14">
        <v>62</v>
      </c>
      <c r="D53" s="14" t="str">
        <f>$G$7</f>
        <v>[6]</v>
      </c>
      <c r="E53" s="14">
        <v>109</v>
      </c>
      <c r="F53" s="14" t="str">
        <f>$G$3</f>
        <v>[2]</v>
      </c>
    </row>
    <row r="54" spans="1:6" ht="15" customHeight="1" thickBot="1" x14ac:dyDescent="0.25">
      <c r="A54" s="68"/>
      <c r="B54" s="23" t="s">
        <v>1100</v>
      </c>
      <c r="C54" s="19">
        <v>50</v>
      </c>
      <c r="D54" s="19" t="str">
        <f>$G$7</f>
        <v>[6]</v>
      </c>
      <c r="E54" s="19">
        <v>100</v>
      </c>
      <c r="F54" s="19" t="str">
        <f>$G$3</f>
        <v>[2]</v>
      </c>
    </row>
    <row r="56" spans="1:6" ht="15" customHeight="1" x14ac:dyDescent="0.2">
      <c r="B56" s="16"/>
    </row>
  </sheetData>
  <mergeCells count="15">
    <mergeCell ref="A53:A54"/>
    <mergeCell ref="A40:A42"/>
    <mergeCell ref="A43:A49"/>
    <mergeCell ref="A50:A52"/>
    <mergeCell ref="A32:A36"/>
    <mergeCell ref="A37:A39"/>
    <mergeCell ref="A1:A4"/>
    <mergeCell ref="A21:A23"/>
    <mergeCell ref="A24:A27"/>
    <mergeCell ref="A28:A31"/>
    <mergeCell ref="A16:A18"/>
    <mergeCell ref="A19:A20"/>
    <mergeCell ref="A10:A13"/>
    <mergeCell ref="A14:A15"/>
    <mergeCell ref="A5:A9"/>
  </mergeCells>
  <hyperlinks>
    <hyperlink ref="H3" r:id="rId1"/>
    <hyperlink ref="H6" r:id="rId2"/>
    <hyperlink ref="H8" r:id="rId3"/>
    <hyperlink ref="H10" r:id="rId4"/>
    <hyperlink ref="H11" r:id="rId5"/>
    <hyperlink ref="H2" r:id="rId6"/>
    <hyperlink ref="H9" r:id="rId7"/>
  </hyperlinks>
  <pageMargins left="0.7" right="0.7" top="0.78740157499999996" bottom="0.78740157499999996" header="0.3" footer="0.3"/>
  <pageSetup paperSize="9" orientation="portrait" horizontalDpi="0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74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customWidth="1"/>
    <col min="4" max="4" width="4.140625" style="8" bestFit="1" customWidth="1"/>
    <col min="5" max="5" width="3.140625" style="17" bestFit="1" customWidth="1"/>
    <col min="6" max="6" width="18.85546875" style="17" customWidth="1"/>
    <col min="7" max="16384" width="11.42578125" style="17"/>
  </cols>
  <sheetData>
    <row r="1" spans="1:6" ht="15" customHeight="1" x14ac:dyDescent="0.2">
      <c r="A1" s="66" t="s">
        <v>155</v>
      </c>
      <c r="B1" s="21" t="s">
        <v>6</v>
      </c>
      <c r="C1" s="14" t="s">
        <v>37</v>
      </c>
      <c r="D1" s="14"/>
      <c r="F1" s="17" t="s">
        <v>394</v>
      </c>
    </row>
    <row r="2" spans="1:6" ht="15" customHeight="1" x14ac:dyDescent="0.2">
      <c r="A2" s="67"/>
      <c r="B2" s="22" t="s">
        <v>7</v>
      </c>
      <c r="C2" s="9" t="s">
        <v>38</v>
      </c>
      <c r="D2" s="9"/>
      <c r="E2" s="17" t="s">
        <v>139</v>
      </c>
      <c r="F2" s="18" t="s">
        <v>388</v>
      </c>
    </row>
    <row r="3" spans="1:6" ht="15" customHeight="1" x14ac:dyDescent="0.2">
      <c r="A3" s="67"/>
      <c r="B3" s="22" t="s">
        <v>8</v>
      </c>
      <c r="C3" s="9">
        <v>188</v>
      </c>
      <c r="D3" s="4" t="str">
        <f>$E$2</f>
        <v>[1]</v>
      </c>
      <c r="E3" s="17" t="s">
        <v>141</v>
      </c>
      <c r="F3" s="31" t="s">
        <v>132</v>
      </c>
    </row>
    <row r="4" spans="1:6" ht="15" customHeight="1" thickBot="1" x14ac:dyDescent="0.25">
      <c r="A4" s="68"/>
      <c r="B4" s="23" t="s">
        <v>227</v>
      </c>
      <c r="C4" s="10" t="s">
        <v>221</v>
      </c>
      <c r="D4" s="10" t="str">
        <f>$E$3</f>
        <v>[2]</v>
      </c>
      <c r="E4" s="17" t="s">
        <v>150</v>
      </c>
      <c r="F4" s="18" t="s">
        <v>133</v>
      </c>
    </row>
    <row r="5" spans="1:6" ht="15" customHeight="1" x14ac:dyDescent="0.2">
      <c r="A5" s="69" t="s">
        <v>0</v>
      </c>
      <c r="B5" s="24" t="s">
        <v>337</v>
      </c>
      <c r="C5" s="14">
        <v>2</v>
      </c>
      <c r="D5" s="14" t="str">
        <f>$E$3</f>
        <v>[2]</v>
      </c>
      <c r="E5" s="17" t="s">
        <v>152</v>
      </c>
      <c r="F5" s="31" t="s">
        <v>222</v>
      </c>
    </row>
    <row r="6" spans="1:6" ht="15" customHeight="1" x14ac:dyDescent="0.2">
      <c r="A6" s="67"/>
      <c r="B6" s="22" t="s">
        <v>159</v>
      </c>
      <c r="C6" s="9" t="s">
        <v>134</v>
      </c>
      <c r="D6" s="9" t="str">
        <f>$E$5</f>
        <v>[4]</v>
      </c>
      <c r="E6" s="17" t="s">
        <v>168</v>
      </c>
      <c r="F6" s="1" t="s">
        <v>688</v>
      </c>
    </row>
    <row r="7" spans="1:6" ht="15" customHeight="1" x14ac:dyDescent="0.2">
      <c r="A7" s="70"/>
      <c r="B7" s="25" t="s">
        <v>915</v>
      </c>
      <c r="C7" s="10" t="s">
        <v>66</v>
      </c>
      <c r="D7" s="10"/>
      <c r="E7" s="17" t="s">
        <v>171</v>
      </c>
      <c r="F7" s="1" t="s">
        <v>692</v>
      </c>
    </row>
    <row r="8" spans="1:6" ht="15" customHeight="1" x14ac:dyDescent="0.2">
      <c r="A8" s="70"/>
      <c r="B8" s="25" t="s">
        <v>916</v>
      </c>
      <c r="C8" s="3">
        <v>1395</v>
      </c>
      <c r="D8" s="3" t="str">
        <f>$E$5</f>
        <v>[4]</v>
      </c>
      <c r="F8" s="16" t="s">
        <v>395</v>
      </c>
    </row>
    <row r="9" spans="1:6" ht="15" customHeight="1" thickBot="1" x14ac:dyDescent="0.25">
      <c r="A9" s="70"/>
      <c r="B9" s="25" t="s">
        <v>191</v>
      </c>
      <c r="C9" s="3" t="s">
        <v>287</v>
      </c>
      <c r="D9" s="3" t="str">
        <f>$E$5</f>
        <v>[4]</v>
      </c>
      <c r="F9" s="15" t="s">
        <v>420</v>
      </c>
    </row>
    <row r="10" spans="1:6" ht="15" customHeight="1" x14ac:dyDescent="0.2">
      <c r="A10" s="66" t="s">
        <v>52</v>
      </c>
      <c r="B10" s="21" t="s">
        <v>917</v>
      </c>
      <c r="C10" s="14">
        <v>10.4</v>
      </c>
      <c r="D10" s="14" t="str">
        <f>$E$3</f>
        <v>[2]</v>
      </c>
      <c r="F10" s="15" t="s">
        <v>1033</v>
      </c>
    </row>
    <row r="11" spans="1:6" ht="15" customHeight="1" x14ac:dyDescent="0.2">
      <c r="A11" s="67"/>
      <c r="B11" s="22" t="s">
        <v>918</v>
      </c>
      <c r="C11" s="4">
        <v>1.8</v>
      </c>
      <c r="D11" s="4" t="str">
        <f>$E$3</f>
        <v>[2]</v>
      </c>
      <c r="F11" s="15" t="s">
        <v>1034</v>
      </c>
    </row>
    <row r="12" spans="1:6" ht="15" customHeight="1" x14ac:dyDescent="0.2">
      <c r="A12" s="67"/>
      <c r="B12" s="26" t="s">
        <v>919</v>
      </c>
      <c r="C12" s="4">
        <v>2.2000000000000002</v>
      </c>
      <c r="D12" s="4" t="str">
        <f>$E$3</f>
        <v>[2]</v>
      </c>
      <c r="F12" s="15" t="s">
        <v>1035</v>
      </c>
    </row>
    <row r="13" spans="1:6" ht="15" customHeight="1" thickBot="1" x14ac:dyDescent="0.25">
      <c r="A13" s="68"/>
      <c r="B13" s="23" t="s">
        <v>920</v>
      </c>
      <c r="C13" s="19">
        <v>33.4</v>
      </c>
      <c r="D13" s="19" t="str">
        <f>$E$4</f>
        <v>[3]</v>
      </c>
    </row>
    <row r="14" spans="1:6" ht="15" customHeight="1" x14ac:dyDescent="0.2">
      <c r="A14" s="69" t="s">
        <v>1</v>
      </c>
      <c r="B14" s="24" t="s">
        <v>921</v>
      </c>
      <c r="C14" s="20">
        <v>2.31</v>
      </c>
      <c r="D14" s="20" t="str">
        <f>$E$6</f>
        <v>[5]</v>
      </c>
    </row>
    <row r="15" spans="1:6" ht="15" customHeight="1" thickBot="1" x14ac:dyDescent="0.25">
      <c r="A15" s="70"/>
      <c r="B15" s="25" t="s">
        <v>922</v>
      </c>
      <c r="C15" s="10">
        <v>2.31</v>
      </c>
      <c r="D15" s="10" t="str">
        <f>$E$6</f>
        <v>[5]</v>
      </c>
    </row>
    <row r="16" spans="1:6" ht="15" customHeight="1" x14ac:dyDescent="0.2">
      <c r="A16" s="66" t="s">
        <v>2</v>
      </c>
      <c r="B16" s="21" t="s">
        <v>923</v>
      </c>
      <c r="C16" s="14">
        <v>19.73</v>
      </c>
      <c r="D16" s="14" t="str">
        <f>$E$4</f>
        <v>[3]</v>
      </c>
    </row>
    <row r="17" spans="1:4" ht="15" customHeight="1" x14ac:dyDescent="0.2">
      <c r="A17" s="67"/>
      <c r="B17" s="22" t="s">
        <v>924</v>
      </c>
      <c r="C17" s="9">
        <v>22.7</v>
      </c>
      <c r="D17" s="9" t="s">
        <v>808</v>
      </c>
    </row>
    <row r="18" spans="1:4" ht="15" customHeight="1" thickBot="1" x14ac:dyDescent="0.25">
      <c r="A18" s="68"/>
      <c r="B18" s="23" t="s">
        <v>925</v>
      </c>
      <c r="C18" s="19">
        <v>6.97</v>
      </c>
      <c r="D18" s="19" t="str">
        <f>$E$4</f>
        <v>[3]</v>
      </c>
    </row>
    <row r="19" spans="1:4" ht="15" customHeight="1" x14ac:dyDescent="0.2">
      <c r="A19" s="69" t="s">
        <v>71</v>
      </c>
      <c r="B19" s="24" t="s">
        <v>926</v>
      </c>
      <c r="C19" s="20">
        <f>7.26-0.56</f>
        <v>6.6999999999999993</v>
      </c>
      <c r="D19" s="20" t="str">
        <f>$E$6</f>
        <v>[5]</v>
      </c>
    </row>
    <row r="20" spans="1:4" ht="15" customHeight="1" thickBot="1" x14ac:dyDescent="0.25">
      <c r="A20" s="70"/>
      <c r="B20" s="27" t="s">
        <v>927</v>
      </c>
      <c r="C20" s="10">
        <v>7.14</v>
      </c>
      <c r="D20" s="10" t="str">
        <f>$E$6</f>
        <v>[5]</v>
      </c>
    </row>
    <row r="21" spans="1:4" ht="15" customHeight="1" x14ac:dyDescent="0.2">
      <c r="A21" s="66" t="s">
        <v>135</v>
      </c>
      <c r="B21" s="21" t="s">
        <v>928</v>
      </c>
      <c r="C21" s="14">
        <v>43.11</v>
      </c>
      <c r="D21" s="14" t="s">
        <v>786</v>
      </c>
    </row>
    <row r="22" spans="1:4" ht="15" customHeight="1" x14ac:dyDescent="0.2">
      <c r="A22" s="67"/>
      <c r="B22" s="22" t="s">
        <v>929</v>
      </c>
      <c r="C22" s="12">
        <v>0.36499999999999999</v>
      </c>
      <c r="D22" s="12" t="s">
        <v>1036</v>
      </c>
    </row>
    <row r="23" spans="1:4" ht="15" customHeight="1" thickBot="1" x14ac:dyDescent="0.25">
      <c r="A23" s="68"/>
      <c r="B23" s="23" t="s">
        <v>930</v>
      </c>
      <c r="C23" s="5">
        <v>4.5</v>
      </c>
      <c r="D23" s="5" t="str">
        <f>$E$6</f>
        <v>[5]</v>
      </c>
    </row>
    <row r="24" spans="1:4" ht="15" customHeight="1" x14ac:dyDescent="0.2">
      <c r="A24" s="69" t="s">
        <v>128</v>
      </c>
      <c r="B24" s="24" t="s">
        <v>931</v>
      </c>
      <c r="C24" s="14">
        <v>10.4</v>
      </c>
      <c r="D24" s="14" t="str">
        <f>$E$7</f>
        <v>[6]</v>
      </c>
    </row>
    <row r="25" spans="1:4" ht="15" customHeight="1" x14ac:dyDescent="0.2">
      <c r="A25" s="67"/>
      <c r="B25" s="22" t="s">
        <v>932</v>
      </c>
      <c r="C25" s="4">
        <v>3.74</v>
      </c>
      <c r="D25" s="4" t="str">
        <f>$E$7</f>
        <v>[6]</v>
      </c>
    </row>
    <row r="26" spans="1:4" ht="15" customHeight="1" x14ac:dyDescent="0.2">
      <c r="A26" s="67"/>
      <c r="B26" s="22" t="s">
        <v>933</v>
      </c>
      <c r="C26" s="4">
        <v>0.38</v>
      </c>
      <c r="D26" s="4" t="str">
        <f>$E$6</f>
        <v>[5]</v>
      </c>
    </row>
    <row r="27" spans="1:4" ht="15" customHeight="1" thickBot="1" x14ac:dyDescent="0.25">
      <c r="A27" s="70"/>
      <c r="B27" s="23" t="s">
        <v>934</v>
      </c>
      <c r="C27" s="3">
        <v>32</v>
      </c>
      <c r="D27" s="3" t="str">
        <f>$E$6</f>
        <v>[5]</v>
      </c>
    </row>
    <row r="28" spans="1:4" ht="15" customHeight="1" x14ac:dyDescent="0.2">
      <c r="A28" s="73" t="s">
        <v>129</v>
      </c>
      <c r="B28" s="21" t="s">
        <v>935</v>
      </c>
      <c r="C28" s="14">
        <v>14.57</v>
      </c>
      <c r="D28" s="14" t="str">
        <f>$E$7</f>
        <v>[6]</v>
      </c>
    </row>
    <row r="29" spans="1:4" ht="15" customHeight="1" x14ac:dyDescent="0.2">
      <c r="A29" s="74"/>
      <c r="B29" s="22" t="s">
        <v>936</v>
      </c>
      <c r="C29" s="9">
        <v>9.24</v>
      </c>
      <c r="D29" s="9" t="str">
        <f>$E$6</f>
        <v>[5]</v>
      </c>
    </row>
    <row r="30" spans="1:4" ht="15" customHeight="1" x14ac:dyDescent="0.2">
      <c r="A30" s="74"/>
      <c r="B30" s="22" t="s">
        <v>937</v>
      </c>
      <c r="C30" s="4">
        <v>0.4</v>
      </c>
      <c r="D30" s="4" t="str">
        <f>$E$6</f>
        <v>[5]</v>
      </c>
    </row>
    <row r="31" spans="1:4" ht="15" customHeight="1" thickBot="1" x14ac:dyDescent="0.25">
      <c r="A31" s="75"/>
      <c r="B31" s="23" t="s">
        <v>938</v>
      </c>
      <c r="C31" s="5">
        <v>5</v>
      </c>
      <c r="D31" s="5" t="str">
        <f>$E$6</f>
        <v>[5]</v>
      </c>
    </row>
    <row r="32" spans="1:4" ht="15" customHeight="1" x14ac:dyDescent="0.2">
      <c r="A32" s="69" t="s">
        <v>69</v>
      </c>
      <c r="B32" s="24" t="s">
        <v>913</v>
      </c>
      <c r="C32" s="9">
        <v>283</v>
      </c>
      <c r="D32" s="9" t="str">
        <f>$E$3</f>
        <v>[2]</v>
      </c>
    </row>
    <row r="33" spans="1:4" ht="15" customHeight="1" x14ac:dyDescent="0.2">
      <c r="A33" s="67"/>
      <c r="B33" s="22" t="s">
        <v>891</v>
      </c>
      <c r="C33" s="9">
        <v>0.47</v>
      </c>
      <c r="D33" s="9" t="str">
        <f>$E$3</f>
        <v>[2]</v>
      </c>
    </row>
    <row r="34" spans="1:4" ht="15" customHeight="1" x14ac:dyDescent="0.2">
      <c r="A34" s="67"/>
      <c r="B34" s="22" t="s">
        <v>939</v>
      </c>
      <c r="C34" s="4" t="s">
        <v>286</v>
      </c>
      <c r="D34" s="13"/>
    </row>
    <row r="35" spans="1:4" ht="15" customHeight="1" x14ac:dyDescent="0.2">
      <c r="A35" s="67"/>
      <c r="B35" s="22" t="s">
        <v>940</v>
      </c>
      <c r="C35" s="4">
        <v>250</v>
      </c>
      <c r="D35" s="4" t="str">
        <f>$E$5</f>
        <v>[4]</v>
      </c>
    </row>
    <row r="36" spans="1:4" ht="15" customHeight="1" thickBot="1" x14ac:dyDescent="0.25">
      <c r="A36" s="67"/>
      <c r="B36" s="22" t="s">
        <v>941</v>
      </c>
      <c r="C36" s="13">
        <v>190</v>
      </c>
      <c r="D36" s="13" t="str">
        <f>$E$6</f>
        <v>[5]</v>
      </c>
    </row>
    <row r="37" spans="1:4" ht="15" customHeight="1" x14ac:dyDescent="0.2">
      <c r="A37" s="66" t="s">
        <v>3</v>
      </c>
      <c r="B37" s="21" t="s">
        <v>325</v>
      </c>
      <c r="C37" s="6">
        <v>60</v>
      </c>
      <c r="D37" s="6" t="str">
        <f>$E$6</f>
        <v>[5]</v>
      </c>
    </row>
    <row r="38" spans="1:4" ht="15" customHeight="1" x14ac:dyDescent="0.2">
      <c r="A38" s="67"/>
      <c r="B38" s="22" t="s">
        <v>326</v>
      </c>
      <c r="C38" s="4" t="s">
        <v>66</v>
      </c>
      <c r="D38" s="4"/>
    </row>
    <row r="39" spans="1:4" ht="15" customHeight="1" thickBot="1" x14ac:dyDescent="0.25">
      <c r="A39" s="68"/>
      <c r="B39" s="25" t="s">
        <v>327</v>
      </c>
      <c r="C39" s="13">
        <v>3220</v>
      </c>
      <c r="D39" s="13" t="str">
        <f>$E$5</f>
        <v>[4]</v>
      </c>
    </row>
    <row r="40" spans="1:4" ht="15" customHeight="1" x14ac:dyDescent="0.2">
      <c r="A40" s="69" t="s">
        <v>4</v>
      </c>
      <c r="B40" s="21" t="s">
        <v>942</v>
      </c>
      <c r="C40" s="6">
        <v>330</v>
      </c>
      <c r="D40" s="6" t="s">
        <v>794</v>
      </c>
    </row>
    <row r="41" spans="1:4" ht="15" customHeight="1" x14ac:dyDescent="0.2">
      <c r="A41" s="76"/>
      <c r="B41" s="28" t="s">
        <v>1105</v>
      </c>
      <c r="C41" s="7">
        <v>470</v>
      </c>
      <c r="D41" s="7" t="s">
        <v>793</v>
      </c>
    </row>
    <row r="42" spans="1:4" ht="15" customHeight="1" thickBot="1" x14ac:dyDescent="0.25">
      <c r="A42" s="70"/>
      <c r="B42" s="23" t="s">
        <v>943</v>
      </c>
      <c r="C42" s="3">
        <v>1220</v>
      </c>
      <c r="D42" s="3" t="s">
        <v>794</v>
      </c>
    </row>
    <row r="43" spans="1:4" ht="15" customHeight="1" x14ac:dyDescent="0.2">
      <c r="A43" s="71" t="s">
        <v>136</v>
      </c>
      <c r="B43" s="29" t="s">
        <v>944</v>
      </c>
      <c r="C43" s="14">
        <v>13740</v>
      </c>
      <c r="D43" s="14" t="str">
        <f>$E$5</f>
        <v>[4]</v>
      </c>
    </row>
    <row r="44" spans="1:4" ht="15" customHeight="1" x14ac:dyDescent="0.2">
      <c r="A44" s="72"/>
      <c r="B44" s="22" t="s">
        <v>945</v>
      </c>
      <c r="C44" s="9">
        <v>13605</v>
      </c>
      <c r="D44" s="9" t="str">
        <f>$E$5</f>
        <v>[4]</v>
      </c>
    </row>
    <row r="45" spans="1:4" ht="15" customHeight="1" x14ac:dyDescent="0.2">
      <c r="A45" s="72"/>
      <c r="B45" s="22" t="s">
        <v>946</v>
      </c>
      <c r="C45" s="9">
        <v>12930</v>
      </c>
      <c r="D45" s="9" t="str">
        <f>$E$5</f>
        <v>[4]</v>
      </c>
    </row>
    <row r="46" spans="1:4" ht="15" customHeight="1" x14ac:dyDescent="0.2">
      <c r="A46" s="72"/>
      <c r="B46" s="22" t="s">
        <v>947</v>
      </c>
      <c r="C46" s="9">
        <v>12020</v>
      </c>
      <c r="D46" s="9" t="str">
        <f>$E$5</f>
        <v>[4]</v>
      </c>
    </row>
    <row r="47" spans="1:4" ht="15" customHeight="1" x14ac:dyDescent="0.2">
      <c r="A47" s="72"/>
      <c r="B47" s="22" t="s">
        <v>948</v>
      </c>
      <c r="C47" s="9">
        <v>8620</v>
      </c>
      <c r="D47" s="9" t="str">
        <f>$E$3</f>
        <v>[2]</v>
      </c>
    </row>
    <row r="48" spans="1:4" ht="15" customHeight="1" x14ac:dyDescent="0.2">
      <c r="A48" s="72"/>
      <c r="B48" s="22" t="s">
        <v>949</v>
      </c>
      <c r="C48" s="9">
        <v>3400</v>
      </c>
      <c r="D48" s="9" t="str">
        <f>$E$3</f>
        <v>[2]</v>
      </c>
    </row>
    <row r="49" spans="1:6" ht="15" customHeight="1" thickBot="1" x14ac:dyDescent="0.25">
      <c r="A49" s="72"/>
      <c r="B49" s="23" t="s">
        <v>950</v>
      </c>
      <c r="C49" s="9">
        <v>2450</v>
      </c>
      <c r="D49" s="9" t="str">
        <f>$E$3</f>
        <v>[2]</v>
      </c>
    </row>
    <row r="50" spans="1:6" ht="15" customHeight="1" x14ac:dyDescent="0.2">
      <c r="A50" s="66" t="s">
        <v>53</v>
      </c>
      <c r="B50" s="24" t="s">
        <v>951</v>
      </c>
      <c r="C50" s="6">
        <v>11</v>
      </c>
      <c r="D50" s="6" t="str">
        <f>$E$3</f>
        <v>[2]</v>
      </c>
    </row>
    <row r="51" spans="1:6" ht="15" customHeight="1" x14ac:dyDescent="0.2">
      <c r="A51" s="67"/>
      <c r="B51" s="22" t="s">
        <v>137</v>
      </c>
      <c r="C51" s="4" t="s">
        <v>66</v>
      </c>
      <c r="D51" s="4"/>
    </row>
    <row r="52" spans="1:6" ht="15" customHeight="1" thickBot="1" x14ac:dyDescent="0.25">
      <c r="A52" s="68"/>
      <c r="B52" s="25" t="s">
        <v>328</v>
      </c>
      <c r="C52" s="3" t="s">
        <v>66</v>
      </c>
      <c r="D52" s="3"/>
    </row>
    <row r="53" spans="1:6" ht="15" customHeight="1" x14ac:dyDescent="0.2">
      <c r="A53" s="66" t="s">
        <v>5</v>
      </c>
      <c r="B53" s="21" t="s">
        <v>1101</v>
      </c>
      <c r="C53" s="14">
        <v>37</v>
      </c>
      <c r="D53" s="14" t="str">
        <f>$E$5</f>
        <v>[4]</v>
      </c>
    </row>
    <row r="54" spans="1:6" ht="15" customHeight="1" thickBot="1" x14ac:dyDescent="0.25">
      <c r="A54" s="68"/>
      <c r="B54" s="23" t="s">
        <v>1100</v>
      </c>
      <c r="C54" s="19">
        <v>34</v>
      </c>
      <c r="D54" s="19" t="str">
        <f>$E$4</f>
        <v>[3]</v>
      </c>
    </row>
    <row r="56" spans="1:6" ht="15" customHeight="1" x14ac:dyDescent="0.2">
      <c r="B56" s="16"/>
    </row>
    <row r="62" spans="1:6" ht="15" customHeight="1" x14ac:dyDescent="0.2">
      <c r="E62" s="8"/>
      <c r="F62" s="8"/>
    </row>
    <row r="63" spans="1:6" ht="15" customHeight="1" x14ac:dyDescent="0.2">
      <c r="E63" s="8"/>
      <c r="F63" s="8"/>
    </row>
    <row r="64" spans="1:6" ht="15" customHeight="1" x14ac:dyDescent="0.2">
      <c r="E64" s="8"/>
      <c r="F64" s="8"/>
    </row>
    <row r="65" spans="5:6" ht="15" customHeight="1" x14ac:dyDescent="0.2">
      <c r="E65" s="8"/>
      <c r="F65" s="8"/>
    </row>
    <row r="66" spans="5:6" ht="15" customHeight="1" x14ac:dyDescent="0.2">
      <c r="E66" s="8"/>
      <c r="F66" s="8"/>
    </row>
    <row r="67" spans="5:6" ht="15" customHeight="1" x14ac:dyDescent="0.2">
      <c r="E67" s="8"/>
      <c r="F67" s="8"/>
    </row>
    <row r="68" spans="5:6" ht="15" customHeight="1" x14ac:dyDescent="0.2">
      <c r="E68" s="8"/>
      <c r="F68" s="8"/>
    </row>
    <row r="69" spans="5:6" ht="15" customHeight="1" x14ac:dyDescent="0.2">
      <c r="E69" s="8"/>
      <c r="F69" s="8"/>
    </row>
    <row r="70" spans="5:6" ht="15" customHeight="1" x14ac:dyDescent="0.2">
      <c r="E70" s="30"/>
      <c r="F70" s="30"/>
    </row>
    <row r="71" spans="5:6" ht="15" customHeight="1" x14ac:dyDescent="0.2">
      <c r="E71" s="8"/>
      <c r="F71" s="8"/>
    </row>
    <row r="72" spans="5:6" ht="15" customHeight="1" x14ac:dyDescent="0.2">
      <c r="E72" s="8"/>
      <c r="F72" s="8"/>
    </row>
    <row r="73" spans="5:6" ht="15" customHeight="1" x14ac:dyDescent="0.2">
      <c r="E73" s="8"/>
      <c r="F73" s="8"/>
    </row>
    <row r="74" spans="5:6" ht="15" customHeight="1" x14ac:dyDescent="0.2">
      <c r="E74" s="8"/>
      <c r="F74" s="8"/>
    </row>
  </sheetData>
  <mergeCells count="15">
    <mergeCell ref="A53:A54"/>
    <mergeCell ref="A40:A42"/>
    <mergeCell ref="A50:A52"/>
    <mergeCell ref="A32:A36"/>
    <mergeCell ref="A37:A39"/>
    <mergeCell ref="A43:A49"/>
    <mergeCell ref="A1:A4"/>
    <mergeCell ref="A5:A9"/>
    <mergeCell ref="A21:A23"/>
    <mergeCell ref="A24:A27"/>
    <mergeCell ref="A28:A31"/>
    <mergeCell ref="A16:A18"/>
    <mergeCell ref="A19:A20"/>
    <mergeCell ref="A10:A13"/>
    <mergeCell ref="A14:A15"/>
  </mergeCells>
  <hyperlinks>
    <hyperlink ref="F3" r:id="rId1"/>
    <hyperlink ref="F5" r:id="rId2"/>
    <hyperlink ref="F4" r:id="rId3"/>
    <hyperlink ref="F2" r:id="rId4"/>
    <hyperlink ref="F6" r:id="rId5"/>
    <hyperlink ref="F7" r:id="rId6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74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5" width="3.140625" style="17" bestFit="1" customWidth="1"/>
    <col min="6" max="16384" width="11.42578125" style="17"/>
  </cols>
  <sheetData>
    <row r="1" spans="1:6" ht="15" customHeight="1" x14ac:dyDescent="0.2">
      <c r="A1" s="66" t="s">
        <v>155</v>
      </c>
      <c r="B1" s="21" t="s">
        <v>6</v>
      </c>
      <c r="C1" s="14" t="s">
        <v>43</v>
      </c>
      <c r="D1" s="14"/>
      <c r="F1" s="17" t="s">
        <v>394</v>
      </c>
    </row>
    <row r="2" spans="1:6" ht="15" customHeight="1" x14ac:dyDescent="0.2">
      <c r="A2" s="67"/>
      <c r="B2" s="22" t="s">
        <v>7</v>
      </c>
      <c r="C2" s="9" t="s">
        <v>44</v>
      </c>
      <c r="D2" s="9"/>
      <c r="E2" s="17" t="s">
        <v>139</v>
      </c>
      <c r="F2" s="18" t="s">
        <v>388</v>
      </c>
    </row>
    <row r="3" spans="1:6" ht="15" customHeight="1" x14ac:dyDescent="0.2">
      <c r="A3" s="67"/>
      <c r="B3" s="22" t="s">
        <v>8</v>
      </c>
      <c r="C3" s="9">
        <v>131</v>
      </c>
      <c r="D3" s="4" t="str">
        <f>$E$2</f>
        <v>[1]</v>
      </c>
      <c r="E3" s="17" t="s">
        <v>141</v>
      </c>
      <c r="F3" s="18" t="s">
        <v>138</v>
      </c>
    </row>
    <row r="4" spans="1:6" ht="15" customHeight="1" thickBot="1" x14ac:dyDescent="0.25">
      <c r="A4" s="68"/>
      <c r="B4" s="23" t="s">
        <v>227</v>
      </c>
      <c r="C4" s="10" t="s">
        <v>140</v>
      </c>
      <c r="D4" s="10" t="str">
        <f>$E$3</f>
        <v>[2]</v>
      </c>
      <c r="E4" s="17" t="s">
        <v>150</v>
      </c>
      <c r="F4" s="1" t="s">
        <v>380</v>
      </c>
    </row>
    <row r="5" spans="1:6" ht="15" customHeight="1" x14ac:dyDescent="0.2">
      <c r="A5" s="69" t="s">
        <v>0</v>
      </c>
      <c r="B5" s="24" t="s">
        <v>337</v>
      </c>
      <c r="C5" s="14">
        <v>2</v>
      </c>
      <c r="D5" s="14" t="str">
        <f>$E$3</f>
        <v>[2]</v>
      </c>
      <c r="F5" s="16" t="s">
        <v>395</v>
      </c>
    </row>
    <row r="6" spans="1:6" ht="15" customHeight="1" x14ac:dyDescent="0.2">
      <c r="A6" s="67"/>
      <c r="B6" s="22" t="s">
        <v>159</v>
      </c>
      <c r="C6" s="9" t="s">
        <v>379</v>
      </c>
      <c r="D6" s="9" t="str">
        <f>$E$3</f>
        <v>[2]</v>
      </c>
      <c r="F6" s="15" t="s">
        <v>421</v>
      </c>
    </row>
    <row r="7" spans="1:6" ht="15" customHeight="1" x14ac:dyDescent="0.2">
      <c r="A7" s="70"/>
      <c r="B7" s="25" t="s">
        <v>915</v>
      </c>
      <c r="C7" s="10">
        <v>71.599999999999994</v>
      </c>
      <c r="D7" s="10" t="str">
        <f>$E$3</f>
        <v>[2]</v>
      </c>
    </row>
    <row r="8" spans="1:6" ht="15" customHeight="1" x14ac:dyDescent="0.2">
      <c r="A8" s="70"/>
      <c r="B8" s="25" t="s">
        <v>916</v>
      </c>
      <c r="C8" s="3" t="s">
        <v>66</v>
      </c>
      <c r="D8" s="3"/>
    </row>
    <row r="9" spans="1:6" ht="15" customHeight="1" thickBot="1" x14ac:dyDescent="0.25">
      <c r="A9" s="70"/>
      <c r="B9" s="25" t="s">
        <v>191</v>
      </c>
      <c r="C9" s="3" t="s">
        <v>66</v>
      </c>
      <c r="D9" s="3"/>
    </row>
    <row r="10" spans="1:6" ht="15" customHeight="1" x14ac:dyDescent="0.2">
      <c r="A10" s="66" t="s">
        <v>52</v>
      </c>
      <c r="B10" s="21" t="s">
        <v>917</v>
      </c>
      <c r="C10" s="14">
        <v>20.420000000000002</v>
      </c>
      <c r="D10" s="14" t="str">
        <f>$E$3</f>
        <v>[2]</v>
      </c>
    </row>
    <row r="11" spans="1:6" ht="15" customHeight="1" x14ac:dyDescent="0.2">
      <c r="A11" s="67"/>
      <c r="B11" s="22" t="s">
        <v>918</v>
      </c>
      <c r="C11" s="4">
        <v>2.12</v>
      </c>
      <c r="D11" s="4" t="str">
        <f>$E$3</f>
        <v>[2]</v>
      </c>
    </row>
    <row r="12" spans="1:6" ht="15" customHeight="1" x14ac:dyDescent="0.2">
      <c r="A12" s="67"/>
      <c r="B12" s="26" t="s">
        <v>919</v>
      </c>
      <c r="C12" s="4">
        <v>3.24</v>
      </c>
      <c r="D12" s="4" t="str">
        <f>$E$3</f>
        <v>[2]</v>
      </c>
    </row>
    <row r="13" spans="1:6" ht="15" customHeight="1" thickBot="1" x14ac:dyDescent="0.25">
      <c r="A13" s="68"/>
      <c r="B13" s="23" t="s">
        <v>920</v>
      </c>
      <c r="C13" s="19" t="s">
        <v>286</v>
      </c>
      <c r="D13" s="19"/>
    </row>
    <row r="14" spans="1:6" ht="15" customHeight="1" x14ac:dyDescent="0.2">
      <c r="A14" s="69" t="s">
        <v>1</v>
      </c>
      <c r="B14" s="24" t="s">
        <v>921</v>
      </c>
      <c r="C14" s="20" t="s">
        <v>286</v>
      </c>
      <c r="D14" s="20"/>
    </row>
    <row r="15" spans="1:6" ht="15" customHeight="1" thickBot="1" x14ac:dyDescent="0.25">
      <c r="A15" s="70"/>
      <c r="B15" s="25" t="s">
        <v>922</v>
      </c>
      <c r="C15" s="10" t="s">
        <v>286</v>
      </c>
      <c r="D15" s="10"/>
    </row>
    <row r="16" spans="1:6" ht="15" customHeight="1" x14ac:dyDescent="0.2">
      <c r="A16" s="66" t="s">
        <v>2</v>
      </c>
      <c r="B16" s="21" t="s">
        <v>923</v>
      </c>
      <c r="C16" s="14">
        <v>29.94</v>
      </c>
      <c r="D16" s="14" t="str">
        <f>$E$3</f>
        <v>[2]</v>
      </c>
    </row>
    <row r="17" spans="1:4" ht="15" customHeight="1" x14ac:dyDescent="0.2">
      <c r="A17" s="67"/>
      <c r="B17" s="22" t="s">
        <v>924</v>
      </c>
      <c r="C17" s="9">
        <v>27.8</v>
      </c>
      <c r="D17" s="9" t="str">
        <f>$E$3</f>
        <v>[2]</v>
      </c>
    </row>
    <row r="18" spans="1:4" ht="15" customHeight="1" thickBot="1" x14ac:dyDescent="0.25">
      <c r="A18" s="68"/>
      <c r="B18" s="23" t="s">
        <v>925</v>
      </c>
      <c r="C18" s="19">
        <v>10.28</v>
      </c>
      <c r="D18" s="19" t="str">
        <f>$E$3</f>
        <v>[2]</v>
      </c>
    </row>
    <row r="19" spans="1:4" ht="15" customHeight="1" x14ac:dyDescent="0.2">
      <c r="A19" s="69" t="s">
        <v>71</v>
      </c>
      <c r="B19" s="24" t="s">
        <v>926</v>
      </c>
      <c r="C19" s="20" t="s">
        <v>286</v>
      </c>
      <c r="D19" s="20"/>
    </row>
    <row r="20" spans="1:4" ht="15" customHeight="1" thickBot="1" x14ac:dyDescent="0.25">
      <c r="A20" s="70"/>
      <c r="B20" s="27" t="s">
        <v>927</v>
      </c>
      <c r="C20" s="10" t="s">
        <v>286</v>
      </c>
      <c r="D20" s="10"/>
    </row>
    <row r="21" spans="1:4" ht="15" customHeight="1" x14ac:dyDescent="0.2">
      <c r="A21" s="66" t="s">
        <v>135</v>
      </c>
      <c r="B21" s="21" t="s">
        <v>928</v>
      </c>
      <c r="C21" s="14" t="s">
        <v>286</v>
      </c>
      <c r="D21" s="14"/>
    </row>
    <row r="22" spans="1:4" ht="15" customHeight="1" x14ac:dyDescent="0.2">
      <c r="A22" s="67"/>
      <c r="B22" s="22" t="s">
        <v>929</v>
      </c>
      <c r="C22" s="12">
        <v>0.255</v>
      </c>
      <c r="D22" s="12" t="str">
        <f>$E$4</f>
        <v>[3]</v>
      </c>
    </row>
    <row r="23" spans="1:4" ht="15" customHeight="1" thickBot="1" x14ac:dyDescent="0.25">
      <c r="A23" s="68"/>
      <c r="B23" s="23" t="s">
        <v>930</v>
      </c>
      <c r="C23" s="5">
        <v>25</v>
      </c>
      <c r="D23" s="5" t="str">
        <f>$E$4</f>
        <v>[3]</v>
      </c>
    </row>
    <row r="24" spans="1:4" ht="15" customHeight="1" x14ac:dyDescent="0.2">
      <c r="A24" s="69" t="s">
        <v>128</v>
      </c>
      <c r="B24" s="24" t="s">
        <v>931</v>
      </c>
      <c r="C24" s="14" t="s">
        <v>286</v>
      </c>
      <c r="D24" s="14"/>
    </row>
    <row r="25" spans="1:4" ht="15" customHeight="1" x14ac:dyDescent="0.2">
      <c r="A25" s="67"/>
      <c r="B25" s="22" t="s">
        <v>932</v>
      </c>
      <c r="C25" s="4">
        <v>5.47</v>
      </c>
      <c r="D25" s="4" t="str">
        <f>$E$4</f>
        <v>[3]</v>
      </c>
    </row>
    <row r="26" spans="1:4" ht="15" customHeight="1" x14ac:dyDescent="0.2">
      <c r="A26" s="67"/>
      <c r="B26" s="22" t="s">
        <v>933</v>
      </c>
      <c r="C26" s="4">
        <v>0.30499999999999999</v>
      </c>
      <c r="D26" s="4" t="str">
        <f>$E$4</f>
        <v>[3]</v>
      </c>
    </row>
    <row r="27" spans="1:4" ht="15" customHeight="1" thickBot="1" x14ac:dyDescent="0.25">
      <c r="A27" s="70"/>
      <c r="B27" s="23" t="s">
        <v>934</v>
      </c>
      <c r="C27" s="3">
        <v>33.5</v>
      </c>
      <c r="D27" s="3" t="str">
        <f>$E$4</f>
        <v>[3]</v>
      </c>
    </row>
    <row r="28" spans="1:4" ht="15" customHeight="1" x14ac:dyDescent="0.2">
      <c r="A28" s="73" t="s">
        <v>129</v>
      </c>
      <c r="B28" s="21" t="s">
        <v>935</v>
      </c>
      <c r="C28" s="14" t="s">
        <v>286</v>
      </c>
      <c r="D28" s="14"/>
    </row>
    <row r="29" spans="1:4" ht="15" customHeight="1" x14ac:dyDescent="0.2">
      <c r="A29" s="74"/>
      <c r="B29" s="22" t="s">
        <v>936</v>
      </c>
      <c r="C29" s="9">
        <v>10</v>
      </c>
      <c r="D29" s="9" t="str">
        <f>$E$4</f>
        <v>[3]</v>
      </c>
    </row>
    <row r="30" spans="1:4" ht="15" customHeight="1" x14ac:dyDescent="0.2">
      <c r="A30" s="74"/>
      <c r="B30" s="22" t="s">
        <v>937</v>
      </c>
      <c r="C30" s="4">
        <v>0.27</v>
      </c>
      <c r="D30" s="4" t="str">
        <f>$E$4</f>
        <v>[3]</v>
      </c>
    </row>
    <row r="31" spans="1:4" ht="15" customHeight="1" thickBot="1" x14ac:dyDescent="0.25">
      <c r="A31" s="75"/>
      <c r="B31" s="23" t="s">
        <v>938</v>
      </c>
      <c r="C31" s="5">
        <v>30</v>
      </c>
      <c r="D31" s="5" t="str">
        <f>$E$4</f>
        <v>[3]</v>
      </c>
    </row>
    <row r="32" spans="1:4" ht="15" customHeight="1" x14ac:dyDescent="0.2">
      <c r="A32" s="69" t="s">
        <v>69</v>
      </c>
      <c r="B32" s="24" t="s">
        <v>913</v>
      </c>
      <c r="C32" s="9">
        <v>488</v>
      </c>
      <c r="D32" s="9" t="str">
        <f>$E$3</f>
        <v>[2]</v>
      </c>
    </row>
    <row r="33" spans="1:4" ht="15" customHeight="1" x14ac:dyDescent="0.2">
      <c r="A33" s="67"/>
      <c r="B33" s="22" t="s">
        <v>891</v>
      </c>
      <c r="C33" s="9">
        <v>0.81</v>
      </c>
      <c r="D33" s="9" t="str">
        <f>$E$3</f>
        <v>[2]</v>
      </c>
    </row>
    <row r="34" spans="1:4" ht="15" customHeight="1" x14ac:dyDescent="0.2">
      <c r="A34" s="67"/>
      <c r="B34" s="22" t="s">
        <v>939</v>
      </c>
      <c r="C34" s="4">
        <v>0.78</v>
      </c>
      <c r="D34" s="13" t="str">
        <f>$E$3</f>
        <v>[2]</v>
      </c>
    </row>
    <row r="35" spans="1:4" ht="15" customHeight="1" x14ac:dyDescent="0.2">
      <c r="A35" s="67"/>
      <c r="B35" s="22" t="s">
        <v>940</v>
      </c>
      <c r="C35" s="4">
        <v>400</v>
      </c>
      <c r="D35" s="4" t="str">
        <f>$E$3</f>
        <v>[2]</v>
      </c>
    </row>
    <row r="36" spans="1:4" ht="15" customHeight="1" thickBot="1" x14ac:dyDescent="0.25">
      <c r="A36" s="67"/>
      <c r="B36" s="22" t="s">
        <v>941</v>
      </c>
      <c r="C36" s="13" t="s">
        <v>286</v>
      </c>
      <c r="D36" s="13"/>
    </row>
    <row r="37" spans="1:4" ht="15" customHeight="1" x14ac:dyDescent="0.2">
      <c r="A37" s="66" t="s">
        <v>3</v>
      </c>
      <c r="B37" s="21" t="s">
        <v>325</v>
      </c>
      <c r="C37" s="6" t="s">
        <v>286</v>
      </c>
      <c r="D37" s="6"/>
    </row>
    <row r="38" spans="1:4" ht="15" customHeight="1" x14ac:dyDescent="0.2">
      <c r="A38" s="67"/>
      <c r="B38" s="22" t="s">
        <v>326</v>
      </c>
      <c r="C38" s="4" t="s">
        <v>286</v>
      </c>
      <c r="D38" s="4"/>
    </row>
    <row r="39" spans="1:4" ht="15" customHeight="1" thickBot="1" x14ac:dyDescent="0.25">
      <c r="A39" s="68"/>
      <c r="B39" s="25" t="s">
        <v>327</v>
      </c>
      <c r="C39" s="13">
        <v>15805</v>
      </c>
      <c r="D39" s="13" t="str">
        <f>$E$3</f>
        <v>[2]</v>
      </c>
    </row>
    <row r="40" spans="1:4" ht="15" customHeight="1" x14ac:dyDescent="0.2">
      <c r="A40" s="69" t="s">
        <v>4</v>
      </c>
      <c r="B40" s="21" t="s">
        <v>942</v>
      </c>
      <c r="C40" s="6" t="s">
        <v>286</v>
      </c>
      <c r="D40" s="6"/>
    </row>
    <row r="41" spans="1:4" ht="15" customHeight="1" x14ac:dyDescent="0.2">
      <c r="A41" s="76"/>
      <c r="B41" s="28" t="s">
        <v>1105</v>
      </c>
      <c r="C41" s="7">
        <v>1645</v>
      </c>
      <c r="D41" s="7" t="s">
        <v>789</v>
      </c>
    </row>
    <row r="42" spans="1:4" ht="15" customHeight="1" thickBot="1" x14ac:dyDescent="0.25">
      <c r="A42" s="70"/>
      <c r="B42" s="23" t="s">
        <v>943</v>
      </c>
      <c r="C42" s="3" t="s">
        <v>286</v>
      </c>
      <c r="D42" s="3"/>
    </row>
    <row r="43" spans="1:4" ht="15" customHeight="1" x14ac:dyDescent="0.2">
      <c r="A43" s="71" t="s">
        <v>136</v>
      </c>
      <c r="B43" s="29" t="s">
        <v>944</v>
      </c>
      <c r="C43" s="14" t="s">
        <v>286</v>
      </c>
      <c r="D43" s="14"/>
    </row>
    <row r="44" spans="1:4" ht="15" customHeight="1" x14ac:dyDescent="0.2">
      <c r="A44" s="72"/>
      <c r="B44" s="22" t="s">
        <v>945</v>
      </c>
      <c r="C44" s="9">
        <v>45880</v>
      </c>
      <c r="D44" s="9" t="str">
        <f>$E$3</f>
        <v>[2]</v>
      </c>
    </row>
    <row r="45" spans="1:4" ht="15" customHeight="1" x14ac:dyDescent="0.2">
      <c r="A45" s="72"/>
      <c r="B45" s="22" t="s">
        <v>946</v>
      </c>
      <c r="C45" s="9">
        <v>41000</v>
      </c>
      <c r="D45" s="9" t="str">
        <f>$E$3</f>
        <v>[2]</v>
      </c>
    </row>
    <row r="46" spans="1:4" ht="15" customHeight="1" x14ac:dyDescent="0.2">
      <c r="A46" s="72"/>
      <c r="B46" s="22" t="s">
        <v>947</v>
      </c>
      <c r="C46" s="9">
        <v>40000</v>
      </c>
      <c r="D46" s="9" t="str">
        <f>$E$3</f>
        <v>[2]</v>
      </c>
    </row>
    <row r="47" spans="1:4" ht="15" customHeight="1" x14ac:dyDescent="0.2">
      <c r="A47" s="72"/>
      <c r="B47" s="22" t="s">
        <v>948</v>
      </c>
      <c r="C47" s="9" t="s">
        <v>286</v>
      </c>
      <c r="D47" s="9"/>
    </row>
    <row r="48" spans="1:4" ht="15" customHeight="1" x14ac:dyDescent="0.2">
      <c r="A48" s="72"/>
      <c r="B48" s="22" t="s">
        <v>949</v>
      </c>
      <c r="C48" s="9" t="s">
        <v>286</v>
      </c>
      <c r="D48" s="9"/>
    </row>
    <row r="49" spans="1:5" ht="15" customHeight="1" thickBot="1" x14ac:dyDescent="0.25">
      <c r="A49" s="72"/>
      <c r="B49" s="23" t="s">
        <v>950</v>
      </c>
      <c r="C49" s="9" t="s">
        <v>286</v>
      </c>
      <c r="D49" s="9"/>
    </row>
    <row r="50" spans="1:5" ht="15" customHeight="1" x14ac:dyDescent="0.2">
      <c r="A50" s="66" t="s">
        <v>53</v>
      </c>
      <c r="B50" s="24" t="s">
        <v>951</v>
      </c>
      <c r="C50" s="6">
        <v>21.76</v>
      </c>
      <c r="D50" s="6" t="str">
        <f>$E$3</f>
        <v>[2]</v>
      </c>
    </row>
    <row r="51" spans="1:5" ht="15" customHeight="1" x14ac:dyDescent="0.2">
      <c r="A51" s="67"/>
      <c r="B51" s="22" t="s">
        <v>137</v>
      </c>
      <c r="C51" s="4" t="s">
        <v>66</v>
      </c>
      <c r="D51" s="4"/>
    </row>
    <row r="52" spans="1:5" ht="15" customHeight="1" thickBot="1" x14ac:dyDescent="0.25">
      <c r="A52" s="68"/>
      <c r="B52" s="25" t="s">
        <v>328</v>
      </c>
      <c r="C52" s="3" t="s">
        <v>66</v>
      </c>
      <c r="D52" s="3"/>
    </row>
    <row r="53" spans="1:5" ht="15" customHeight="1" x14ac:dyDescent="0.2">
      <c r="A53" s="66" t="s">
        <v>5</v>
      </c>
      <c r="B53" s="21" t="s">
        <v>1101</v>
      </c>
      <c r="C53" s="14">
        <v>108</v>
      </c>
      <c r="D53" s="14" t="str">
        <f>$E$3</f>
        <v>[2]</v>
      </c>
    </row>
    <row r="54" spans="1:5" ht="15" customHeight="1" thickBot="1" x14ac:dyDescent="0.25">
      <c r="A54" s="68"/>
      <c r="B54" s="23" t="s">
        <v>1100</v>
      </c>
      <c r="C54" s="19">
        <v>98</v>
      </c>
      <c r="D54" s="19" t="str">
        <f>$E$3</f>
        <v>[2]</v>
      </c>
    </row>
    <row r="56" spans="1:5" ht="15" customHeight="1" x14ac:dyDescent="0.2">
      <c r="B56" s="16"/>
    </row>
    <row r="62" spans="1:5" ht="15" customHeight="1" x14ac:dyDescent="0.2">
      <c r="E62" s="8"/>
    </row>
    <row r="63" spans="1:5" ht="15" customHeight="1" x14ac:dyDescent="0.2">
      <c r="E63" s="8"/>
    </row>
    <row r="64" spans="1:5" ht="15" customHeight="1" x14ac:dyDescent="0.2">
      <c r="E64" s="8"/>
    </row>
    <row r="65" spans="5:5" ht="15" customHeight="1" x14ac:dyDescent="0.2">
      <c r="E65" s="8"/>
    </row>
    <row r="66" spans="5:5" ht="15" customHeight="1" x14ac:dyDescent="0.2">
      <c r="E66" s="8"/>
    </row>
    <row r="67" spans="5:5" ht="15" customHeight="1" x14ac:dyDescent="0.2">
      <c r="E67" s="8"/>
    </row>
    <row r="68" spans="5:5" ht="15" customHeight="1" x14ac:dyDescent="0.2">
      <c r="E68" s="8"/>
    </row>
    <row r="69" spans="5:5" ht="15" customHeight="1" x14ac:dyDescent="0.2">
      <c r="E69" s="8"/>
    </row>
    <row r="70" spans="5:5" ht="15" customHeight="1" x14ac:dyDescent="0.2">
      <c r="E70" s="30"/>
    </row>
    <row r="71" spans="5:5" ht="15" customHeight="1" x14ac:dyDescent="0.2">
      <c r="E71" s="8"/>
    </row>
    <row r="72" spans="5:5" ht="15" customHeight="1" x14ac:dyDescent="0.2">
      <c r="E72" s="8"/>
    </row>
    <row r="73" spans="5:5" ht="15" customHeight="1" x14ac:dyDescent="0.2">
      <c r="E73" s="8"/>
    </row>
    <row r="74" spans="5:5" ht="15" customHeight="1" x14ac:dyDescent="0.2">
      <c r="E74" s="8"/>
    </row>
  </sheetData>
  <mergeCells count="15">
    <mergeCell ref="A50:A52"/>
    <mergeCell ref="A53:A54"/>
    <mergeCell ref="A21:A23"/>
    <mergeCell ref="A24:A27"/>
    <mergeCell ref="A28:A31"/>
    <mergeCell ref="A32:A36"/>
    <mergeCell ref="A37:A39"/>
    <mergeCell ref="A43:A49"/>
    <mergeCell ref="A14:A15"/>
    <mergeCell ref="A16:A18"/>
    <mergeCell ref="A19:A20"/>
    <mergeCell ref="A40:A42"/>
    <mergeCell ref="A1:A4"/>
    <mergeCell ref="A10:A13"/>
    <mergeCell ref="A5:A9"/>
  </mergeCells>
  <hyperlinks>
    <hyperlink ref="F3" r:id="rId1"/>
    <hyperlink ref="F2" r:id="rId2"/>
    <hyperlink ref="F4" r:id="rId3"/>
  </hyperlink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9"/>
  <sheetViews>
    <sheetView workbookViewId="0">
      <selection activeCell="H20" sqref="H20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9.5703125" style="8" bestFit="1" customWidth="1"/>
    <col min="4" max="4" width="4.140625" style="8" bestFit="1" customWidth="1"/>
    <col min="5" max="5" width="3.140625" style="17" bestFit="1" customWidth="1"/>
    <col min="6" max="6" width="28.85546875" style="17" customWidth="1"/>
    <col min="7" max="16384" width="11.42578125" style="17"/>
  </cols>
  <sheetData>
    <row r="1" spans="1:6" ht="15" customHeight="1" x14ac:dyDescent="0.2">
      <c r="A1" s="66" t="s">
        <v>155</v>
      </c>
      <c r="B1" s="21" t="s">
        <v>6</v>
      </c>
      <c r="C1" s="14" t="s">
        <v>142</v>
      </c>
      <c r="D1" s="14"/>
      <c r="F1" s="17" t="s">
        <v>394</v>
      </c>
    </row>
    <row r="2" spans="1:6" ht="15" customHeight="1" x14ac:dyDescent="0.2">
      <c r="A2" s="67"/>
      <c r="B2" s="22" t="s">
        <v>7</v>
      </c>
      <c r="C2" s="9" t="s">
        <v>143</v>
      </c>
      <c r="D2" s="9"/>
      <c r="E2" s="17" t="s">
        <v>139</v>
      </c>
      <c r="F2" s="18" t="s">
        <v>388</v>
      </c>
    </row>
    <row r="3" spans="1:6" ht="15" customHeight="1" x14ac:dyDescent="0.2">
      <c r="A3" s="67"/>
      <c r="B3" s="22" t="s">
        <v>8</v>
      </c>
      <c r="C3" s="9">
        <v>315</v>
      </c>
      <c r="D3" s="4" t="str">
        <f>$E$2</f>
        <v>[1]</v>
      </c>
      <c r="E3" s="17" t="s">
        <v>141</v>
      </c>
      <c r="F3" s="18" t="s">
        <v>144</v>
      </c>
    </row>
    <row r="4" spans="1:6" ht="15" customHeight="1" thickBot="1" x14ac:dyDescent="0.25">
      <c r="A4" s="68"/>
      <c r="B4" s="23" t="s">
        <v>227</v>
      </c>
      <c r="C4" s="10" t="s">
        <v>377</v>
      </c>
      <c r="D4" s="10" t="str">
        <f>$E$5</f>
        <v>[4]</v>
      </c>
      <c r="E4" s="17" t="s">
        <v>150</v>
      </c>
      <c r="F4" s="18" t="s">
        <v>146</v>
      </c>
    </row>
    <row r="5" spans="1:6" ht="15" customHeight="1" x14ac:dyDescent="0.2">
      <c r="A5" s="69" t="s">
        <v>0</v>
      </c>
      <c r="B5" s="24" t="s">
        <v>337</v>
      </c>
      <c r="C5" s="14">
        <v>2</v>
      </c>
      <c r="D5" s="14" t="str">
        <f>$E$5</f>
        <v>[4]</v>
      </c>
      <c r="E5" s="17" t="s">
        <v>152</v>
      </c>
      <c r="F5" s="11" t="s">
        <v>375</v>
      </c>
    </row>
    <row r="6" spans="1:6" ht="15" customHeight="1" x14ac:dyDescent="0.2">
      <c r="A6" s="67"/>
      <c r="B6" s="22" t="s">
        <v>159</v>
      </c>
      <c r="C6" s="9" t="s">
        <v>145</v>
      </c>
      <c r="D6" s="9" t="str">
        <f>$E$5</f>
        <v>[4]</v>
      </c>
      <c r="E6" s="17" t="s">
        <v>168</v>
      </c>
      <c r="F6" s="1" t="s">
        <v>659</v>
      </c>
    </row>
    <row r="7" spans="1:6" ht="15" customHeight="1" x14ac:dyDescent="0.2">
      <c r="A7" s="70"/>
      <c r="B7" s="25" t="s">
        <v>915</v>
      </c>
      <c r="C7" s="10" t="s">
        <v>66</v>
      </c>
      <c r="D7" s="10"/>
      <c r="F7" s="16" t="s">
        <v>395</v>
      </c>
    </row>
    <row r="8" spans="1:6" ht="15" customHeight="1" x14ac:dyDescent="0.2">
      <c r="A8" s="70"/>
      <c r="B8" s="25" t="s">
        <v>916</v>
      </c>
      <c r="C8" s="3">
        <v>462</v>
      </c>
      <c r="D8" s="3" t="str">
        <f>$E$5</f>
        <v>[4]</v>
      </c>
      <c r="F8" s="15" t="s">
        <v>422</v>
      </c>
    </row>
    <row r="9" spans="1:6" ht="15" customHeight="1" thickBot="1" x14ac:dyDescent="0.25">
      <c r="A9" s="70"/>
      <c r="B9" s="25" t="s">
        <v>191</v>
      </c>
      <c r="C9" s="3" t="s">
        <v>378</v>
      </c>
      <c r="D9" s="3" t="str">
        <f>$E$5</f>
        <v>[4]</v>
      </c>
    </row>
    <row r="10" spans="1:6" ht="15" customHeight="1" x14ac:dyDescent="0.2">
      <c r="A10" s="66" t="s">
        <v>52</v>
      </c>
      <c r="B10" s="21" t="s">
        <v>917</v>
      </c>
      <c r="C10" s="14">
        <v>5.64</v>
      </c>
      <c r="D10" s="14" t="str">
        <f>$E$5</f>
        <v>[4]</v>
      </c>
    </row>
    <row r="11" spans="1:6" ht="15" customHeight="1" x14ac:dyDescent="0.2">
      <c r="A11" s="67"/>
      <c r="B11" s="22" t="s">
        <v>918</v>
      </c>
      <c r="C11" s="4">
        <v>1.5</v>
      </c>
      <c r="D11" s="4" t="str">
        <f>$E$5</f>
        <v>[4]</v>
      </c>
    </row>
    <row r="12" spans="1:6" ht="15" customHeight="1" x14ac:dyDescent="0.2">
      <c r="A12" s="67"/>
      <c r="B12" s="26" t="s">
        <v>919</v>
      </c>
      <c r="C12" s="4">
        <v>1.61</v>
      </c>
      <c r="D12" s="4" t="str">
        <f>$E$5</f>
        <v>[4]</v>
      </c>
    </row>
    <row r="13" spans="1:6" ht="15" customHeight="1" thickBot="1" x14ac:dyDescent="0.25">
      <c r="A13" s="68"/>
      <c r="B13" s="23" t="s">
        <v>920</v>
      </c>
      <c r="C13" s="19">
        <v>10.9</v>
      </c>
      <c r="D13" s="19" t="str">
        <f>$E$3</f>
        <v>[2]</v>
      </c>
    </row>
    <row r="14" spans="1:6" ht="15" customHeight="1" x14ac:dyDescent="0.2">
      <c r="A14" s="69" t="s">
        <v>1</v>
      </c>
      <c r="B14" s="24" t="s">
        <v>921</v>
      </c>
      <c r="C14" s="20" t="s">
        <v>286</v>
      </c>
      <c r="D14" s="20"/>
    </row>
    <row r="15" spans="1:6" ht="15" customHeight="1" thickBot="1" x14ac:dyDescent="0.25">
      <c r="A15" s="70"/>
      <c r="B15" s="25" t="s">
        <v>922</v>
      </c>
      <c r="C15" s="10" t="s">
        <v>286</v>
      </c>
      <c r="D15" s="10"/>
    </row>
    <row r="16" spans="1:6" ht="15" customHeight="1" x14ac:dyDescent="0.2">
      <c r="A16" s="66" t="s">
        <v>2</v>
      </c>
      <c r="B16" s="21" t="s">
        <v>923</v>
      </c>
      <c r="C16" s="14">
        <v>15.77</v>
      </c>
      <c r="D16" s="14" t="str">
        <f>$E$3</f>
        <v>[2]</v>
      </c>
    </row>
    <row r="17" spans="1:4" ht="15" customHeight="1" x14ac:dyDescent="0.2">
      <c r="A17" s="67"/>
      <c r="B17" s="22" t="s">
        <v>924</v>
      </c>
      <c r="C17" s="9">
        <v>19.809999999999999</v>
      </c>
      <c r="D17" s="9" t="str">
        <f>$E$3</f>
        <v>[2]</v>
      </c>
    </row>
    <row r="18" spans="1:4" ht="15" customHeight="1" thickBot="1" x14ac:dyDescent="0.25">
      <c r="A18" s="68"/>
      <c r="B18" s="23" t="s">
        <v>925</v>
      </c>
      <c r="C18" s="19">
        <v>5.94</v>
      </c>
      <c r="D18" s="19" t="str">
        <f>$E$3</f>
        <v>[2]</v>
      </c>
    </row>
    <row r="19" spans="1:4" ht="15" customHeight="1" x14ac:dyDescent="0.2">
      <c r="A19" s="69" t="s">
        <v>71</v>
      </c>
      <c r="B19" s="24" t="s">
        <v>926</v>
      </c>
      <c r="C19" s="20">
        <v>3.7</v>
      </c>
      <c r="D19" s="20" t="str">
        <f>$E$3</f>
        <v>[2]</v>
      </c>
    </row>
    <row r="20" spans="1:4" ht="15" customHeight="1" thickBot="1" x14ac:dyDescent="0.25">
      <c r="A20" s="70"/>
      <c r="B20" s="27" t="s">
        <v>927</v>
      </c>
      <c r="C20" s="10">
        <v>4.53</v>
      </c>
      <c r="D20" s="10" t="str">
        <f>$E$3</f>
        <v>[2]</v>
      </c>
    </row>
    <row r="21" spans="1:4" ht="15" customHeight="1" x14ac:dyDescent="0.2">
      <c r="A21" s="66" t="s">
        <v>135</v>
      </c>
      <c r="B21" s="21" t="s">
        <v>928</v>
      </c>
      <c r="C21" s="14">
        <v>39.020000000000003</v>
      </c>
      <c r="D21" s="14" t="str">
        <f>$E$5</f>
        <v>[4]</v>
      </c>
    </row>
    <row r="22" spans="1:4" ht="15" customHeight="1" x14ac:dyDescent="0.2">
      <c r="A22" s="67"/>
      <c r="B22" s="22" t="s">
        <v>929</v>
      </c>
      <c r="C22" s="12">
        <v>1</v>
      </c>
      <c r="D22" s="12" t="str">
        <f>$E$3</f>
        <v>[2]</v>
      </c>
    </row>
    <row r="23" spans="1:4" ht="15" customHeight="1" thickBot="1" x14ac:dyDescent="0.25">
      <c r="A23" s="68"/>
      <c r="B23" s="23" t="s">
        <v>930</v>
      </c>
      <c r="C23" s="5">
        <v>0</v>
      </c>
      <c r="D23" s="5" t="str">
        <f>$E$3</f>
        <v>[2]</v>
      </c>
    </row>
    <row r="24" spans="1:4" ht="15" customHeight="1" x14ac:dyDescent="0.2">
      <c r="A24" s="69" t="s">
        <v>128</v>
      </c>
      <c r="B24" s="24" t="s">
        <v>931</v>
      </c>
      <c r="C24" s="14">
        <v>4.46</v>
      </c>
      <c r="D24" s="14" t="str">
        <f>$E$5</f>
        <v>[4]</v>
      </c>
    </row>
    <row r="25" spans="1:4" ht="15" customHeight="1" x14ac:dyDescent="0.2">
      <c r="A25" s="67"/>
      <c r="B25" s="22" t="s">
        <v>932</v>
      </c>
      <c r="C25" s="4">
        <v>3.9</v>
      </c>
      <c r="D25" s="4" t="str">
        <f>$E$3</f>
        <v>[2]</v>
      </c>
    </row>
    <row r="26" spans="1:4" ht="15" customHeight="1" x14ac:dyDescent="0.2">
      <c r="A26" s="67"/>
      <c r="B26" s="22" t="s">
        <v>933</v>
      </c>
      <c r="C26" s="4">
        <v>0.51</v>
      </c>
      <c r="D26" s="4" t="str">
        <f>$E$3</f>
        <v>[2]</v>
      </c>
    </row>
    <row r="27" spans="1:4" ht="15" customHeight="1" thickBot="1" x14ac:dyDescent="0.25">
      <c r="A27" s="70"/>
      <c r="B27" s="23" t="s">
        <v>934</v>
      </c>
      <c r="C27" s="3">
        <v>24</v>
      </c>
      <c r="D27" s="3" t="str">
        <f>$E$3</f>
        <v>[2]</v>
      </c>
    </row>
    <row r="28" spans="1:4" ht="15" customHeight="1" x14ac:dyDescent="0.2">
      <c r="A28" s="73" t="s">
        <v>129</v>
      </c>
      <c r="B28" s="21" t="s">
        <v>935</v>
      </c>
      <c r="C28" s="14">
        <v>9.2899999999999991</v>
      </c>
      <c r="D28" s="14" t="str">
        <f>$E$5</f>
        <v>[4]</v>
      </c>
    </row>
    <row r="29" spans="1:4" ht="15" customHeight="1" x14ac:dyDescent="0.2">
      <c r="A29" s="74"/>
      <c r="B29" s="22" t="s">
        <v>936</v>
      </c>
      <c r="C29" s="9">
        <v>6.29</v>
      </c>
      <c r="D29" s="9" t="str">
        <f>$E$3</f>
        <v>[2]</v>
      </c>
    </row>
    <row r="30" spans="1:4" ht="15" customHeight="1" x14ac:dyDescent="0.2">
      <c r="A30" s="74"/>
      <c r="B30" s="22" t="s">
        <v>937</v>
      </c>
      <c r="C30" s="4">
        <v>0</v>
      </c>
      <c r="D30" s="4" t="str">
        <f>$E$3</f>
        <v>[2]</v>
      </c>
    </row>
    <row r="31" spans="1:4" ht="15" customHeight="1" thickBot="1" x14ac:dyDescent="0.25">
      <c r="A31" s="75"/>
      <c r="B31" s="23" t="s">
        <v>938</v>
      </c>
      <c r="C31" s="5">
        <v>1</v>
      </c>
      <c r="D31" s="5" t="str">
        <f>$E$3</f>
        <v>[2]</v>
      </c>
    </row>
    <row r="32" spans="1:4" ht="15" customHeight="1" x14ac:dyDescent="0.2">
      <c r="A32" s="69" t="s">
        <v>69</v>
      </c>
      <c r="B32" s="24" t="s">
        <v>913</v>
      </c>
      <c r="C32" s="9">
        <v>187</v>
      </c>
      <c r="D32" s="9" t="str">
        <f>$E$6</f>
        <v>[5]</v>
      </c>
    </row>
    <row r="33" spans="1:5" ht="15" customHeight="1" x14ac:dyDescent="0.2">
      <c r="A33" s="67"/>
      <c r="B33" s="22" t="s">
        <v>891</v>
      </c>
      <c r="C33" s="9">
        <v>0.28999999999999998</v>
      </c>
      <c r="D33" s="9" t="str">
        <f>$E$6</f>
        <v>[5]</v>
      </c>
    </row>
    <row r="34" spans="1:5" ht="15" customHeight="1" x14ac:dyDescent="0.2">
      <c r="A34" s="67"/>
      <c r="B34" s="22" t="s">
        <v>939</v>
      </c>
      <c r="C34" s="13" t="s">
        <v>286</v>
      </c>
      <c r="D34" s="13"/>
    </row>
    <row r="35" spans="1:5" ht="15" customHeight="1" x14ac:dyDescent="0.2">
      <c r="A35" s="67"/>
      <c r="B35" s="22" t="s">
        <v>940</v>
      </c>
      <c r="C35" s="4">
        <v>250</v>
      </c>
      <c r="D35" s="4" t="str">
        <f>$E$6</f>
        <v>[5]</v>
      </c>
    </row>
    <row r="36" spans="1:5" ht="15" customHeight="1" thickBot="1" x14ac:dyDescent="0.25">
      <c r="A36" s="67"/>
      <c r="B36" s="22" t="s">
        <v>941</v>
      </c>
      <c r="C36" s="13">
        <v>100</v>
      </c>
      <c r="D36" s="13" t="str">
        <f>$E$3</f>
        <v>[2]</v>
      </c>
    </row>
    <row r="37" spans="1:5" ht="15" customHeight="1" x14ac:dyDescent="0.2">
      <c r="A37" s="66" t="s">
        <v>3</v>
      </c>
      <c r="B37" s="21" t="s">
        <v>325</v>
      </c>
      <c r="C37" s="6">
        <v>14</v>
      </c>
      <c r="D37" s="6" t="str">
        <f>$E$6</f>
        <v>[5]</v>
      </c>
    </row>
    <row r="38" spans="1:5" ht="15" customHeight="1" x14ac:dyDescent="0.2">
      <c r="A38" s="67"/>
      <c r="B38" s="22" t="s">
        <v>326</v>
      </c>
      <c r="C38" s="4">
        <v>337</v>
      </c>
      <c r="D38" s="4" t="str">
        <f>$E$3</f>
        <v>[2]</v>
      </c>
    </row>
    <row r="39" spans="1:5" ht="15" customHeight="1" thickBot="1" x14ac:dyDescent="0.25">
      <c r="A39" s="68"/>
      <c r="B39" s="25" t="s">
        <v>327</v>
      </c>
      <c r="C39" s="13">
        <v>1446</v>
      </c>
      <c r="D39" s="13" t="str">
        <f>$E$5</f>
        <v>[4]</v>
      </c>
    </row>
    <row r="40" spans="1:5" ht="15" customHeight="1" x14ac:dyDescent="0.2">
      <c r="A40" s="69" t="s">
        <v>4</v>
      </c>
      <c r="B40" s="21" t="s">
        <v>942</v>
      </c>
      <c r="C40" s="6" t="s">
        <v>286</v>
      </c>
      <c r="D40" s="6"/>
      <c r="E40" s="32"/>
    </row>
    <row r="41" spans="1:5" ht="15" customHeight="1" x14ac:dyDescent="0.2">
      <c r="A41" s="76"/>
      <c r="B41" s="28" t="s">
        <v>1105</v>
      </c>
      <c r="C41" s="7" t="s">
        <v>286</v>
      </c>
      <c r="D41" s="7"/>
    </row>
    <row r="42" spans="1:5" ht="15" customHeight="1" thickBot="1" x14ac:dyDescent="0.25">
      <c r="A42" s="70"/>
      <c r="B42" s="23" t="s">
        <v>943</v>
      </c>
      <c r="C42" s="3">
        <v>702</v>
      </c>
      <c r="D42" s="3" t="s">
        <v>789</v>
      </c>
    </row>
    <row r="43" spans="1:5" ht="15" customHeight="1" x14ac:dyDescent="0.2">
      <c r="A43" s="71" t="s">
        <v>136</v>
      </c>
      <c r="B43" s="29" t="s">
        <v>944</v>
      </c>
      <c r="C43" s="14">
        <v>5670</v>
      </c>
      <c r="D43" s="14" t="str">
        <f>$E$6</f>
        <v>[5]</v>
      </c>
    </row>
    <row r="44" spans="1:5" ht="15" customHeight="1" x14ac:dyDescent="0.2">
      <c r="A44" s="72"/>
      <c r="B44" s="22" t="s">
        <v>945</v>
      </c>
      <c r="C44" s="9">
        <v>5670</v>
      </c>
      <c r="D44" s="9" t="str">
        <f>$E$6</f>
        <v>[5]</v>
      </c>
    </row>
    <row r="45" spans="1:5" ht="15" customHeight="1" x14ac:dyDescent="0.2">
      <c r="A45" s="72"/>
      <c r="B45" s="22" t="s">
        <v>946</v>
      </c>
      <c r="C45" s="9">
        <v>5579</v>
      </c>
      <c r="D45" s="9" t="str">
        <f>$E$6</f>
        <v>[5]</v>
      </c>
    </row>
    <row r="46" spans="1:5" ht="15" customHeight="1" x14ac:dyDescent="0.2">
      <c r="A46" s="72"/>
      <c r="B46" s="22" t="s">
        <v>947</v>
      </c>
      <c r="C46" s="9" t="s">
        <v>286</v>
      </c>
      <c r="D46" s="9"/>
    </row>
    <row r="47" spans="1:5" ht="15" customHeight="1" x14ac:dyDescent="0.2">
      <c r="A47" s="72"/>
      <c r="B47" s="22" t="s">
        <v>948</v>
      </c>
      <c r="C47" s="9">
        <v>3377</v>
      </c>
      <c r="D47" s="9" t="str">
        <f>$E$3</f>
        <v>[2]</v>
      </c>
    </row>
    <row r="48" spans="1:5" ht="15" customHeight="1" x14ac:dyDescent="0.2">
      <c r="A48" s="72"/>
      <c r="B48" s="22" t="s">
        <v>949</v>
      </c>
      <c r="C48" s="9" t="s">
        <v>286</v>
      </c>
      <c r="D48" s="9"/>
    </row>
    <row r="49" spans="1:5" ht="15" customHeight="1" thickBot="1" x14ac:dyDescent="0.25">
      <c r="A49" s="72"/>
      <c r="B49" s="23" t="s">
        <v>950</v>
      </c>
      <c r="C49" s="3">
        <v>1030</v>
      </c>
      <c r="D49" s="9" t="str">
        <f>$E$3</f>
        <v>[2]</v>
      </c>
    </row>
    <row r="50" spans="1:5" ht="15" customHeight="1" x14ac:dyDescent="0.2">
      <c r="A50" s="66" t="s">
        <v>53</v>
      </c>
      <c r="B50" s="24" t="s">
        <v>951</v>
      </c>
      <c r="C50" s="6">
        <v>3.57</v>
      </c>
      <c r="D50" s="6" t="str">
        <f>$E$5</f>
        <v>[4]</v>
      </c>
    </row>
    <row r="51" spans="1:5" ht="15" customHeight="1" x14ac:dyDescent="0.2">
      <c r="A51" s="67"/>
      <c r="B51" s="22" t="s">
        <v>137</v>
      </c>
      <c r="C51" s="4" t="s">
        <v>66</v>
      </c>
      <c r="D51" s="4"/>
    </row>
    <row r="52" spans="1:5" ht="15" customHeight="1" thickBot="1" x14ac:dyDescent="0.25">
      <c r="A52" s="68"/>
      <c r="B52" s="25" t="s">
        <v>328</v>
      </c>
      <c r="C52" s="3" t="s">
        <v>66</v>
      </c>
      <c r="D52" s="3"/>
    </row>
    <row r="53" spans="1:5" ht="15" customHeight="1" x14ac:dyDescent="0.2">
      <c r="A53" s="66" t="s">
        <v>5</v>
      </c>
      <c r="B53" s="21" t="s">
        <v>1101</v>
      </c>
      <c r="C53" s="14">
        <v>19</v>
      </c>
      <c r="D53" s="14" t="str">
        <f>$E$6</f>
        <v>[5]</v>
      </c>
    </row>
    <row r="54" spans="1:5" ht="15" customHeight="1" thickBot="1" x14ac:dyDescent="0.25">
      <c r="A54" s="68"/>
      <c r="B54" s="23" t="s">
        <v>1100</v>
      </c>
      <c r="C54" s="19">
        <v>19</v>
      </c>
      <c r="D54" s="19" t="str">
        <f>$E$5</f>
        <v>[4]</v>
      </c>
    </row>
    <row r="56" spans="1:5" ht="15" customHeight="1" x14ac:dyDescent="0.2">
      <c r="B56" s="16"/>
    </row>
    <row r="57" spans="1:5" ht="15" customHeight="1" x14ac:dyDescent="0.2">
      <c r="E57" s="8"/>
    </row>
    <row r="58" spans="1:5" ht="15" customHeight="1" x14ac:dyDescent="0.2">
      <c r="E58" s="8"/>
    </row>
    <row r="59" spans="1:5" ht="15" customHeight="1" x14ac:dyDescent="0.2">
      <c r="E59" s="8"/>
    </row>
    <row r="60" spans="1:5" ht="15" customHeight="1" x14ac:dyDescent="0.2">
      <c r="E60" s="8"/>
    </row>
    <row r="61" spans="1:5" ht="15" customHeight="1" x14ac:dyDescent="0.2">
      <c r="E61" s="8"/>
    </row>
    <row r="62" spans="1:5" ht="15" customHeight="1" x14ac:dyDescent="0.2">
      <c r="E62" s="8"/>
    </row>
    <row r="63" spans="1:5" ht="15" customHeight="1" x14ac:dyDescent="0.2">
      <c r="E63" s="8"/>
    </row>
    <row r="64" spans="1:5" ht="15" customHeight="1" x14ac:dyDescent="0.2">
      <c r="E64" s="8"/>
    </row>
    <row r="65" spans="5:5" ht="15" customHeight="1" x14ac:dyDescent="0.2">
      <c r="E65" s="30"/>
    </row>
    <row r="66" spans="5:5" ht="15" customHeight="1" x14ac:dyDescent="0.2">
      <c r="E66" s="8"/>
    </row>
    <row r="67" spans="5:5" ht="15" customHeight="1" x14ac:dyDescent="0.2">
      <c r="E67" s="8"/>
    </row>
    <row r="68" spans="5:5" ht="15" customHeight="1" x14ac:dyDescent="0.2">
      <c r="E68" s="8"/>
    </row>
    <row r="69" spans="5:5" ht="15" customHeight="1" x14ac:dyDescent="0.2">
      <c r="E69" s="8"/>
    </row>
  </sheetData>
  <mergeCells count="15">
    <mergeCell ref="A50:A52"/>
    <mergeCell ref="A53:A54"/>
    <mergeCell ref="A24:A27"/>
    <mergeCell ref="A28:A31"/>
    <mergeCell ref="A32:A36"/>
    <mergeCell ref="A37:A39"/>
    <mergeCell ref="A40:A42"/>
    <mergeCell ref="A43:A49"/>
    <mergeCell ref="A14:A15"/>
    <mergeCell ref="A16:A18"/>
    <mergeCell ref="A19:A20"/>
    <mergeCell ref="A21:A23"/>
    <mergeCell ref="A1:A4"/>
    <mergeCell ref="A5:A9"/>
    <mergeCell ref="A10:A13"/>
  </mergeCells>
  <hyperlinks>
    <hyperlink ref="F4" r:id="rId1"/>
    <hyperlink ref="F3" r:id="rId2"/>
    <hyperlink ref="F2" r:id="rId3"/>
    <hyperlink ref="F6" r:id="rId4"/>
  </hyperlink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G31" sqref="G31"/>
    </sheetView>
  </sheetViews>
  <sheetFormatPr baseColWidth="10" defaultRowHeight="12.75" x14ac:dyDescent="0.2"/>
  <cols>
    <col min="1" max="1" width="8.140625" bestFit="1" customWidth="1"/>
    <col min="2" max="2" width="42.85546875" bestFit="1" customWidth="1"/>
  </cols>
  <sheetData>
    <row r="1" spans="1:2" x14ac:dyDescent="0.2">
      <c r="A1" s="59" t="s">
        <v>155</v>
      </c>
      <c r="B1" s="65" t="s">
        <v>952</v>
      </c>
    </row>
    <row r="2" spans="1:2" x14ac:dyDescent="0.2">
      <c r="A2" s="59" t="s">
        <v>953</v>
      </c>
      <c r="B2" s="65" t="s">
        <v>954</v>
      </c>
    </row>
    <row r="3" spans="1:2" x14ac:dyDescent="0.2">
      <c r="A3" s="59" t="s">
        <v>955</v>
      </c>
      <c r="B3" s="65" t="s">
        <v>956</v>
      </c>
    </row>
    <row r="4" spans="1:2" x14ac:dyDescent="0.2">
      <c r="A4" s="59" t="s">
        <v>957</v>
      </c>
      <c r="B4" s="65" t="s">
        <v>958</v>
      </c>
    </row>
    <row r="5" spans="1:2" x14ac:dyDescent="0.2">
      <c r="A5" s="61" t="s">
        <v>959</v>
      </c>
      <c r="B5" s="65" t="s">
        <v>960</v>
      </c>
    </row>
    <row r="6" spans="1:2" x14ac:dyDescent="0.2">
      <c r="A6" s="59" t="s">
        <v>961</v>
      </c>
      <c r="B6" s="65" t="s">
        <v>962</v>
      </c>
    </row>
    <row r="7" spans="1:2" x14ac:dyDescent="0.2">
      <c r="A7" s="59" t="s">
        <v>963</v>
      </c>
      <c r="B7" s="65" t="s">
        <v>964</v>
      </c>
    </row>
    <row r="8" spans="1:2" x14ac:dyDescent="0.2">
      <c r="A8" s="59" t="s">
        <v>965</v>
      </c>
      <c r="B8" s="65" t="s">
        <v>966</v>
      </c>
    </row>
    <row r="9" spans="1:2" x14ac:dyDescent="0.2">
      <c r="A9" s="59" t="s">
        <v>967</v>
      </c>
      <c r="B9" s="65" t="s">
        <v>968</v>
      </c>
    </row>
    <row r="10" spans="1:2" x14ac:dyDescent="0.2">
      <c r="A10" s="59" t="s">
        <v>969</v>
      </c>
      <c r="B10" s="65" t="s">
        <v>970</v>
      </c>
    </row>
    <row r="11" spans="1:2" x14ac:dyDescent="0.2">
      <c r="A11" s="59" t="s">
        <v>971</v>
      </c>
      <c r="B11" s="65" t="s">
        <v>972</v>
      </c>
    </row>
    <row r="12" spans="1:2" x14ac:dyDescent="0.2">
      <c r="A12" s="59" t="s">
        <v>973</v>
      </c>
      <c r="B12" s="65" t="s">
        <v>974</v>
      </c>
    </row>
    <row r="13" spans="1:2" x14ac:dyDescent="0.2">
      <c r="A13" s="61" t="s">
        <v>975</v>
      </c>
      <c r="B13" s="65" t="s">
        <v>976</v>
      </c>
    </row>
    <row r="14" spans="1:2" x14ac:dyDescent="0.2">
      <c r="A14" s="59" t="s">
        <v>977</v>
      </c>
      <c r="B14" s="65" t="s">
        <v>978</v>
      </c>
    </row>
    <row r="15" spans="1:2" x14ac:dyDescent="0.2">
      <c r="A15" s="59" t="s">
        <v>979</v>
      </c>
      <c r="B15" s="65" t="s">
        <v>980</v>
      </c>
    </row>
    <row r="16" spans="1:2" x14ac:dyDescent="0.2">
      <c r="A16" s="59" t="s">
        <v>981</v>
      </c>
      <c r="B16" s="65" t="s">
        <v>982</v>
      </c>
    </row>
    <row r="17" spans="1:2" x14ac:dyDescent="0.2">
      <c r="A17" s="59" t="s">
        <v>983</v>
      </c>
      <c r="B17" s="65" t="s">
        <v>984</v>
      </c>
    </row>
    <row r="18" spans="1:2" x14ac:dyDescent="0.2">
      <c r="A18" s="59" t="s">
        <v>985</v>
      </c>
      <c r="B18" s="65" t="s">
        <v>986</v>
      </c>
    </row>
    <row r="19" spans="1:2" x14ac:dyDescent="0.2">
      <c r="A19" s="59" t="s">
        <v>987</v>
      </c>
      <c r="B19" s="65" t="s">
        <v>988</v>
      </c>
    </row>
    <row r="20" spans="1:2" x14ac:dyDescent="0.2">
      <c r="A20" s="59" t="s">
        <v>989</v>
      </c>
      <c r="B20" s="65" t="s">
        <v>990</v>
      </c>
    </row>
    <row r="21" spans="1:2" x14ac:dyDescent="0.2">
      <c r="A21" s="59" t="s">
        <v>991</v>
      </c>
      <c r="B21" s="65" t="s">
        <v>992</v>
      </c>
    </row>
    <row r="22" spans="1:2" x14ac:dyDescent="0.2">
      <c r="A22" s="59" t="s">
        <v>993</v>
      </c>
      <c r="B22" s="65" t="s">
        <v>994</v>
      </c>
    </row>
    <row r="23" spans="1:2" x14ac:dyDescent="0.2">
      <c r="A23" s="59" t="s">
        <v>995</v>
      </c>
      <c r="B23" s="65" t="s">
        <v>996</v>
      </c>
    </row>
    <row r="24" spans="1:2" x14ac:dyDescent="0.2">
      <c r="A24" s="59" t="s">
        <v>997</v>
      </c>
      <c r="B24" s="65" t="s">
        <v>998</v>
      </c>
    </row>
    <row r="25" spans="1:2" x14ac:dyDescent="0.2">
      <c r="A25" s="59" t="s">
        <v>999</v>
      </c>
      <c r="B25" s="65" t="s">
        <v>1000</v>
      </c>
    </row>
    <row r="26" spans="1:2" x14ac:dyDescent="0.2">
      <c r="A26" s="59" t="s">
        <v>286</v>
      </c>
      <c r="B26" s="65" t="s">
        <v>1001</v>
      </c>
    </row>
    <row r="27" spans="1:2" x14ac:dyDescent="0.2">
      <c r="A27" s="59" t="s">
        <v>1002</v>
      </c>
      <c r="B27" s="65" t="s">
        <v>1003</v>
      </c>
    </row>
    <row r="28" spans="1:2" x14ac:dyDescent="0.2">
      <c r="A28" s="59" t="s">
        <v>1004</v>
      </c>
      <c r="B28" s="65" t="s">
        <v>1005</v>
      </c>
    </row>
    <row r="29" spans="1:2" x14ac:dyDescent="0.2">
      <c r="A29" s="59" t="s">
        <v>1006</v>
      </c>
      <c r="B29" s="65" t="s">
        <v>1007</v>
      </c>
    </row>
    <row r="30" spans="1:2" x14ac:dyDescent="0.2">
      <c r="A30" s="59" t="s">
        <v>1008</v>
      </c>
      <c r="B30" s="65" t="s">
        <v>1009</v>
      </c>
    </row>
    <row r="31" spans="1:2" x14ac:dyDescent="0.2">
      <c r="A31" s="59" t="s">
        <v>1010</v>
      </c>
      <c r="B31" s="65" t="s">
        <v>1011</v>
      </c>
    </row>
    <row r="32" spans="1:2" x14ac:dyDescent="0.2">
      <c r="A32" s="61" t="s">
        <v>1012</v>
      </c>
      <c r="B32" s="65" t="s">
        <v>1013</v>
      </c>
    </row>
    <row r="33" spans="1:2" x14ac:dyDescent="0.2">
      <c r="A33" s="59" t="s">
        <v>1014</v>
      </c>
      <c r="B33" s="65" t="s">
        <v>1015</v>
      </c>
    </row>
    <row r="34" spans="1:2" x14ac:dyDescent="0.2">
      <c r="A34" s="59" t="s">
        <v>1016</v>
      </c>
      <c r="B34" s="65" t="s">
        <v>1017</v>
      </c>
    </row>
    <row r="35" spans="1:2" x14ac:dyDescent="0.2">
      <c r="A35" s="59" t="s">
        <v>1018</v>
      </c>
      <c r="B35" s="65" t="s">
        <v>1019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30"/>
  <sheetViews>
    <sheetView workbookViewId="0">
      <pane ySplit="1" topLeftCell="A2" activePane="bottomLeft" state="frozen"/>
      <selection pane="bottomLeft" sqref="A1:G120"/>
    </sheetView>
  </sheetViews>
  <sheetFormatPr baseColWidth="10" defaultRowHeight="12.75" x14ac:dyDescent="0.2"/>
  <cols>
    <col min="1" max="1" width="18.42578125" style="37" bestFit="1" customWidth="1"/>
    <col min="2" max="2" width="24.5703125" style="37" bestFit="1" customWidth="1"/>
    <col min="3" max="6" width="11.42578125" style="37"/>
    <col min="9" max="9" width="7.42578125" customWidth="1"/>
    <col min="10" max="10" width="42.42578125" bestFit="1" customWidth="1"/>
    <col min="11" max="11" width="24.7109375" bestFit="1" customWidth="1"/>
    <col min="12" max="12" width="65.85546875" bestFit="1" customWidth="1"/>
  </cols>
  <sheetData>
    <row r="1" spans="1:12" ht="30" customHeight="1" thickBot="1" x14ac:dyDescent="0.25">
      <c r="A1" s="40" t="s">
        <v>6</v>
      </c>
      <c r="B1" s="40" t="s">
        <v>159</v>
      </c>
      <c r="C1" s="40" t="s">
        <v>247</v>
      </c>
      <c r="D1" s="40" t="s">
        <v>248</v>
      </c>
      <c r="E1" s="40" t="s">
        <v>2</v>
      </c>
      <c r="F1" s="40" t="s">
        <v>249</v>
      </c>
      <c r="G1" s="40" t="s">
        <v>890</v>
      </c>
      <c r="H1" s="46" t="s">
        <v>889</v>
      </c>
      <c r="I1" s="55" t="s">
        <v>423</v>
      </c>
      <c r="J1" s="56" t="s">
        <v>388</v>
      </c>
      <c r="K1" s="58" t="s">
        <v>664</v>
      </c>
      <c r="L1" s="57" t="s">
        <v>515</v>
      </c>
    </row>
    <row r="2" spans="1:12" ht="15" x14ac:dyDescent="0.25">
      <c r="A2" s="38" t="s">
        <v>9</v>
      </c>
      <c r="B2" s="47" t="s">
        <v>10</v>
      </c>
      <c r="C2" s="39">
        <v>3960</v>
      </c>
      <c r="D2" s="39">
        <v>828</v>
      </c>
      <c r="E2" s="39">
        <v>4788</v>
      </c>
      <c r="F2" s="39">
        <v>0</v>
      </c>
      <c r="G2" s="43">
        <f t="shared" ref="G2:G33" si="0">E2/$E$129</f>
        <v>0.16425949432227521</v>
      </c>
      <c r="H2" s="43">
        <f>G2</f>
        <v>0.16425949432227521</v>
      </c>
    </row>
    <row r="3" spans="1:12" ht="15" x14ac:dyDescent="0.25">
      <c r="A3" s="34" t="s">
        <v>11</v>
      </c>
      <c r="B3" s="48" t="s">
        <v>61</v>
      </c>
      <c r="C3" s="39">
        <v>2952</v>
      </c>
      <c r="D3" s="39">
        <v>1180</v>
      </c>
      <c r="E3" s="39">
        <v>4132</v>
      </c>
      <c r="F3" s="39">
        <v>19</v>
      </c>
      <c r="G3" s="43">
        <f t="shared" si="0"/>
        <v>0.14175443411437785</v>
      </c>
      <c r="H3" s="43">
        <f t="shared" ref="H3:H34" si="1">G3+H2</f>
        <v>0.30601392843665309</v>
      </c>
    </row>
    <row r="4" spans="1:12" ht="15" x14ac:dyDescent="0.25">
      <c r="A4" s="34" t="s">
        <v>11</v>
      </c>
      <c r="B4" s="48" t="s">
        <v>814</v>
      </c>
      <c r="C4" s="35">
        <v>1232</v>
      </c>
      <c r="D4" s="35">
        <v>359</v>
      </c>
      <c r="E4" s="35">
        <v>1591</v>
      </c>
      <c r="F4" s="35">
        <v>34</v>
      </c>
      <c r="G4" s="43">
        <f t="shared" si="0"/>
        <v>5.4581632302994953E-2</v>
      </c>
      <c r="H4" s="44">
        <f t="shared" si="1"/>
        <v>0.36059556073964805</v>
      </c>
    </row>
    <row r="5" spans="1:12" ht="15" x14ac:dyDescent="0.25">
      <c r="A5" s="34" t="s">
        <v>11</v>
      </c>
      <c r="B5" s="48" t="s">
        <v>62</v>
      </c>
      <c r="C5" s="35">
        <v>856</v>
      </c>
      <c r="D5" s="35">
        <v>387</v>
      </c>
      <c r="E5" s="35">
        <v>1243</v>
      </c>
      <c r="F5" s="35">
        <v>2</v>
      </c>
      <c r="G5" s="43">
        <f t="shared" si="0"/>
        <v>4.2642972314659168E-2</v>
      </c>
      <c r="H5" s="44">
        <f t="shared" si="1"/>
        <v>0.40323853305430724</v>
      </c>
    </row>
    <row r="6" spans="1:12" ht="15" x14ac:dyDescent="0.25">
      <c r="A6" s="34" t="s">
        <v>11</v>
      </c>
      <c r="B6" s="48" t="s">
        <v>12</v>
      </c>
      <c r="C6" s="35">
        <v>890</v>
      </c>
      <c r="D6" s="35">
        <v>119</v>
      </c>
      <c r="E6" s="35">
        <v>1009</v>
      </c>
      <c r="F6" s="35">
        <v>1879</v>
      </c>
      <c r="G6" s="43">
        <f t="shared" si="0"/>
        <v>3.4615252667329927E-2</v>
      </c>
      <c r="H6" s="44">
        <f t="shared" si="1"/>
        <v>0.43785378572163713</v>
      </c>
    </row>
    <row r="7" spans="1:12" ht="15" x14ac:dyDescent="0.25">
      <c r="A7" s="34" t="s">
        <v>9</v>
      </c>
      <c r="B7" s="48" t="s">
        <v>13</v>
      </c>
      <c r="C7" s="35">
        <v>773</v>
      </c>
      <c r="D7" s="35">
        <v>206</v>
      </c>
      <c r="E7" s="35">
        <v>979</v>
      </c>
      <c r="F7" s="35">
        <v>0</v>
      </c>
      <c r="G7" s="43">
        <f t="shared" si="0"/>
        <v>3.358605784074925E-2</v>
      </c>
      <c r="H7" s="44">
        <f t="shared" si="1"/>
        <v>0.47143984356238638</v>
      </c>
    </row>
    <row r="8" spans="1:12" ht="15" x14ac:dyDescent="0.25">
      <c r="A8" s="34" t="s">
        <v>9</v>
      </c>
      <c r="B8" s="49" t="s">
        <v>14</v>
      </c>
      <c r="C8" s="35">
        <v>656</v>
      </c>
      <c r="D8" s="35">
        <v>19</v>
      </c>
      <c r="E8" s="35">
        <v>805</v>
      </c>
      <c r="F8" s="35">
        <v>15</v>
      </c>
      <c r="G8" s="43">
        <f t="shared" si="0"/>
        <v>2.7616727846581358E-2</v>
      </c>
      <c r="H8" s="44">
        <f t="shared" si="1"/>
        <v>0.49905657140896775</v>
      </c>
    </row>
    <row r="9" spans="1:12" ht="15" x14ac:dyDescent="0.25">
      <c r="A9" s="34" t="s">
        <v>15</v>
      </c>
      <c r="B9" s="48" t="s">
        <v>254</v>
      </c>
      <c r="C9" s="35">
        <v>524</v>
      </c>
      <c r="D9" s="35">
        <v>271</v>
      </c>
      <c r="E9" s="35">
        <v>795</v>
      </c>
      <c r="F9" s="35">
        <v>118</v>
      </c>
      <c r="G9" s="43">
        <f t="shared" si="0"/>
        <v>2.7273662904387801E-2</v>
      </c>
      <c r="H9" s="44">
        <f t="shared" si="1"/>
        <v>0.52633023431335557</v>
      </c>
    </row>
    <row r="10" spans="1:12" ht="15" x14ac:dyDescent="0.25">
      <c r="A10" s="34" t="s">
        <v>11</v>
      </c>
      <c r="B10" s="48" t="s">
        <v>16</v>
      </c>
      <c r="C10" s="35">
        <v>453</v>
      </c>
      <c r="D10" s="35">
        <v>254</v>
      </c>
      <c r="E10" s="35">
        <v>707</v>
      </c>
      <c r="F10" s="35">
        <v>9</v>
      </c>
      <c r="G10" s="43">
        <f t="shared" si="0"/>
        <v>2.4254691413084496E-2</v>
      </c>
      <c r="H10" s="44">
        <f t="shared" si="1"/>
        <v>0.55058492572644002</v>
      </c>
    </row>
    <row r="11" spans="1:12" ht="15" x14ac:dyDescent="0.25">
      <c r="A11" s="34" t="s">
        <v>17</v>
      </c>
      <c r="B11" s="48">
        <v>175</v>
      </c>
      <c r="C11" s="35">
        <v>566</v>
      </c>
      <c r="D11" s="35">
        <v>58</v>
      </c>
      <c r="E11" s="35">
        <v>624</v>
      </c>
      <c r="F11" s="35">
        <v>159</v>
      </c>
      <c r="G11" s="43">
        <f t="shared" si="0"/>
        <v>2.1407252392877971E-2</v>
      </c>
      <c r="H11" s="44">
        <f t="shared" si="1"/>
        <v>0.57199217811931802</v>
      </c>
    </row>
    <row r="12" spans="1:12" ht="15" x14ac:dyDescent="0.25">
      <c r="A12" s="34" t="s">
        <v>19</v>
      </c>
      <c r="B12" s="48" t="s">
        <v>20</v>
      </c>
      <c r="C12" s="35">
        <v>284</v>
      </c>
      <c r="D12" s="35">
        <v>317</v>
      </c>
      <c r="E12" s="35">
        <v>601</v>
      </c>
      <c r="F12" s="35">
        <v>0</v>
      </c>
      <c r="G12" s="43">
        <f t="shared" si="0"/>
        <v>2.0618203025832789E-2</v>
      </c>
      <c r="H12" s="44">
        <f t="shared" si="1"/>
        <v>0.59261038114515086</v>
      </c>
    </row>
    <row r="13" spans="1:12" ht="15" x14ac:dyDescent="0.25">
      <c r="A13" s="34" t="s">
        <v>9</v>
      </c>
      <c r="B13" s="49" t="s">
        <v>22</v>
      </c>
      <c r="C13" s="35">
        <v>400</v>
      </c>
      <c r="D13" s="35">
        <v>156</v>
      </c>
      <c r="E13" s="35">
        <v>556</v>
      </c>
      <c r="F13" s="35">
        <v>0</v>
      </c>
      <c r="G13" s="43">
        <f t="shared" si="0"/>
        <v>1.9074410785961782E-2</v>
      </c>
      <c r="H13" s="44">
        <f t="shared" si="1"/>
        <v>0.61168479193111258</v>
      </c>
    </row>
    <row r="14" spans="1:12" ht="15" x14ac:dyDescent="0.25">
      <c r="A14" s="34" t="s">
        <v>9</v>
      </c>
      <c r="B14" s="48" t="s">
        <v>23</v>
      </c>
      <c r="C14" s="35">
        <v>422</v>
      </c>
      <c r="D14" s="35">
        <v>118</v>
      </c>
      <c r="E14" s="35">
        <v>540</v>
      </c>
      <c r="F14" s="35">
        <v>277</v>
      </c>
      <c r="G14" s="43">
        <f t="shared" si="0"/>
        <v>1.8525506878452089E-2</v>
      </c>
      <c r="H14" s="44">
        <f t="shared" si="1"/>
        <v>0.6302102988095647</v>
      </c>
    </row>
    <row r="15" spans="1:12" ht="15" x14ac:dyDescent="0.25">
      <c r="A15" s="34" t="s">
        <v>11</v>
      </c>
      <c r="B15" s="48" t="s">
        <v>21</v>
      </c>
      <c r="C15" s="35">
        <v>224</v>
      </c>
      <c r="D15" s="35">
        <v>278</v>
      </c>
      <c r="E15" s="35">
        <v>502</v>
      </c>
      <c r="F15" s="35">
        <v>8</v>
      </c>
      <c r="G15" s="43">
        <f t="shared" si="0"/>
        <v>1.7221860098116572E-2</v>
      </c>
      <c r="H15" s="44">
        <f t="shared" si="1"/>
        <v>0.64743215890768124</v>
      </c>
    </row>
    <row r="16" spans="1:12" ht="15" x14ac:dyDescent="0.25">
      <c r="A16" s="34" t="s">
        <v>17</v>
      </c>
      <c r="B16" s="48">
        <v>190</v>
      </c>
      <c r="C16" s="35">
        <v>265</v>
      </c>
      <c r="D16" s="35">
        <v>236</v>
      </c>
      <c r="E16" s="35">
        <v>501</v>
      </c>
      <c r="F16" s="35">
        <v>2</v>
      </c>
      <c r="G16" s="43">
        <f t="shared" si="0"/>
        <v>1.7187553603897218E-2</v>
      </c>
      <c r="H16" s="44">
        <f t="shared" si="1"/>
        <v>0.66461971251157848</v>
      </c>
    </row>
    <row r="17" spans="1:8" ht="15" x14ac:dyDescent="0.25">
      <c r="A17" s="34" t="s">
        <v>17</v>
      </c>
      <c r="B17" s="48" t="s">
        <v>859</v>
      </c>
      <c r="C17" s="35">
        <v>255</v>
      </c>
      <c r="D17" s="35">
        <v>224</v>
      </c>
      <c r="E17" s="35">
        <v>479</v>
      </c>
      <c r="F17" s="35">
        <v>0</v>
      </c>
      <c r="G17" s="43">
        <f t="shared" si="0"/>
        <v>1.6432810731071393E-2</v>
      </c>
      <c r="H17" s="44">
        <f t="shared" si="1"/>
        <v>0.68105252324264987</v>
      </c>
    </row>
    <row r="18" spans="1:8" ht="15" x14ac:dyDescent="0.25">
      <c r="A18" s="34" t="s">
        <v>19</v>
      </c>
      <c r="B18" s="48" t="s">
        <v>207</v>
      </c>
      <c r="C18" s="35">
        <v>355</v>
      </c>
      <c r="D18" s="35">
        <v>116</v>
      </c>
      <c r="E18" s="35">
        <v>471</v>
      </c>
      <c r="F18" s="35">
        <v>12</v>
      </c>
      <c r="G18" s="43">
        <f t="shared" si="0"/>
        <v>1.6158358777316546E-2</v>
      </c>
      <c r="H18" s="44">
        <f t="shared" si="1"/>
        <v>0.69721088201996639</v>
      </c>
    </row>
    <row r="19" spans="1:8" ht="15" x14ac:dyDescent="0.25">
      <c r="A19" s="34" t="s">
        <v>24</v>
      </c>
      <c r="B19" s="48" t="s">
        <v>232</v>
      </c>
      <c r="C19" s="35">
        <v>317</v>
      </c>
      <c r="D19" s="35">
        <v>145</v>
      </c>
      <c r="E19" s="35">
        <v>462</v>
      </c>
      <c r="F19" s="35">
        <v>15</v>
      </c>
      <c r="G19" s="43">
        <f t="shared" si="0"/>
        <v>1.5849600329342343E-2</v>
      </c>
      <c r="H19" s="44">
        <f t="shared" si="1"/>
        <v>0.71306048234930874</v>
      </c>
    </row>
    <row r="20" spans="1:8" ht="15" x14ac:dyDescent="0.25">
      <c r="A20" s="34" t="s">
        <v>9</v>
      </c>
      <c r="B20" s="48" t="s">
        <v>257</v>
      </c>
      <c r="C20" s="35">
        <v>158</v>
      </c>
      <c r="D20" s="35">
        <v>233</v>
      </c>
      <c r="E20" s="35">
        <v>391</v>
      </c>
      <c r="F20" s="35">
        <v>0</v>
      </c>
      <c r="G20" s="43">
        <f t="shared" si="0"/>
        <v>1.3413839239768088E-2</v>
      </c>
      <c r="H20" s="44">
        <f t="shared" si="1"/>
        <v>0.72647432158907688</v>
      </c>
    </row>
    <row r="21" spans="1:8" ht="15" x14ac:dyDescent="0.25">
      <c r="A21" s="34" t="s">
        <v>9</v>
      </c>
      <c r="B21" s="48" t="s">
        <v>256</v>
      </c>
      <c r="C21" s="35">
        <v>180</v>
      </c>
      <c r="D21" s="35">
        <v>185</v>
      </c>
      <c r="E21" s="35">
        <v>365</v>
      </c>
      <c r="F21" s="35">
        <v>0</v>
      </c>
      <c r="G21" s="43">
        <f t="shared" si="0"/>
        <v>1.2521870390064839E-2</v>
      </c>
      <c r="H21" s="44">
        <f t="shared" si="1"/>
        <v>0.73899619197914168</v>
      </c>
    </row>
    <row r="22" spans="1:8" ht="15" x14ac:dyDescent="0.25">
      <c r="A22" s="34" t="s">
        <v>9</v>
      </c>
      <c r="B22" s="48" t="s">
        <v>27</v>
      </c>
      <c r="C22" s="35">
        <v>250</v>
      </c>
      <c r="D22" s="35">
        <v>113</v>
      </c>
      <c r="E22" s="35">
        <v>363</v>
      </c>
      <c r="F22" s="35">
        <v>41</v>
      </c>
      <c r="G22" s="43">
        <f t="shared" si="0"/>
        <v>1.2453257401626127E-2</v>
      </c>
      <c r="H22" s="44">
        <f t="shared" si="1"/>
        <v>0.75144944938076785</v>
      </c>
    </row>
    <row r="23" spans="1:8" ht="15" x14ac:dyDescent="0.25">
      <c r="A23" s="34" t="s">
        <v>11</v>
      </c>
      <c r="B23" s="49" t="s">
        <v>18</v>
      </c>
      <c r="C23" s="35">
        <v>302</v>
      </c>
      <c r="D23" s="35">
        <v>53</v>
      </c>
      <c r="E23" s="35">
        <v>355</v>
      </c>
      <c r="F23" s="35">
        <v>2191</v>
      </c>
      <c r="G23" s="43">
        <f t="shared" si="0"/>
        <v>1.2178805447871283E-2</v>
      </c>
      <c r="H23" s="44">
        <f t="shared" si="1"/>
        <v>0.76362825482863916</v>
      </c>
    </row>
    <row r="24" spans="1:8" ht="15" x14ac:dyDescent="0.25">
      <c r="A24" s="34" t="s">
        <v>9</v>
      </c>
      <c r="B24" s="49" t="s">
        <v>836</v>
      </c>
      <c r="C24" s="35">
        <v>0</v>
      </c>
      <c r="D24" s="35">
        <v>347</v>
      </c>
      <c r="E24" s="35">
        <v>347</v>
      </c>
      <c r="F24" s="35">
        <v>1722</v>
      </c>
      <c r="G24" s="43">
        <f t="shared" si="0"/>
        <v>1.1904353494116436E-2</v>
      </c>
      <c r="H24" s="44">
        <f t="shared" si="1"/>
        <v>0.77553260832275561</v>
      </c>
    </row>
    <row r="25" spans="1:8" ht="15" x14ac:dyDescent="0.25">
      <c r="A25" s="34" t="s">
        <v>11</v>
      </c>
      <c r="B25" s="49" t="s">
        <v>26</v>
      </c>
      <c r="C25" s="35">
        <v>225</v>
      </c>
      <c r="D25" s="35">
        <v>66</v>
      </c>
      <c r="E25" s="35">
        <v>321</v>
      </c>
      <c r="F25" s="35">
        <v>419</v>
      </c>
      <c r="G25" s="43">
        <f t="shared" si="0"/>
        <v>1.1012384644413188E-2</v>
      </c>
      <c r="H25" s="44">
        <f t="shared" si="1"/>
        <v>0.78654499296716884</v>
      </c>
    </row>
    <row r="26" spans="1:8" ht="15" x14ac:dyDescent="0.25">
      <c r="A26" s="34" t="s">
        <v>28</v>
      </c>
      <c r="B26" s="48" t="s">
        <v>29</v>
      </c>
      <c r="C26" s="35">
        <v>220</v>
      </c>
      <c r="D26" s="35">
        <v>95</v>
      </c>
      <c r="E26" s="35">
        <v>315</v>
      </c>
      <c r="F26" s="35">
        <v>8</v>
      </c>
      <c r="G26" s="43">
        <f t="shared" si="0"/>
        <v>1.0806545679097054E-2</v>
      </c>
      <c r="H26" s="44">
        <f t="shared" si="1"/>
        <v>0.79735153864626584</v>
      </c>
    </row>
    <row r="27" spans="1:8" ht="15" x14ac:dyDescent="0.25">
      <c r="A27" s="34" t="s">
        <v>9</v>
      </c>
      <c r="B27" s="48" t="s">
        <v>30</v>
      </c>
      <c r="C27" s="35">
        <v>123</v>
      </c>
      <c r="D27" s="35">
        <v>179</v>
      </c>
      <c r="E27" s="35">
        <v>302</v>
      </c>
      <c r="F27" s="35">
        <v>0</v>
      </c>
      <c r="G27" s="43">
        <f t="shared" si="0"/>
        <v>1.0360561254245429E-2</v>
      </c>
      <c r="H27" s="44">
        <f t="shared" si="1"/>
        <v>0.80771209990051129</v>
      </c>
    </row>
    <row r="28" spans="1:8" ht="15" x14ac:dyDescent="0.25">
      <c r="A28" s="34" t="s">
        <v>19</v>
      </c>
      <c r="B28" s="48" t="s">
        <v>203</v>
      </c>
      <c r="C28" s="35">
        <v>217</v>
      </c>
      <c r="D28" s="35">
        <v>74</v>
      </c>
      <c r="E28" s="35">
        <v>291</v>
      </c>
      <c r="F28" s="35">
        <v>0</v>
      </c>
      <c r="G28" s="43">
        <f t="shared" si="0"/>
        <v>9.9831898178325152E-3</v>
      </c>
      <c r="H28" s="44">
        <f t="shared" si="1"/>
        <v>0.81769528971834382</v>
      </c>
    </row>
    <row r="29" spans="1:8" ht="15" x14ac:dyDescent="0.25">
      <c r="A29" s="34" t="s">
        <v>11</v>
      </c>
      <c r="B29" s="48" t="s">
        <v>31</v>
      </c>
      <c r="C29" s="35">
        <v>18</v>
      </c>
      <c r="D29" s="35">
        <v>219</v>
      </c>
      <c r="E29" s="35">
        <v>237</v>
      </c>
      <c r="F29" s="35">
        <v>9</v>
      </c>
      <c r="G29" s="43">
        <f t="shared" si="0"/>
        <v>8.1306391299873059E-3</v>
      </c>
      <c r="H29" s="44">
        <f t="shared" si="1"/>
        <v>0.82582592884833117</v>
      </c>
    </row>
    <row r="30" spans="1:8" ht="15" x14ac:dyDescent="0.25">
      <c r="A30" s="34" t="s">
        <v>9</v>
      </c>
      <c r="B30" s="48" t="s">
        <v>188</v>
      </c>
      <c r="C30" s="35">
        <v>49</v>
      </c>
      <c r="D30" s="35">
        <v>183</v>
      </c>
      <c r="E30" s="35">
        <v>232</v>
      </c>
      <c r="F30" s="35">
        <v>0</v>
      </c>
      <c r="G30" s="43">
        <f t="shared" si="0"/>
        <v>7.9591066588905277E-3</v>
      </c>
      <c r="H30" s="44">
        <f t="shared" si="1"/>
        <v>0.83378503550722172</v>
      </c>
    </row>
    <row r="31" spans="1:8" ht="15" x14ac:dyDescent="0.25">
      <c r="A31" s="36" t="s">
        <v>32</v>
      </c>
      <c r="B31" s="49" t="s">
        <v>33</v>
      </c>
      <c r="C31" s="35">
        <v>162</v>
      </c>
      <c r="D31" s="35">
        <v>58</v>
      </c>
      <c r="E31" s="35">
        <v>220</v>
      </c>
      <c r="F31" s="35">
        <v>0</v>
      </c>
      <c r="G31" s="43">
        <f t="shared" si="0"/>
        <v>7.5474287282582594E-3</v>
      </c>
      <c r="H31" s="44">
        <f t="shared" si="1"/>
        <v>0.84133246423548003</v>
      </c>
    </row>
    <row r="32" spans="1:8" ht="15" x14ac:dyDescent="0.25">
      <c r="A32" s="34" t="s">
        <v>34</v>
      </c>
      <c r="B32" s="48" t="s">
        <v>35</v>
      </c>
      <c r="C32" s="35">
        <v>185</v>
      </c>
      <c r="D32" s="35">
        <v>35</v>
      </c>
      <c r="E32" s="35">
        <v>220</v>
      </c>
      <c r="F32" s="35">
        <v>0</v>
      </c>
      <c r="G32" s="43">
        <f t="shared" si="0"/>
        <v>7.5474287282582594E-3</v>
      </c>
      <c r="H32" s="44">
        <f t="shared" si="1"/>
        <v>0.84887989296373834</v>
      </c>
    </row>
    <row r="33" spans="1:8" ht="15" x14ac:dyDescent="0.25">
      <c r="A33" s="34" t="s">
        <v>9</v>
      </c>
      <c r="B33" s="48" t="s">
        <v>36</v>
      </c>
      <c r="C33" s="35">
        <v>94</v>
      </c>
      <c r="D33" s="35">
        <v>120</v>
      </c>
      <c r="E33" s="35">
        <v>214</v>
      </c>
      <c r="F33" s="35">
        <v>0</v>
      </c>
      <c r="G33" s="43">
        <f t="shared" si="0"/>
        <v>7.3415897629421252E-3</v>
      </c>
      <c r="H33" s="44">
        <f t="shared" si="1"/>
        <v>0.85622148272668042</v>
      </c>
    </row>
    <row r="34" spans="1:8" ht="15" x14ac:dyDescent="0.25">
      <c r="A34" s="34" t="s">
        <v>15</v>
      </c>
      <c r="B34" s="48" t="s">
        <v>253</v>
      </c>
      <c r="C34" s="35">
        <v>124</v>
      </c>
      <c r="D34" s="35">
        <v>84</v>
      </c>
      <c r="E34" s="35">
        <v>208</v>
      </c>
      <c r="F34" s="35">
        <v>20</v>
      </c>
      <c r="G34" s="43">
        <f t="shared" ref="G34:G65" si="2">E34/$E$129</f>
        <v>7.135750797625991E-3</v>
      </c>
      <c r="H34" s="44">
        <f t="shared" si="1"/>
        <v>0.86335723352430638</v>
      </c>
    </row>
    <row r="35" spans="1:8" ht="15" x14ac:dyDescent="0.25">
      <c r="A35" s="34" t="s">
        <v>37</v>
      </c>
      <c r="B35" s="48">
        <v>340</v>
      </c>
      <c r="C35" s="35">
        <v>128</v>
      </c>
      <c r="D35" s="35">
        <v>60</v>
      </c>
      <c r="E35" s="35">
        <v>188</v>
      </c>
      <c r="F35" s="35">
        <v>0</v>
      </c>
      <c r="G35" s="43">
        <f t="shared" si="2"/>
        <v>6.4496209132388765E-3</v>
      </c>
      <c r="H35" s="44">
        <f t="shared" ref="H35:H66" si="3">G35+H34</f>
        <v>0.86980685443754524</v>
      </c>
    </row>
    <row r="36" spans="1:8" ht="15" x14ac:dyDescent="0.25">
      <c r="A36" s="34" t="s">
        <v>9</v>
      </c>
      <c r="B36" s="48" t="s">
        <v>39</v>
      </c>
      <c r="C36" s="35">
        <v>80</v>
      </c>
      <c r="D36" s="35">
        <v>81</v>
      </c>
      <c r="E36" s="35">
        <v>161</v>
      </c>
      <c r="F36" s="35">
        <v>0</v>
      </c>
      <c r="G36" s="43">
        <f t="shared" si="2"/>
        <v>5.5233455693162719E-3</v>
      </c>
      <c r="H36" s="44">
        <f t="shared" si="3"/>
        <v>0.87533020000686146</v>
      </c>
    </row>
    <row r="37" spans="1:8" ht="15" x14ac:dyDescent="0.25">
      <c r="A37" s="34" t="s">
        <v>17</v>
      </c>
      <c r="B37" s="48">
        <v>195</v>
      </c>
      <c r="C37" s="35">
        <v>111</v>
      </c>
      <c r="D37" s="35">
        <v>50</v>
      </c>
      <c r="E37" s="35">
        <v>161</v>
      </c>
      <c r="F37" s="35">
        <v>0</v>
      </c>
      <c r="G37" s="43">
        <f t="shared" si="2"/>
        <v>5.5233455693162719E-3</v>
      </c>
      <c r="H37" s="44">
        <f t="shared" si="3"/>
        <v>0.88085354557617768</v>
      </c>
    </row>
    <row r="38" spans="1:8" ht="15" x14ac:dyDescent="0.25">
      <c r="A38" s="34" t="s">
        <v>24</v>
      </c>
      <c r="B38" s="48" t="s">
        <v>231</v>
      </c>
      <c r="C38" s="35">
        <v>119</v>
      </c>
      <c r="D38" s="35">
        <v>38</v>
      </c>
      <c r="E38" s="35">
        <v>157</v>
      </c>
      <c r="F38" s="35">
        <v>0</v>
      </c>
      <c r="G38" s="43">
        <f t="shared" si="2"/>
        <v>5.3861195924388488E-3</v>
      </c>
      <c r="H38" s="44">
        <f t="shared" si="3"/>
        <v>0.88623966516861652</v>
      </c>
    </row>
    <row r="39" spans="1:8" ht="15" x14ac:dyDescent="0.25">
      <c r="A39" s="34" t="s">
        <v>17</v>
      </c>
      <c r="B39" s="48">
        <v>170</v>
      </c>
      <c r="C39" s="35">
        <v>98</v>
      </c>
      <c r="D39" s="35">
        <v>59</v>
      </c>
      <c r="E39" s="35">
        <v>157</v>
      </c>
      <c r="F39" s="35">
        <v>0</v>
      </c>
      <c r="G39" s="43">
        <f t="shared" si="2"/>
        <v>5.3861195924388488E-3</v>
      </c>
      <c r="H39" s="44">
        <f t="shared" si="3"/>
        <v>0.89162578476105536</v>
      </c>
    </row>
    <row r="40" spans="1:8" ht="15" x14ac:dyDescent="0.25">
      <c r="A40" s="34" t="s">
        <v>24</v>
      </c>
      <c r="B40" s="48" t="s">
        <v>230</v>
      </c>
      <c r="C40" s="35">
        <v>104</v>
      </c>
      <c r="D40" s="35">
        <v>48</v>
      </c>
      <c r="E40" s="35">
        <v>152</v>
      </c>
      <c r="F40" s="35">
        <v>0</v>
      </c>
      <c r="G40" s="43">
        <f t="shared" si="2"/>
        <v>5.2145871213420698E-3</v>
      </c>
      <c r="H40" s="44">
        <f t="shared" si="3"/>
        <v>0.8968403718823974</v>
      </c>
    </row>
    <row r="41" spans="1:8" ht="15" x14ac:dyDescent="0.25">
      <c r="A41" s="34" t="s">
        <v>9</v>
      </c>
      <c r="B41" s="48" t="s">
        <v>40</v>
      </c>
      <c r="C41" s="35">
        <v>91</v>
      </c>
      <c r="D41" s="35">
        <v>54</v>
      </c>
      <c r="E41" s="35">
        <v>145</v>
      </c>
      <c r="F41" s="35">
        <v>0</v>
      </c>
      <c r="G41" s="43">
        <f t="shared" si="2"/>
        <v>4.9744416618065796E-3</v>
      </c>
      <c r="H41" s="44">
        <f t="shared" si="3"/>
        <v>0.90181481354420401</v>
      </c>
    </row>
    <row r="42" spans="1:8" ht="15" x14ac:dyDescent="0.25">
      <c r="A42" s="34" t="s">
        <v>9</v>
      </c>
      <c r="B42" s="48" t="s">
        <v>42</v>
      </c>
      <c r="C42" s="35">
        <v>60</v>
      </c>
      <c r="D42" s="35">
        <v>81</v>
      </c>
      <c r="E42" s="35">
        <v>141</v>
      </c>
      <c r="F42" s="35">
        <v>0</v>
      </c>
      <c r="G42" s="43">
        <f t="shared" si="2"/>
        <v>4.8372156849291574E-3</v>
      </c>
      <c r="H42" s="44">
        <f t="shared" si="3"/>
        <v>0.90665202922913313</v>
      </c>
    </row>
    <row r="43" spans="1:8" ht="15" x14ac:dyDescent="0.25">
      <c r="A43" s="34" t="s">
        <v>43</v>
      </c>
      <c r="B43" s="48" t="s">
        <v>44</v>
      </c>
      <c r="C43" s="35">
        <v>101</v>
      </c>
      <c r="D43" s="35">
        <v>30</v>
      </c>
      <c r="E43" s="35">
        <v>131</v>
      </c>
      <c r="F43" s="35">
        <v>45</v>
      </c>
      <c r="G43" s="43">
        <f t="shared" si="2"/>
        <v>4.4941507427356002E-3</v>
      </c>
      <c r="H43" s="44">
        <f t="shared" si="3"/>
        <v>0.91114617997186875</v>
      </c>
    </row>
    <row r="44" spans="1:8" ht="15" x14ac:dyDescent="0.25">
      <c r="A44" s="34" t="s">
        <v>17</v>
      </c>
      <c r="B44" s="48" t="s">
        <v>862</v>
      </c>
      <c r="C44" s="35">
        <v>92</v>
      </c>
      <c r="D44" s="35">
        <v>35</v>
      </c>
      <c r="E44" s="35">
        <v>127</v>
      </c>
      <c r="F44" s="35">
        <v>0</v>
      </c>
      <c r="G44" s="43">
        <f t="shared" si="2"/>
        <v>4.3569247658581771E-3</v>
      </c>
      <c r="H44" s="44">
        <f t="shared" si="3"/>
        <v>0.91550310473772689</v>
      </c>
    </row>
    <row r="45" spans="1:8" ht="15" x14ac:dyDescent="0.25">
      <c r="A45" s="34" t="s">
        <v>9</v>
      </c>
      <c r="B45" s="48" t="s">
        <v>41</v>
      </c>
      <c r="C45" s="35">
        <v>17</v>
      </c>
      <c r="D45" s="35">
        <v>106</v>
      </c>
      <c r="E45" s="35">
        <v>123</v>
      </c>
      <c r="F45" s="35">
        <v>0</v>
      </c>
      <c r="G45" s="43">
        <f t="shared" si="2"/>
        <v>4.219698788980754E-3</v>
      </c>
      <c r="H45" s="44">
        <f t="shared" si="3"/>
        <v>0.91972280352670766</v>
      </c>
    </row>
    <row r="46" spans="1:8" ht="15" x14ac:dyDescent="0.25">
      <c r="A46" s="36" t="s">
        <v>32</v>
      </c>
      <c r="B46" s="48" t="s">
        <v>45</v>
      </c>
      <c r="C46" s="35">
        <v>102</v>
      </c>
      <c r="D46" s="35">
        <v>19</v>
      </c>
      <c r="E46" s="35">
        <v>121</v>
      </c>
      <c r="F46" s="35">
        <v>0</v>
      </c>
      <c r="G46" s="43">
        <f t="shared" si="2"/>
        <v>4.1510858005420429E-3</v>
      </c>
      <c r="H46" s="44">
        <f t="shared" si="3"/>
        <v>0.92387388932724968</v>
      </c>
    </row>
    <row r="47" spans="1:8" ht="15" x14ac:dyDescent="0.25">
      <c r="A47" s="34" t="s">
        <v>46</v>
      </c>
      <c r="B47" s="48">
        <v>100</v>
      </c>
      <c r="C47" s="35">
        <v>80</v>
      </c>
      <c r="D47" s="35">
        <v>29</v>
      </c>
      <c r="E47" s="35">
        <v>109</v>
      </c>
      <c r="F47" s="35">
        <v>0</v>
      </c>
      <c r="G47" s="43">
        <f t="shared" si="2"/>
        <v>3.7394078699097741E-3</v>
      </c>
      <c r="H47" s="44">
        <f t="shared" si="3"/>
        <v>0.92761329719715946</v>
      </c>
    </row>
    <row r="48" spans="1:8" ht="15" x14ac:dyDescent="0.25">
      <c r="A48" s="36" t="s">
        <v>32</v>
      </c>
      <c r="B48" s="48" t="s">
        <v>48</v>
      </c>
      <c r="C48" s="35">
        <v>106</v>
      </c>
      <c r="D48" s="35">
        <v>1</v>
      </c>
      <c r="E48" s="35">
        <v>107</v>
      </c>
      <c r="F48" s="35">
        <v>0</v>
      </c>
      <c r="G48" s="43">
        <f t="shared" si="2"/>
        <v>3.6707948814710626E-3</v>
      </c>
      <c r="H48" s="44">
        <f t="shared" si="3"/>
        <v>0.9312840920786305</v>
      </c>
    </row>
    <row r="49" spans="1:9" ht="15" x14ac:dyDescent="0.25">
      <c r="A49" s="34" t="s">
        <v>49</v>
      </c>
      <c r="B49" s="48" t="s">
        <v>50</v>
      </c>
      <c r="C49" s="35">
        <v>71</v>
      </c>
      <c r="D49" s="35">
        <v>30</v>
      </c>
      <c r="E49" s="35">
        <v>101</v>
      </c>
      <c r="F49" s="35">
        <v>0</v>
      </c>
      <c r="G49" s="43">
        <f t="shared" si="2"/>
        <v>3.464955916154928E-3</v>
      </c>
      <c r="H49" s="44">
        <f t="shared" si="3"/>
        <v>0.93474904799478542</v>
      </c>
    </row>
    <row r="50" spans="1:9" ht="15" x14ac:dyDescent="0.25">
      <c r="A50" s="34" t="s">
        <v>51</v>
      </c>
      <c r="B50" s="48" t="s">
        <v>824</v>
      </c>
      <c r="C50" s="35">
        <v>74</v>
      </c>
      <c r="D50" s="35">
        <v>23</v>
      </c>
      <c r="E50" s="35">
        <v>97</v>
      </c>
      <c r="F50" s="35">
        <v>0</v>
      </c>
      <c r="G50" s="43">
        <f t="shared" si="2"/>
        <v>3.3277299392775054E-3</v>
      </c>
      <c r="H50" s="44">
        <f t="shared" si="3"/>
        <v>0.93807677793406297</v>
      </c>
    </row>
    <row r="51" spans="1:9" ht="15" x14ac:dyDescent="0.25">
      <c r="A51" s="34" t="s">
        <v>46</v>
      </c>
      <c r="B51" s="48">
        <v>50</v>
      </c>
      <c r="C51" s="35">
        <v>60</v>
      </c>
      <c r="D51" s="35">
        <v>26</v>
      </c>
      <c r="E51" s="35">
        <v>86</v>
      </c>
      <c r="F51" s="35">
        <v>0</v>
      </c>
      <c r="G51" s="43">
        <f t="shared" si="2"/>
        <v>2.9503585028645921E-3</v>
      </c>
      <c r="H51" s="44">
        <f t="shared" si="3"/>
        <v>0.94102713643692759</v>
      </c>
      <c r="I51" s="45"/>
    </row>
    <row r="52" spans="1:9" ht="15" hidden="1" x14ac:dyDescent="0.25">
      <c r="A52" s="34" t="s">
        <v>11</v>
      </c>
      <c r="B52" s="34" t="s">
        <v>818</v>
      </c>
      <c r="C52" s="35">
        <v>41</v>
      </c>
      <c r="D52" s="35">
        <v>37</v>
      </c>
      <c r="E52" s="35">
        <v>78</v>
      </c>
      <c r="F52" s="35">
        <v>0</v>
      </c>
      <c r="G52" s="43">
        <f t="shared" si="2"/>
        <v>2.6759065491097464E-3</v>
      </c>
      <c r="H52" s="44">
        <f t="shared" si="3"/>
        <v>0.94370304298603735</v>
      </c>
    </row>
    <row r="53" spans="1:9" ht="15" x14ac:dyDescent="0.25">
      <c r="A53" s="34" t="s">
        <v>153</v>
      </c>
      <c r="B53" s="48" t="s">
        <v>246</v>
      </c>
      <c r="C53" s="35">
        <v>65</v>
      </c>
      <c r="D53" s="35">
        <v>7</v>
      </c>
      <c r="E53" s="35">
        <v>72</v>
      </c>
      <c r="F53" s="35">
        <v>332</v>
      </c>
      <c r="G53" s="43">
        <f t="shared" si="2"/>
        <v>2.4700675837936122E-3</v>
      </c>
      <c r="H53" s="44">
        <f t="shared" si="3"/>
        <v>0.946173110569831</v>
      </c>
    </row>
    <row r="54" spans="1:9" ht="15" hidden="1" x14ac:dyDescent="0.25">
      <c r="A54" s="34" t="s">
        <v>17</v>
      </c>
      <c r="B54" s="34" t="s">
        <v>857</v>
      </c>
      <c r="C54" s="35">
        <v>25</v>
      </c>
      <c r="D54" s="35">
        <v>45</v>
      </c>
      <c r="E54" s="35">
        <v>70</v>
      </c>
      <c r="F54" s="35">
        <v>0</v>
      </c>
      <c r="G54" s="43">
        <f t="shared" si="2"/>
        <v>2.4014545953549007E-3</v>
      </c>
      <c r="H54" s="44">
        <f t="shared" si="3"/>
        <v>0.9485745651651859</v>
      </c>
    </row>
    <row r="55" spans="1:9" ht="15" hidden="1" x14ac:dyDescent="0.25">
      <c r="A55" s="34" t="s">
        <v>19</v>
      </c>
      <c r="B55" s="34" t="s">
        <v>850</v>
      </c>
      <c r="C55" s="35">
        <v>39</v>
      </c>
      <c r="D55" s="35">
        <v>24</v>
      </c>
      <c r="E55" s="35">
        <v>63</v>
      </c>
      <c r="F55" s="35">
        <v>0</v>
      </c>
      <c r="G55" s="43">
        <f t="shared" si="2"/>
        <v>2.1613091358194106E-3</v>
      </c>
      <c r="H55" s="44">
        <f t="shared" si="3"/>
        <v>0.95073587430100526</v>
      </c>
    </row>
    <row r="56" spans="1:9" ht="15" hidden="1" x14ac:dyDescent="0.25">
      <c r="A56" s="34" t="s">
        <v>17</v>
      </c>
      <c r="B56" s="34" t="s">
        <v>858</v>
      </c>
      <c r="C56" s="35">
        <v>37</v>
      </c>
      <c r="D56" s="35">
        <v>24</v>
      </c>
      <c r="E56" s="35">
        <v>61</v>
      </c>
      <c r="F56" s="35">
        <v>0</v>
      </c>
      <c r="G56" s="43">
        <f t="shared" si="2"/>
        <v>2.092696147380699E-3</v>
      </c>
      <c r="H56" s="44">
        <f t="shared" si="3"/>
        <v>0.95282857044838598</v>
      </c>
    </row>
    <row r="57" spans="1:9" ht="15" hidden="1" x14ac:dyDescent="0.25">
      <c r="A57" s="34" t="s">
        <v>9</v>
      </c>
      <c r="B57" s="34" t="s">
        <v>259</v>
      </c>
      <c r="C57" s="35">
        <v>56</v>
      </c>
      <c r="D57" s="35">
        <v>2</v>
      </c>
      <c r="E57" s="35">
        <v>58</v>
      </c>
      <c r="F57" s="35">
        <v>134</v>
      </c>
      <c r="G57" s="43">
        <f t="shared" si="2"/>
        <v>1.9897766647226319E-3</v>
      </c>
      <c r="H57" s="44">
        <f t="shared" si="3"/>
        <v>0.95481834711310865</v>
      </c>
    </row>
    <row r="58" spans="1:9" ht="15" hidden="1" x14ac:dyDescent="0.25">
      <c r="A58" s="34" t="s">
        <v>11</v>
      </c>
      <c r="B58" s="34" t="s">
        <v>820</v>
      </c>
      <c r="C58" s="35">
        <v>15</v>
      </c>
      <c r="D58" s="35">
        <v>42</v>
      </c>
      <c r="E58" s="35">
        <v>57</v>
      </c>
      <c r="F58" s="35">
        <v>0</v>
      </c>
      <c r="G58" s="43">
        <f t="shared" si="2"/>
        <v>1.9554701705032764E-3</v>
      </c>
      <c r="H58" s="44">
        <f t="shared" si="3"/>
        <v>0.95677381728361188</v>
      </c>
    </row>
    <row r="59" spans="1:9" ht="15" hidden="1" x14ac:dyDescent="0.25">
      <c r="A59" s="34" t="s">
        <v>49</v>
      </c>
      <c r="B59" s="34" t="s">
        <v>830</v>
      </c>
      <c r="C59" s="35">
        <v>15</v>
      </c>
      <c r="D59" s="35">
        <v>39</v>
      </c>
      <c r="E59" s="35">
        <v>54</v>
      </c>
      <c r="F59" s="35">
        <v>0</v>
      </c>
      <c r="G59" s="43">
        <f t="shared" si="2"/>
        <v>1.8525506878452091E-3</v>
      </c>
      <c r="H59" s="44">
        <f t="shared" si="3"/>
        <v>0.95862636797145706</v>
      </c>
    </row>
    <row r="60" spans="1:9" ht="15" hidden="1" x14ac:dyDescent="0.25">
      <c r="A60" s="34" t="s">
        <v>9</v>
      </c>
      <c r="B60" s="34" t="s">
        <v>843</v>
      </c>
      <c r="C60" s="35">
        <v>42</v>
      </c>
      <c r="D60" s="35">
        <v>11</v>
      </c>
      <c r="E60" s="35">
        <v>53</v>
      </c>
      <c r="F60" s="35">
        <v>0</v>
      </c>
      <c r="G60" s="43">
        <f t="shared" si="2"/>
        <v>1.8182441936258533E-3</v>
      </c>
      <c r="H60" s="44">
        <f t="shared" si="3"/>
        <v>0.96044461216508292</v>
      </c>
    </row>
    <row r="61" spans="1:9" ht="15" hidden="1" x14ac:dyDescent="0.25">
      <c r="A61" s="34" t="s">
        <v>877</v>
      </c>
      <c r="B61" s="34" t="s">
        <v>878</v>
      </c>
      <c r="C61" s="35">
        <v>41</v>
      </c>
      <c r="D61" s="35">
        <v>12</v>
      </c>
      <c r="E61" s="35">
        <v>53</v>
      </c>
      <c r="F61" s="35">
        <v>0</v>
      </c>
      <c r="G61" s="43">
        <f t="shared" si="2"/>
        <v>1.8182441936258533E-3</v>
      </c>
      <c r="H61" s="44">
        <f t="shared" si="3"/>
        <v>0.96226285635870878</v>
      </c>
    </row>
    <row r="62" spans="1:9" ht="15" hidden="1" x14ac:dyDescent="0.25">
      <c r="A62" s="34" t="s">
        <v>9</v>
      </c>
      <c r="B62" s="34" t="s">
        <v>846</v>
      </c>
      <c r="C62" s="35">
        <v>20</v>
      </c>
      <c r="D62" s="35">
        <v>30</v>
      </c>
      <c r="E62" s="35">
        <v>50</v>
      </c>
      <c r="F62" s="35">
        <v>1</v>
      </c>
      <c r="G62" s="43">
        <f t="shared" si="2"/>
        <v>1.7153247109677862E-3</v>
      </c>
      <c r="H62" s="44">
        <f t="shared" si="3"/>
        <v>0.96397818106967659</v>
      </c>
    </row>
    <row r="63" spans="1:9" ht="15" hidden="1" x14ac:dyDescent="0.25">
      <c r="A63" s="34" t="s">
        <v>9</v>
      </c>
      <c r="B63" s="36" t="s">
        <v>847</v>
      </c>
      <c r="C63" s="35">
        <v>20</v>
      </c>
      <c r="D63" s="35">
        <v>30</v>
      </c>
      <c r="E63" s="35">
        <v>50</v>
      </c>
      <c r="F63" s="35">
        <v>0</v>
      </c>
      <c r="G63" s="43">
        <f t="shared" si="2"/>
        <v>1.7153247109677862E-3</v>
      </c>
      <c r="H63" s="44">
        <f t="shared" si="3"/>
        <v>0.96569350578064439</v>
      </c>
    </row>
    <row r="64" spans="1:9" ht="15" x14ac:dyDescent="0.25">
      <c r="A64" s="34" t="s">
        <v>11</v>
      </c>
      <c r="B64" s="48" t="s">
        <v>251</v>
      </c>
      <c r="C64" s="35">
        <v>32</v>
      </c>
      <c r="D64" s="35">
        <v>15</v>
      </c>
      <c r="E64" s="35">
        <v>47</v>
      </c>
      <c r="F64" s="35">
        <v>196</v>
      </c>
      <c r="G64" s="43">
        <f t="shared" si="2"/>
        <v>1.6124052283097191E-3</v>
      </c>
      <c r="H64" s="44">
        <f t="shared" si="3"/>
        <v>0.96730591100895413</v>
      </c>
    </row>
    <row r="65" spans="1:8" ht="15" hidden="1" x14ac:dyDescent="0.25">
      <c r="A65" s="34" t="s">
        <v>883</v>
      </c>
      <c r="B65" s="34" t="s">
        <v>884</v>
      </c>
      <c r="C65" s="35">
        <v>38</v>
      </c>
      <c r="D65" s="35">
        <v>9</v>
      </c>
      <c r="E65" s="35">
        <v>47</v>
      </c>
      <c r="F65" s="35">
        <v>20</v>
      </c>
      <c r="G65" s="43">
        <f t="shared" si="2"/>
        <v>1.6124052283097191E-3</v>
      </c>
      <c r="H65" s="44">
        <f t="shared" si="3"/>
        <v>0.96891831623726388</v>
      </c>
    </row>
    <row r="66" spans="1:8" ht="15" hidden="1" x14ac:dyDescent="0.25">
      <c r="A66" s="34" t="s">
        <v>11</v>
      </c>
      <c r="B66" s="34" t="s">
        <v>815</v>
      </c>
      <c r="C66" s="35">
        <v>17</v>
      </c>
      <c r="D66" s="35">
        <v>27</v>
      </c>
      <c r="E66" s="35">
        <v>44</v>
      </c>
      <c r="F66" s="35">
        <v>0</v>
      </c>
      <c r="G66" s="43">
        <f t="shared" ref="G66:G97" si="4">E66/$E$129</f>
        <v>1.5094857456516518E-3</v>
      </c>
      <c r="H66" s="44">
        <f t="shared" si="3"/>
        <v>0.97042780198291556</v>
      </c>
    </row>
    <row r="67" spans="1:8" ht="15" x14ac:dyDescent="0.25">
      <c r="A67" s="34" t="s">
        <v>11</v>
      </c>
      <c r="B67" s="48" t="s">
        <v>252</v>
      </c>
      <c r="C67" s="35">
        <v>38</v>
      </c>
      <c r="D67" s="35">
        <v>5</v>
      </c>
      <c r="E67" s="35">
        <v>43</v>
      </c>
      <c r="F67" s="35">
        <v>119</v>
      </c>
      <c r="G67" s="43">
        <f t="shared" si="4"/>
        <v>1.4751792514322961E-3</v>
      </c>
      <c r="H67" s="44">
        <f t="shared" ref="H67:H98" si="5">G67+H66</f>
        <v>0.97190298123434782</v>
      </c>
    </row>
    <row r="68" spans="1:8" ht="15" hidden="1" x14ac:dyDescent="0.25">
      <c r="A68" s="34" t="s">
        <v>24</v>
      </c>
      <c r="B68" s="34" t="s">
        <v>853</v>
      </c>
      <c r="C68" s="35">
        <v>36</v>
      </c>
      <c r="D68" s="35">
        <v>6</v>
      </c>
      <c r="E68" s="35">
        <v>42</v>
      </c>
      <c r="F68" s="35">
        <v>0</v>
      </c>
      <c r="G68" s="43">
        <f t="shared" si="4"/>
        <v>1.4408727572129405E-3</v>
      </c>
      <c r="H68" s="44">
        <f t="shared" si="5"/>
        <v>0.97334385399156076</v>
      </c>
    </row>
    <row r="69" spans="1:8" ht="15" hidden="1" x14ac:dyDescent="0.25">
      <c r="A69" s="34" t="s">
        <v>153</v>
      </c>
      <c r="B69" s="34" t="s">
        <v>809</v>
      </c>
      <c r="C69" s="35">
        <v>40</v>
      </c>
      <c r="D69" s="35">
        <v>0</v>
      </c>
      <c r="E69" s="35">
        <v>40</v>
      </c>
      <c r="F69" s="35">
        <v>36</v>
      </c>
      <c r="G69" s="43">
        <f t="shared" si="4"/>
        <v>1.372259768774229E-3</v>
      </c>
      <c r="H69" s="44">
        <f t="shared" si="5"/>
        <v>0.97471611376033496</v>
      </c>
    </row>
    <row r="70" spans="1:8" ht="15" hidden="1" x14ac:dyDescent="0.25">
      <c r="A70" s="34" t="s">
        <v>831</v>
      </c>
      <c r="B70" s="34" t="s">
        <v>834</v>
      </c>
      <c r="C70" s="35">
        <v>8</v>
      </c>
      <c r="D70" s="35">
        <v>31</v>
      </c>
      <c r="E70" s="35">
        <v>39</v>
      </c>
      <c r="F70" s="35">
        <v>0</v>
      </c>
      <c r="G70" s="43">
        <f t="shared" si="4"/>
        <v>1.3379532745548732E-3</v>
      </c>
      <c r="H70" s="44">
        <f t="shared" si="5"/>
        <v>0.97605406703488984</v>
      </c>
    </row>
    <row r="71" spans="1:8" ht="15" hidden="1" x14ac:dyDescent="0.25">
      <c r="A71" s="34" t="s">
        <v>17</v>
      </c>
      <c r="B71" s="34" t="s">
        <v>856</v>
      </c>
      <c r="C71" s="35">
        <v>35</v>
      </c>
      <c r="D71" s="35">
        <v>4</v>
      </c>
      <c r="E71" s="35">
        <v>39</v>
      </c>
      <c r="F71" s="35">
        <v>0</v>
      </c>
      <c r="G71" s="43">
        <f t="shared" si="4"/>
        <v>1.3379532745548732E-3</v>
      </c>
      <c r="H71" s="44">
        <f t="shared" si="5"/>
        <v>0.97739202030944472</v>
      </c>
    </row>
    <row r="72" spans="1:8" ht="15" hidden="1" x14ac:dyDescent="0.25">
      <c r="A72" s="34" t="s">
        <v>831</v>
      </c>
      <c r="B72" s="34" t="s">
        <v>832</v>
      </c>
      <c r="C72" s="35">
        <v>19</v>
      </c>
      <c r="D72" s="35">
        <v>15</v>
      </c>
      <c r="E72" s="35">
        <v>37</v>
      </c>
      <c r="F72" s="35">
        <v>0</v>
      </c>
      <c r="G72" s="43">
        <f t="shared" si="4"/>
        <v>1.2693402861161619E-3</v>
      </c>
      <c r="H72" s="44">
        <f t="shared" si="5"/>
        <v>0.97866136059556086</v>
      </c>
    </row>
    <row r="73" spans="1:8" ht="15" hidden="1" x14ac:dyDescent="0.25">
      <c r="A73" s="34" t="s">
        <v>9</v>
      </c>
      <c r="B73" s="34" t="s">
        <v>845</v>
      </c>
      <c r="C73" s="35">
        <v>9</v>
      </c>
      <c r="D73" s="35">
        <v>28</v>
      </c>
      <c r="E73" s="35">
        <v>37</v>
      </c>
      <c r="F73" s="35">
        <v>0</v>
      </c>
      <c r="G73" s="43">
        <f t="shared" si="4"/>
        <v>1.2693402861161619E-3</v>
      </c>
      <c r="H73" s="44">
        <f t="shared" si="5"/>
        <v>0.979930700881677</v>
      </c>
    </row>
    <row r="74" spans="1:8" ht="15" hidden="1" x14ac:dyDescent="0.25">
      <c r="A74" s="34" t="s">
        <v>9</v>
      </c>
      <c r="B74" s="34" t="s">
        <v>842</v>
      </c>
      <c r="C74" s="35">
        <v>13</v>
      </c>
      <c r="D74" s="35">
        <v>22</v>
      </c>
      <c r="E74" s="35">
        <v>35</v>
      </c>
      <c r="F74" s="35">
        <v>0</v>
      </c>
      <c r="G74" s="43">
        <f t="shared" si="4"/>
        <v>1.2007272976774504E-3</v>
      </c>
      <c r="H74" s="44">
        <f t="shared" si="5"/>
        <v>0.98113142817935439</v>
      </c>
    </row>
    <row r="75" spans="1:8" ht="15" hidden="1" x14ac:dyDescent="0.25">
      <c r="A75" s="34" t="s">
        <v>46</v>
      </c>
      <c r="B75" s="34">
        <v>70</v>
      </c>
      <c r="C75" s="35">
        <v>21</v>
      </c>
      <c r="D75" s="35">
        <v>14</v>
      </c>
      <c r="E75" s="35">
        <v>35</v>
      </c>
      <c r="F75" s="35">
        <v>0</v>
      </c>
      <c r="G75" s="43">
        <f t="shared" si="4"/>
        <v>1.2007272976774504E-3</v>
      </c>
      <c r="H75" s="44">
        <f t="shared" si="5"/>
        <v>0.98233215547703179</v>
      </c>
    </row>
    <row r="76" spans="1:8" ht="15" hidden="1" x14ac:dyDescent="0.25">
      <c r="A76" s="34" t="s">
        <v>9</v>
      </c>
      <c r="B76" s="34" t="s">
        <v>840</v>
      </c>
      <c r="C76" s="35">
        <v>15</v>
      </c>
      <c r="D76" s="35">
        <v>16</v>
      </c>
      <c r="E76" s="35">
        <v>31</v>
      </c>
      <c r="F76" s="35">
        <v>0</v>
      </c>
      <c r="G76" s="43">
        <f t="shared" si="4"/>
        <v>1.0635013208000275E-3</v>
      </c>
      <c r="H76" s="44">
        <f t="shared" si="5"/>
        <v>0.98339565679783181</v>
      </c>
    </row>
    <row r="77" spans="1:8" ht="15" hidden="1" x14ac:dyDescent="0.25">
      <c r="A77" s="34" t="s">
        <v>260</v>
      </c>
      <c r="B77" s="34" t="s">
        <v>261</v>
      </c>
      <c r="C77" s="35">
        <v>28</v>
      </c>
      <c r="D77" s="35">
        <v>3</v>
      </c>
      <c r="E77" s="35">
        <v>31</v>
      </c>
      <c r="F77" s="35">
        <v>208</v>
      </c>
      <c r="G77" s="43">
        <f t="shared" si="4"/>
        <v>1.0635013208000275E-3</v>
      </c>
      <c r="H77" s="44">
        <f t="shared" si="5"/>
        <v>0.98445915811863183</v>
      </c>
    </row>
    <row r="78" spans="1:8" ht="15" hidden="1" x14ac:dyDescent="0.25">
      <c r="A78" s="34" t="s">
        <v>9</v>
      </c>
      <c r="B78" s="34" t="s">
        <v>839</v>
      </c>
      <c r="C78" s="35">
        <v>10</v>
      </c>
      <c r="D78" s="35">
        <v>19</v>
      </c>
      <c r="E78" s="35">
        <v>29</v>
      </c>
      <c r="F78" s="35">
        <v>0</v>
      </c>
      <c r="G78" s="43">
        <f t="shared" si="4"/>
        <v>9.9488833236131597E-4</v>
      </c>
      <c r="H78" s="44">
        <f t="shared" si="5"/>
        <v>0.9854540464509931</v>
      </c>
    </row>
    <row r="79" spans="1:8" ht="15" hidden="1" x14ac:dyDescent="0.25">
      <c r="A79" s="34" t="s">
        <v>9</v>
      </c>
      <c r="B79" s="36" t="s">
        <v>837</v>
      </c>
      <c r="C79" s="35">
        <v>0</v>
      </c>
      <c r="D79" s="35">
        <v>28</v>
      </c>
      <c r="E79" s="35">
        <v>28</v>
      </c>
      <c r="F79" s="35">
        <v>91</v>
      </c>
      <c r="G79" s="43">
        <f t="shared" si="4"/>
        <v>9.6058183814196031E-4</v>
      </c>
      <c r="H79" s="44">
        <f t="shared" si="5"/>
        <v>0.98641462828913506</v>
      </c>
    </row>
    <row r="80" spans="1:8" ht="15" hidden="1" x14ac:dyDescent="0.25">
      <c r="A80" s="34" t="s">
        <v>886</v>
      </c>
      <c r="B80" s="34" t="s">
        <v>888</v>
      </c>
      <c r="C80" s="35">
        <v>17</v>
      </c>
      <c r="D80" s="35">
        <v>11</v>
      </c>
      <c r="E80" s="35">
        <v>28</v>
      </c>
      <c r="F80" s="35">
        <v>0</v>
      </c>
      <c r="G80" s="43">
        <f t="shared" si="4"/>
        <v>9.6058183814196031E-4</v>
      </c>
      <c r="H80" s="44">
        <f t="shared" si="5"/>
        <v>0.98737521012727703</v>
      </c>
    </row>
    <row r="81" spans="1:8" ht="15" hidden="1" x14ac:dyDescent="0.25">
      <c r="A81" s="34" t="s">
        <v>854</v>
      </c>
      <c r="B81" s="34">
        <v>328</v>
      </c>
      <c r="C81" s="35">
        <v>15</v>
      </c>
      <c r="D81" s="35">
        <v>12</v>
      </c>
      <c r="E81" s="35">
        <v>27</v>
      </c>
      <c r="F81" s="35">
        <v>0</v>
      </c>
      <c r="G81" s="43">
        <f t="shared" si="4"/>
        <v>9.2627534392260454E-4</v>
      </c>
      <c r="H81" s="44">
        <f t="shared" si="5"/>
        <v>0.98830148547119967</v>
      </c>
    </row>
    <row r="82" spans="1:8" ht="15" hidden="1" x14ac:dyDescent="0.25">
      <c r="A82" s="34" t="s">
        <v>9</v>
      </c>
      <c r="B82" s="34" t="s">
        <v>849</v>
      </c>
      <c r="C82" s="35">
        <v>0</v>
      </c>
      <c r="D82" s="35">
        <v>26</v>
      </c>
      <c r="E82" s="35">
        <v>26</v>
      </c>
      <c r="F82" s="35">
        <v>0</v>
      </c>
      <c r="G82" s="43">
        <f t="shared" si="4"/>
        <v>8.9196884970324888E-4</v>
      </c>
      <c r="H82" s="44">
        <f t="shared" si="5"/>
        <v>0.98919345432090289</v>
      </c>
    </row>
    <row r="83" spans="1:8" ht="15" hidden="1" x14ac:dyDescent="0.25">
      <c r="A83" s="34" t="s">
        <v>11</v>
      </c>
      <c r="B83" s="34" t="s">
        <v>813</v>
      </c>
      <c r="C83" s="35">
        <v>20</v>
      </c>
      <c r="D83" s="35">
        <v>4</v>
      </c>
      <c r="E83" s="35">
        <v>24</v>
      </c>
      <c r="F83" s="35">
        <v>0</v>
      </c>
      <c r="G83" s="43">
        <f t="shared" si="4"/>
        <v>8.2335586126453734E-4</v>
      </c>
      <c r="H83" s="44">
        <f t="shared" si="5"/>
        <v>0.99001681018216747</v>
      </c>
    </row>
    <row r="84" spans="1:8" ht="15" hidden="1" x14ac:dyDescent="0.25">
      <c r="A84" s="34" t="s">
        <v>11</v>
      </c>
      <c r="B84" s="34" t="s">
        <v>812</v>
      </c>
      <c r="C84" s="35">
        <v>10</v>
      </c>
      <c r="D84" s="35">
        <v>12</v>
      </c>
      <c r="E84" s="35">
        <v>22</v>
      </c>
      <c r="F84" s="35">
        <v>0</v>
      </c>
      <c r="G84" s="43">
        <f t="shared" si="4"/>
        <v>7.5474287282582592E-4</v>
      </c>
      <c r="H84" s="44">
        <f t="shared" si="5"/>
        <v>0.99077155305499331</v>
      </c>
    </row>
    <row r="85" spans="1:8" ht="15" hidden="1" x14ac:dyDescent="0.25">
      <c r="A85" s="34" t="s">
        <v>11</v>
      </c>
      <c r="B85" s="34" t="s">
        <v>810</v>
      </c>
      <c r="C85" s="35">
        <v>8</v>
      </c>
      <c r="D85" s="35">
        <v>13</v>
      </c>
      <c r="E85" s="35">
        <v>21</v>
      </c>
      <c r="F85" s="35">
        <v>0</v>
      </c>
      <c r="G85" s="43">
        <f t="shared" si="4"/>
        <v>7.2043637860647026E-4</v>
      </c>
      <c r="H85" s="44">
        <f t="shared" si="5"/>
        <v>0.99149198943359973</v>
      </c>
    </row>
    <row r="86" spans="1:8" ht="15" hidden="1" x14ac:dyDescent="0.25">
      <c r="A86" s="34" t="s">
        <v>24</v>
      </c>
      <c r="B86" s="34" t="s">
        <v>852</v>
      </c>
      <c r="C86" s="35">
        <v>6</v>
      </c>
      <c r="D86" s="35">
        <v>15</v>
      </c>
      <c r="E86" s="35">
        <v>21</v>
      </c>
      <c r="F86" s="35">
        <v>0</v>
      </c>
      <c r="G86" s="43">
        <f t="shared" si="4"/>
        <v>7.2043637860647026E-4</v>
      </c>
      <c r="H86" s="44">
        <f t="shared" si="5"/>
        <v>0.99221242581220614</v>
      </c>
    </row>
    <row r="87" spans="1:8" ht="15" hidden="1" x14ac:dyDescent="0.25">
      <c r="A87" s="34" t="s">
        <v>49</v>
      </c>
      <c r="B87" s="34" t="s">
        <v>827</v>
      </c>
      <c r="C87" s="35">
        <v>11</v>
      </c>
      <c r="D87" s="35">
        <v>9</v>
      </c>
      <c r="E87" s="35">
        <v>20</v>
      </c>
      <c r="F87" s="35">
        <v>0</v>
      </c>
      <c r="G87" s="43">
        <f t="shared" si="4"/>
        <v>6.8612988438711449E-4</v>
      </c>
      <c r="H87" s="44">
        <f t="shared" si="5"/>
        <v>0.99289855569659324</v>
      </c>
    </row>
    <row r="88" spans="1:8" ht="15" hidden="1" x14ac:dyDescent="0.25">
      <c r="A88" s="34" t="s">
        <v>886</v>
      </c>
      <c r="B88" s="34" t="s">
        <v>887</v>
      </c>
      <c r="C88" s="35">
        <v>20</v>
      </c>
      <c r="D88" s="35">
        <v>0</v>
      </c>
      <c r="E88" s="35">
        <v>20</v>
      </c>
      <c r="F88" s="35">
        <v>0</v>
      </c>
      <c r="G88" s="43">
        <f t="shared" si="4"/>
        <v>6.8612988438711449E-4</v>
      </c>
      <c r="H88" s="44">
        <f t="shared" si="5"/>
        <v>0.99358468558098034</v>
      </c>
    </row>
    <row r="89" spans="1:8" ht="15" hidden="1" x14ac:dyDescent="0.25">
      <c r="A89" s="34" t="s">
        <v>854</v>
      </c>
      <c r="B89" s="34" t="s">
        <v>855</v>
      </c>
      <c r="C89" s="35">
        <v>9</v>
      </c>
      <c r="D89" s="35">
        <v>9</v>
      </c>
      <c r="E89" s="35">
        <v>18</v>
      </c>
      <c r="F89" s="35">
        <v>0</v>
      </c>
      <c r="G89" s="43">
        <f t="shared" si="4"/>
        <v>6.1751689594840306E-4</v>
      </c>
      <c r="H89" s="44">
        <f t="shared" si="5"/>
        <v>0.9942022024769287</v>
      </c>
    </row>
    <row r="90" spans="1:8" ht="15" hidden="1" x14ac:dyDescent="0.25">
      <c r="A90" s="34" t="s">
        <v>879</v>
      </c>
      <c r="B90" s="34" t="s">
        <v>882</v>
      </c>
      <c r="C90" s="35">
        <v>4</v>
      </c>
      <c r="D90" s="35">
        <v>14</v>
      </c>
      <c r="E90" s="35">
        <v>18</v>
      </c>
      <c r="F90" s="35">
        <v>0</v>
      </c>
      <c r="G90" s="43">
        <f t="shared" si="4"/>
        <v>6.1751689594840306E-4</v>
      </c>
      <c r="H90" s="44">
        <f t="shared" si="5"/>
        <v>0.99481971937287705</v>
      </c>
    </row>
    <row r="91" spans="1:8" ht="15" hidden="1" x14ac:dyDescent="0.25">
      <c r="A91" s="34" t="s">
        <v>9</v>
      </c>
      <c r="B91" s="34" t="s">
        <v>844</v>
      </c>
      <c r="C91" s="35">
        <v>9</v>
      </c>
      <c r="D91" s="35">
        <v>7</v>
      </c>
      <c r="E91" s="35">
        <v>16</v>
      </c>
      <c r="F91" s="35">
        <v>0</v>
      </c>
      <c r="G91" s="43">
        <f t="shared" si="4"/>
        <v>5.4890390750969163E-4</v>
      </c>
      <c r="H91" s="44">
        <f t="shared" si="5"/>
        <v>0.99536862328038678</v>
      </c>
    </row>
    <row r="92" spans="1:8" ht="15" hidden="1" x14ac:dyDescent="0.25">
      <c r="A92" s="34" t="s">
        <v>37</v>
      </c>
      <c r="B92" s="34">
        <v>2000</v>
      </c>
      <c r="C92" s="35">
        <v>3</v>
      </c>
      <c r="D92" s="35">
        <v>13</v>
      </c>
      <c r="E92" s="35">
        <v>16</v>
      </c>
      <c r="F92" s="35">
        <v>0</v>
      </c>
      <c r="G92" s="43">
        <f t="shared" si="4"/>
        <v>5.4890390750969163E-4</v>
      </c>
      <c r="H92" s="44">
        <f t="shared" si="5"/>
        <v>0.9959175271878965</v>
      </c>
    </row>
    <row r="93" spans="1:8" ht="15" hidden="1" x14ac:dyDescent="0.25">
      <c r="A93" s="34" t="s">
        <v>17</v>
      </c>
      <c r="B93" s="34" t="s">
        <v>861</v>
      </c>
      <c r="C93" s="35">
        <v>11</v>
      </c>
      <c r="D93" s="35">
        <v>4</v>
      </c>
      <c r="E93" s="35">
        <v>15</v>
      </c>
      <c r="F93" s="35">
        <v>6</v>
      </c>
      <c r="G93" s="43">
        <f t="shared" si="4"/>
        <v>5.1459741329033587E-4</v>
      </c>
      <c r="H93" s="44">
        <f t="shared" si="5"/>
        <v>0.9964321246011868</v>
      </c>
    </row>
    <row r="94" spans="1:8" ht="15" hidden="1" x14ac:dyDescent="0.25">
      <c r="A94" s="34" t="s">
        <v>11</v>
      </c>
      <c r="B94" s="34" t="s">
        <v>819</v>
      </c>
      <c r="C94" s="35">
        <v>2</v>
      </c>
      <c r="D94" s="35">
        <v>10</v>
      </c>
      <c r="E94" s="35">
        <v>12</v>
      </c>
      <c r="F94" s="35">
        <v>0</v>
      </c>
      <c r="G94" s="43">
        <f t="shared" si="4"/>
        <v>4.1167793063226867E-4</v>
      </c>
      <c r="H94" s="44">
        <f t="shared" si="5"/>
        <v>0.99684380253181903</v>
      </c>
    </row>
    <row r="95" spans="1:8" ht="15" hidden="1" x14ac:dyDescent="0.25">
      <c r="A95" s="34" t="s">
        <v>49</v>
      </c>
      <c r="B95" s="34" t="s">
        <v>828</v>
      </c>
      <c r="C95" s="35">
        <v>7</v>
      </c>
      <c r="D95" s="35">
        <v>2</v>
      </c>
      <c r="E95" s="35">
        <v>9</v>
      </c>
      <c r="F95" s="35">
        <v>0</v>
      </c>
      <c r="G95" s="43">
        <f t="shared" si="4"/>
        <v>3.0875844797420153E-4</v>
      </c>
      <c r="H95" s="44">
        <f t="shared" si="5"/>
        <v>0.99715256097979321</v>
      </c>
    </row>
    <row r="96" spans="1:8" ht="15" hidden="1" x14ac:dyDescent="0.25">
      <c r="A96" s="34" t="s">
        <v>879</v>
      </c>
      <c r="B96" s="34" t="s">
        <v>881</v>
      </c>
      <c r="C96" s="35">
        <v>9</v>
      </c>
      <c r="D96" s="35">
        <v>0</v>
      </c>
      <c r="E96" s="35">
        <v>9</v>
      </c>
      <c r="F96" s="35">
        <v>0</v>
      </c>
      <c r="G96" s="43">
        <f t="shared" si="4"/>
        <v>3.0875844797420153E-4</v>
      </c>
      <c r="H96" s="44">
        <f t="shared" si="5"/>
        <v>0.99746131942776739</v>
      </c>
    </row>
    <row r="97" spans="1:8" ht="15" hidden="1" x14ac:dyDescent="0.25">
      <c r="A97" s="34" t="s">
        <v>17</v>
      </c>
      <c r="B97" s="34" t="s">
        <v>860</v>
      </c>
      <c r="C97" s="35">
        <v>8</v>
      </c>
      <c r="D97" s="35">
        <v>0</v>
      </c>
      <c r="E97" s="35">
        <v>8</v>
      </c>
      <c r="F97" s="35">
        <v>102</v>
      </c>
      <c r="G97" s="43">
        <f t="shared" si="4"/>
        <v>2.7445195375484582E-4</v>
      </c>
      <c r="H97" s="44">
        <f t="shared" si="5"/>
        <v>0.99773577138152225</v>
      </c>
    </row>
    <row r="98" spans="1:8" ht="15" hidden="1" x14ac:dyDescent="0.25">
      <c r="A98" s="34" t="s">
        <v>871</v>
      </c>
      <c r="B98" s="34" t="s">
        <v>872</v>
      </c>
      <c r="C98" s="35">
        <v>8</v>
      </c>
      <c r="D98" s="35">
        <v>0</v>
      </c>
      <c r="E98" s="35">
        <v>8</v>
      </c>
      <c r="F98" s="35">
        <v>0</v>
      </c>
      <c r="G98" s="43">
        <f t="shared" ref="G98:G128" si="6">E98/$E$129</f>
        <v>2.7445195375484582E-4</v>
      </c>
      <c r="H98" s="44">
        <f t="shared" si="5"/>
        <v>0.99801022333527711</v>
      </c>
    </row>
    <row r="99" spans="1:8" ht="15" hidden="1" x14ac:dyDescent="0.25">
      <c r="A99" s="34" t="s">
        <v>51</v>
      </c>
      <c r="B99" s="34" t="s">
        <v>822</v>
      </c>
      <c r="C99" s="35">
        <v>5</v>
      </c>
      <c r="D99" s="35">
        <v>2</v>
      </c>
      <c r="E99" s="35">
        <v>7</v>
      </c>
      <c r="F99" s="35">
        <v>0</v>
      </c>
      <c r="G99" s="43">
        <f t="shared" si="6"/>
        <v>2.4014545953549008E-4</v>
      </c>
      <c r="H99" s="44">
        <f t="shared" ref="H99:H128" si="7">G99+H98</f>
        <v>0.99825036879481255</v>
      </c>
    </row>
    <row r="100" spans="1:8" ht="15" hidden="1" x14ac:dyDescent="0.25">
      <c r="A100" s="34" t="s">
        <v>51</v>
      </c>
      <c r="B100" s="34" t="s">
        <v>823</v>
      </c>
      <c r="C100" s="35">
        <v>0</v>
      </c>
      <c r="D100" s="35">
        <v>6</v>
      </c>
      <c r="E100" s="35">
        <v>6</v>
      </c>
      <c r="F100" s="35">
        <v>0</v>
      </c>
      <c r="G100" s="43">
        <f t="shared" si="6"/>
        <v>2.0583896531613434E-4</v>
      </c>
      <c r="H100" s="44">
        <f t="shared" si="7"/>
        <v>0.99845620776012867</v>
      </c>
    </row>
    <row r="101" spans="1:8" ht="15" hidden="1" x14ac:dyDescent="0.25">
      <c r="A101" s="34" t="s">
        <v>863</v>
      </c>
      <c r="B101" s="34" t="s">
        <v>864</v>
      </c>
      <c r="C101" s="35">
        <v>6</v>
      </c>
      <c r="D101" s="35">
        <v>0</v>
      </c>
      <c r="E101" s="35">
        <v>6</v>
      </c>
      <c r="F101" s="35">
        <v>0</v>
      </c>
      <c r="G101" s="43">
        <f t="shared" si="6"/>
        <v>2.0583896531613434E-4</v>
      </c>
      <c r="H101" s="44">
        <f t="shared" si="7"/>
        <v>0.99866204672544479</v>
      </c>
    </row>
    <row r="102" spans="1:8" ht="15" hidden="1" x14ac:dyDescent="0.25">
      <c r="A102" s="34" t="s">
        <v>863</v>
      </c>
      <c r="B102" s="34" t="s">
        <v>865</v>
      </c>
      <c r="C102" s="35">
        <v>5</v>
      </c>
      <c r="D102" s="35">
        <v>0</v>
      </c>
      <c r="E102" s="35">
        <v>5</v>
      </c>
      <c r="F102" s="35">
        <v>0</v>
      </c>
      <c r="G102" s="43">
        <f t="shared" si="6"/>
        <v>1.7153247109677862E-4</v>
      </c>
      <c r="H102" s="44">
        <f t="shared" si="7"/>
        <v>0.99883357919654159</v>
      </c>
    </row>
    <row r="103" spans="1:8" ht="15" hidden="1" x14ac:dyDescent="0.25">
      <c r="A103" s="34" t="s">
        <v>863</v>
      </c>
      <c r="B103" s="34" t="s">
        <v>866</v>
      </c>
      <c r="C103" s="35">
        <v>1</v>
      </c>
      <c r="D103" s="35">
        <v>3</v>
      </c>
      <c r="E103" s="35">
        <v>4</v>
      </c>
      <c r="F103" s="35">
        <v>0</v>
      </c>
      <c r="G103" s="43">
        <f t="shared" si="6"/>
        <v>1.3722597687742291E-4</v>
      </c>
      <c r="H103" s="44">
        <f t="shared" si="7"/>
        <v>0.99897080517341896</v>
      </c>
    </row>
    <row r="104" spans="1:8" ht="15" hidden="1" x14ac:dyDescent="0.25">
      <c r="A104" s="34" t="s">
        <v>869</v>
      </c>
      <c r="B104" s="34" t="s">
        <v>870</v>
      </c>
      <c r="C104" s="35">
        <v>3</v>
      </c>
      <c r="D104" s="35">
        <v>1</v>
      </c>
      <c r="E104" s="35">
        <v>4</v>
      </c>
      <c r="F104" s="35">
        <v>0</v>
      </c>
      <c r="G104" s="43">
        <f t="shared" si="6"/>
        <v>1.3722597687742291E-4</v>
      </c>
      <c r="H104" s="44">
        <f t="shared" si="7"/>
        <v>0.99910803115029634</v>
      </c>
    </row>
    <row r="105" spans="1:8" ht="15" hidden="1" x14ac:dyDescent="0.25">
      <c r="A105" s="34" t="s">
        <v>883</v>
      </c>
      <c r="B105" s="34" t="s">
        <v>885</v>
      </c>
      <c r="C105" s="35">
        <v>2</v>
      </c>
      <c r="D105" s="35">
        <v>2</v>
      </c>
      <c r="E105" s="35">
        <v>4</v>
      </c>
      <c r="F105" s="35">
        <v>10</v>
      </c>
      <c r="G105" s="43">
        <f t="shared" si="6"/>
        <v>1.3722597687742291E-4</v>
      </c>
      <c r="H105" s="44">
        <f t="shared" si="7"/>
        <v>0.99924525712717371</v>
      </c>
    </row>
    <row r="106" spans="1:8" ht="15" hidden="1" x14ac:dyDescent="0.25">
      <c r="A106" s="34" t="s">
        <v>11</v>
      </c>
      <c r="B106" s="34" t="s">
        <v>811</v>
      </c>
      <c r="C106" s="35">
        <v>1</v>
      </c>
      <c r="D106" s="35">
        <v>2</v>
      </c>
      <c r="E106" s="35">
        <v>3</v>
      </c>
      <c r="F106" s="35">
        <v>0</v>
      </c>
      <c r="G106" s="43">
        <f t="shared" si="6"/>
        <v>1.0291948265806717E-4</v>
      </c>
      <c r="H106" s="44">
        <f t="shared" si="7"/>
        <v>0.99934817660983177</v>
      </c>
    </row>
    <row r="107" spans="1:8" ht="15" hidden="1" x14ac:dyDescent="0.25">
      <c r="A107" s="34" t="s">
        <v>51</v>
      </c>
      <c r="B107" s="34" t="s">
        <v>825</v>
      </c>
      <c r="C107" s="35">
        <v>2</v>
      </c>
      <c r="D107" s="35">
        <v>1</v>
      </c>
      <c r="E107" s="35">
        <v>3</v>
      </c>
      <c r="F107" s="35">
        <v>0</v>
      </c>
      <c r="G107" s="43">
        <f t="shared" si="6"/>
        <v>1.0291948265806717E-4</v>
      </c>
      <c r="H107" s="44">
        <f t="shared" si="7"/>
        <v>0.99945109609248983</v>
      </c>
    </row>
    <row r="108" spans="1:8" ht="15" hidden="1" x14ac:dyDescent="0.25">
      <c r="A108" s="34" t="s">
        <v>49</v>
      </c>
      <c r="B108" s="34" t="s">
        <v>829</v>
      </c>
      <c r="C108" s="35">
        <v>1</v>
      </c>
      <c r="D108" s="35">
        <v>1</v>
      </c>
      <c r="E108" s="35">
        <v>2</v>
      </c>
      <c r="F108" s="35">
        <v>0</v>
      </c>
      <c r="G108" s="43">
        <f t="shared" si="6"/>
        <v>6.8612988438711454E-5</v>
      </c>
      <c r="H108" s="44">
        <f t="shared" si="7"/>
        <v>0.99951970908092858</v>
      </c>
    </row>
    <row r="109" spans="1:8" ht="15" hidden="1" x14ac:dyDescent="0.25">
      <c r="A109" s="34" t="s">
        <v>49</v>
      </c>
      <c r="B109" s="34" t="s">
        <v>826</v>
      </c>
      <c r="C109" s="35">
        <v>0</v>
      </c>
      <c r="D109" s="35">
        <v>2</v>
      </c>
      <c r="E109" s="35">
        <v>2</v>
      </c>
      <c r="F109" s="35">
        <v>0</v>
      </c>
      <c r="G109" s="43">
        <f t="shared" si="6"/>
        <v>6.8612988438711454E-5</v>
      </c>
      <c r="H109" s="44">
        <f t="shared" si="7"/>
        <v>0.99958832206936732</v>
      </c>
    </row>
    <row r="110" spans="1:8" ht="15" hidden="1" x14ac:dyDescent="0.25">
      <c r="A110" s="34" t="s">
        <v>871</v>
      </c>
      <c r="B110" s="34" t="s">
        <v>873</v>
      </c>
      <c r="C110" s="35">
        <v>0</v>
      </c>
      <c r="D110" s="35">
        <v>2</v>
      </c>
      <c r="E110" s="35">
        <v>2</v>
      </c>
      <c r="F110" s="35">
        <v>0</v>
      </c>
      <c r="G110" s="43">
        <f t="shared" si="6"/>
        <v>6.8612988438711454E-5</v>
      </c>
      <c r="H110" s="44">
        <f t="shared" si="7"/>
        <v>0.99965693505780606</v>
      </c>
    </row>
    <row r="111" spans="1:8" ht="15" hidden="1" x14ac:dyDescent="0.25">
      <c r="A111" s="34" t="s">
        <v>871</v>
      </c>
      <c r="B111" s="34" t="s">
        <v>874</v>
      </c>
      <c r="C111" s="35">
        <v>1</v>
      </c>
      <c r="D111" s="35">
        <v>1</v>
      </c>
      <c r="E111" s="35">
        <v>2</v>
      </c>
      <c r="F111" s="35">
        <v>0</v>
      </c>
      <c r="G111" s="43">
        <f t="shared" si="6"/>
        <v>6.8612988438711454E-5</v>
      </c>
      <c r="H111" s="44">
        <f t="shared" si="7"/>
        <v>0.99972554804624481</v>
      </c>
    </row>
    <row r="112" spans="1:8" ht="15" hidden="1" x14ac:dyDescent="0.25">
      <c r="A112" s="34" t="s">
        <v>875</v>
      </c>
      <c r="B112" s="34" t="s">
        <v>876</v>
      </c>
      <c r="C112" s="35">
        <v>0</v>
      </c>
      <c r="D112" s="35">
        <v>2</v>
      </c>
      <c r="E112" s="35">
        <v>2</v>
      </c>
      <c r="F112" s="35">
        <v>0</v>
      </c>
      <c r="G112" s="43">
        <f t="shared" si="6"/>
        <v>6.8612988438711454E-5</v>
      </c>
      <c r="H112" s="44">
        <f t="shared" si="7"/>
        <v>0.99979416103468355</v>
      </c>
    </row>
    <row r="113" spans="1:8" ht="15" hidden="1" x14ac:dyDescent="0.25">
      <c r="A113" s="34" t="s">
        <v>879</v>
      </c>
      <c r="B113" s="34" t="s">
        <v>880</v>
      </c>
      <c r="C113" s="35">
        <v>2</v>
      </c>
      <c r="D113" s="35">
        <v>0</v>
      </c>
      <c r="E113" s="35">
        <v>2</v>
      </c>
      <c r="F113" s="35">
        <v>0</v>
      </c>
      <c r="G113" s="43">
        <f t="shared" si="6"/>
        <v>6.8612988438711454E-5</v>
      </c>
      <c r="H113" s="44">
        <f t="shared" si="7"/>
        <v>0.99986277402312229</v>
      </c>
    </row>
    <row r="114" spans="1:8" ht="15" hidden="1" x14ac:dyDescent="0.25">
      <c r="A114" s="34" t="s">
        <v>11</v>
      </c>
      <c r="B114" s="34" t="s">
        <v>817</v>
      </c>
      <c r="C114" s="35">
        <v>1</v>
      </c>
      <c r="D114" s="35">
        <v>0</v>
      </c>
      <c r="E114" s="35">
        <v>1</v>
      </c>
      <c r="F114" s="35">
        <v>0</v>
      </c>
      <c r="G114" s="43">
        <f t="shared" si="6"/>
        <v>3.4306494219355727E-5</v>
      </c>
      <c r="H114" s="44">
        <f t="shared" si="7"/>
        <v>0.99989708051734161</v>
      </c>
    </row>
    <row r="115" spans="1:8" ht="15" hidden="1" x14ac:dyDescent="0.25">
      <c r="A115" s="34" t="s">
        <v>51</v>
      </c>
      <c r="B115" s="34" t="s">
        <v>821</v>
      </c>
      <c r="C115" s="35">
        <v>1</v>
      </c>
      <c r="D115" s="35">
        <v>0</v>
      </c>
      <c r="E115" s="35">
        <v>1</v>
      </c>
      <c r="F115" s="35">
        <v>0</v>
      </c>
      <c r="G115" s="43">
        <f t="shared" si="6"/>
        <v>3.4306494219355727E-5</v>
      </c>
      <c r="H115" s="44">
        <f t="shared" si="7"/>
        <v>0.99993138701156092</v>
      </c>
    </row>
    <row r="116" spans="1:8" ht="15" hidden="1" x14ac:dyDescent="0.25">
      <c r="A116" s="34" t="s">
        <v>831</v>
      </c>
      <c r="B116" s="34" t="s">
        <v>833</v>
      </c>
      <c r="C116" s="35">
        <v>0</v>
      </c>
      <c r="D116" s="35">
        <v>1</v>
      </c>
      <c r="E116" s="35">
        <v>1</v>
      </c>
      <c r="F116" s="35">
        <v>0</v>
      </c>
      <c r="G116" s="43">
        <f t="shared" si="6"/>
        <v>3.4306494219355727E-5</v>
      </c>
      <c r="H116" s="44">
        <f t="shared" si="7"/>
        <v>0.99996569350578024</v>
      </c>
    </row>
    <row r="117" spans="1:8" ht="15" hidden="1" x14ac:dyDescent="0.25">
      <c r="A117" s="34" t="s">
        <v>9</v>
      </c>
      <c r="B117" s="34" t="s">
        <v>841</v>
      </c>
      <c r="C117" s="35">
        <v>0</v>
      </c>
      <c r="D117" s="35">
        <v>1</v>
      </c>
      <c r="E117" s="35">
        <v>1</v>
      </c>
      <c r="F117" s="35">
        <v>0</v>
      </c>
      <c r="G117" s="43">
        <f t="shared" si="6"/>
        <v>3.4306494219355727E-5</v>
      </c>
      <c r="H117" s="44">
        <f t="shared" si="7"/>
        <v>0.99999999999999956</v>
      </c>
    </row>
    <row r="118" spans="1:8" ht="15" hidden="1" x14ac:dyDescent="0.25">
      <c r="A118" s="34" t="s">
        <v>11</v>
      </c>
      <c r="B118" s="34" t="s">
        <v>816</v>
      </c>
      <c r="C118" s="35">
        <v>0</v>
      </c>
      <c r="D118" s="35">
        <v>0</v>
      </c>
      <c r="E118" s="35">
        <v>0</v>
      </c>
      <c r="F118" s="35">
        <v>10</v>
      </c>
      <c r="G118" s="43">
        <f t="shared" si="6"/>
        <v>0</v>
      </c>
      <c r="H118" s="44">
        <f t="shared" si="7"/>
        <v>0.99999999999999956</v>
      </c>
    </row>
    <row r="119" spans="1:8" ht="15" hidden="1" x14ac:dyDescent="0.25">
      <c r="A119" s="34" t="s">
        <v>11</v>
      </c>
      <c r="B119" s="36" t="s">
        <v>250</v>
      </c>
      <c r="C119" s="35">
        <v>0</v>
      </c>
      <c r="D119" s="35">
        <v>0</v>
      </c>
      <c r="E119" s="35">
        <v>0</v>
      </c>
      <c r="F119" s="35">
        <v>381</v>
      </c>
      <c r="G119" s="43">
        <f t="shared" si="6"/>
        <v>0</v>
      </c>
      <c r="H119" s="44">
        <f t="shared" si="7"/>
        <v>0.99999999999999956</v>
      </c>
    </row>
    <row r="120" spans="1:8" ht="15" x14ac:dyDescent="0.25">
      <c r="A120" s="34" t="s">
        <v>11</v>
      </c>
      <c r="B120" s="48" t="s">
        <v>148</v>
      </c>
      <c r="C120" s="35">
        <v>0</v>
      </c>
      <c r="D120" s="35">
        <v>0</v>
      </c>
      <c r="E120" s="35">
        <v>0</v>
      </c>
      <c r="F120" s="35">
        <v>49</v>
      </c>
      <c r="G120" s="43">
        <f t="shared" si="6"/>
        <v>0</v>
      </c>
      <c r="H120" s="44">
        <f t="shared" si="7"/>
        <v>0.99999999999999956</v>
      </c>
    </row>
    <row r="121" spans="1:8" ht="15" hidden="1" x14ac:dyDescent="0.25">
      <c r="A121" s="34" t="s">
        <v>9</v>
      </c>
      <c r="B121" s="34" t="s">
        <v>255</v>
      </c>
      <c r="C121" s="35">
        <v>0</v>
      </c>
      <c r="D121" s="35">
        <v>0</v>
      </c>
      <c r="E121" s="35">
        <v>0</v>
      </c>
      <c r="F121" s="35">
        <v>412</v>
      </c>
      <c r="G121" s="43">
        <f t="shared" si="6"/>
        <v>0</v>
      </c>
      <c r="H121" s="44">
        <f t="shared" si="7"/>
        <v>0.99999999999999956</v>
      </c>
    </row>
    <row r="122" spans="1:8" ht="15" hidden="1" x14ac:dyDescent="0.25">
      <c r="A122" s="34" t="s">
        <v>9</v>
      </c>
      <c r="B122" s="34" t="s">
        <v>835</v>
      </c>
      <c r="C122" s="35">
        <v>0</v>
      </c>
      <c r="D122" s="35">
        <v>0</v>
      </c>
      <c r="E122" s="35">
        <v>0</v>
      </c>
      <c r="F122" s="35">
        <v>55</v>
      </c>
      <c r="G122" s="43">
        <f t="shared" si="6"/>
        <v>0</v>
      </c>
      <c r="H122" s="44">
        <f t="shared" si="7"/>
        <v>0.99999999999999956</v>
      </c>
    </row>
    <row r="123" spans="1:8" ht="15" hidden="1" x14ac:dyDescent="0.25">
      <c r="A123" s="34" t="s">
        <v>9</v>
      </c>
      <c r="B123" s="36" t="s">
        <v>838</v>
      </c>
      <c r="C123" s="35">
        <v>0</v>
      </c>
      <c r="D123" s="35">
        <v>0</v>
      </c>
      <c r="E123" s="35">
        <v>0</v>
      </c>
      <c r="F123" s="35">
        <v>590</v>
      </c>
      <c r="G123" s="43">
        <f t="shared" si="6"/>
        <v>0</v>
      </c>
      <c r="H123" s="44">
        <f t="shared" si="7"/>
        <v>0.99999999999999956</v>
      </c>
    </row>
    <row r="124" spans="1:8" ht="15" hidden="1" x14ac:dyDescent="0.25">
      <c r="A124" s="34" t="s">
        <v>9</v>
      </c>
      <c r="B124" s="36" t="s">
        <v>848</v>
      </c>
      <c r="C124" s="35">
        <v>0</v>
      </c>
      <c r="D124" s="35">
        <v>0</v>
      </c>
      <c r="E124" s="35">
        <v>0</v>
      </c>
      <c r="F124" s="35">
        <v>32</v>
      </c>
      <c r="G124" s="43">
        <f t="shared" si="6"/>
        <v>0</v>
      </c>
      <c r="H124" s="44">
        <f t="shared" si="7"/>
        <v>0.99999999999999956</v>
      </c>
    </row>
    <row r="125" spans="1:8" ht="15" hidden="1" x14ac:dyDescent="0.25">
      <c r="A125" s="34" t="s">
        <v>9</v>
      </c>
      <c r="B125" s="36" t="s">
        <v>258</v>
      </c>
      <c r="C125" s="35">
        <v>0</v>
      </c>
      <c r="D125" s="35">
        <v>0</v>
      </c>
      <c r="E125" s="35">
        <v>0</v>
      </c>
      <c r="F125" s="35">
        <v>267</v>
      </c>
      <c r="G125" s="43">
        <f t="shared" si="6"/>
        <v>0</v>
      </c>
      <c r="H125" s="44">
        <f t="shared" si="7"/>
        <v>0.99999999999999956</v>
      </c>
    </row>
    <row r="126" spans="1:8" ht="15" hidden="1" x14ac:dyDescent="0.25">
      <c r="A126" s="34" t="s">
        <v>260</v>
      </c>
      <c r="B126" s="34" t="s">
        <v>851</v>
      </c>
      <c r="C126" s="35">
        <v>0</v>
      </c>
      <c r="D126" s="35">
        <v>0</v>
      </c>
      <c r="E126" s="35">
        <v>0</v>
      </c>
      <c r="F126" s="35">
        <v>65</v>
      </c>
      <c r="G126" s="43">
        <f t="shared" si="6"/>
        <v>0</v>
      </c>
      <c r="H126" s="44">
        <f t="shared" si="7"/>
        <v>0.99999999999999956</v>
      </c>
    </row>
    <row r="127" spans="1:8" ht="15" hidden="1" x14ac:dyDescent="0.25">
      <c r="A127" s="34" t="s">
        <v>867</v>
      </c>
      <c r="B127" s="34" t="s">
        <v>868</v>
      </c>
      <c r="C127" s="35">
        <v>0</v>
      </c>
      <c r="D127" s="35">
        <v>0</v>
      </c>
      <c r="E127" s="35">
        <v>0</v>
      </c>
      <c r="F127" s="35">
        <v>86</v>
      </c>
      <c r="G127" s="43">
        <f t="shared" si="6"/>
        <v>0</v>
      </c>
      <c r="H127" s="44">
        <f t="shared" si="7"/>
        <v>0.99999999999999956</v>
      </c>
    </row>
    <row r="128" spans="1:8" ht="15" hidden="1" x14ac:dyDescent="0.25">
      <c r="A128" s="34" t="s">
        <v>262</v>
      </c>
      <c r="B128" s="34" t="s">
        <v>263</v>
      </c>
      <c r="C128" s="35">
        <v>0</v>
      </c>
      <c r="D128" s="35">
        <v>0</v>
      </c>
      <c r="E128" s="35">
        <v>0</v>
      </c>
      <c r="F128" s="35">
        <v>153</v>
      </c>
      <c r="G128" s="43">
        <f t="shared" si="6"/>
        <v>0</v>
      </c>
      <c r="H128" s="44">
        <f t="shared" si="7"/>
        <v>0.99999999999999956</v>
      </c>
    </row>
    <row r="129" spans="1:7" x14ac:dyDescent="0.2">
      <c r="A129" s="42"/>
      <c r="B129" s="42"/>
      <c r="C129" s="35">
        <f>SUM(C2:C128)</f>
        <v>20168</v>
      </c>
      <c r="D129" s="35">
        <f>SUM(D2:D128)</f>
        <v>8818</v>
      </c>
      <c r="E129" s="35">
        <f>SUM(E2:E128)</f>
        <v>29149</v>
      </c>
      <c r="F129" s="35">
        <f>SUM(F2:F128)</f>
        <v>10359</v>
      </c>
      <c r="G129" s="43">
        <f>H51+G53+G64+G67</f>
        <v>0.94658478850046324</v>
      </c>
    </row>
    <row r="130" spans="1:7" ht="15" x14ac:dyDescent="0.25">
      <c r="A130" s="41"/>
      <c r="B130" s="41"/>
      <c r="C130" s="42"/>
      <c r="D130" s="42"/>
      <c r="E130" s="42"/>
      <c r="F130" s="42"/>
    </row>
  </sheetData>
  <autoFilter ref="A1:H1"/>
  <hyperlinks>
    <hyperlink ref="J1" r:id="rId1"/>
    <hyperlink ref="K1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D27" sqref="D27"/>
    </sheetView>
  </sheetViews>
  <sheetFormatPr baseColWidth="10" defaultRowHeight="12.75" x14ac:dyDescent="0.2"/>
  <cols>
    <col min="1" max="1" width="12.5703125" style="17" bestFit="1" customWidth="1"/>
    <col min="2" max="2" width="69.28515625" style="15" bestFit="1" customWidth="1"/>
  </cols>
  <sheetData>
    <row r="1" spans="1:2" x14ac:dyDescent="0.2">
      <c r="A1" s="59" t="s">
        <v>1041</v>
      </c>
      <c r="B1" s="60" t="s">
        <v>1040</v>
      </c>
    </row>
    <row r="2" spans="1:2" x14ac:dyDescent="0.2">
      <c r="A2" s="59" t="s">
        <v>1042</v>
      </c>
      <c r="B2" s="60" t="s">
        <v>1091</v>
      </c>
    </row>
    <row r="3" spans="1:2" x14ac:dyDescent="0.2">
      <c r="A3" s="59" t="s">
        <v>1044</v>
      </c>
      <c r="B3" s="60" t="s">
        <v>1043</v>
      </c>
    </row>
    <row r="4" spans="1:2" x14ac:dyDescent="0.2">
      <c r="A4" s="59" t="s">
        <v>1050</v>
      </c>
      <c r="B4" s="60" t="s">
        <v>1045</v>
      </c>
    </row>
    <row r="5" spans="1:2" x14ac:dyDescent="0.2">
      <c r="A5" s="61" t="s">
        <v>1049</v>
      </c>
      <c r="B5" s="60" t="s">
        <v>1046</v>
      </c>
    </row>
    <row r="6" spans="1:2" x14ac:dyDescent="0.2">
      <c r="A6" s="59" t="s">
        <v>1048</v>
      </c>
      <c r="B6" s="60" t="s">
        <v>1047</v>
      </c>
    </row>
    <row r="7" spans="1:2" x14ac:dyDescent="0.2">
      <c r="A7" s="59" t="s">
        <v>1054</v>
      </c>
      <c r="B7" s="60" t="s">
        <v>1051</v>
      </c>
    </row>
    <row r="8" spans="1:2" x14ac:dyDescent="0.2">
      <c r="A8" s="59" t="s">
        <v>1053</v>
      </c>
      <c r="B8" s="62" t="s">
        <v>1052</v>
      </c>
    </row>
    <row r="9" spans="1:2" x14ac:dyDescent="0.2">
      <c r="A9" s="59" t="s">
        <v>1056</v>
      </c>
      <c r="B9" s="62" t="s">
        <v>1055</v>
      </c>
    </row>
    <row r="10" spans="1:2" x14ac:dyDescent="0.2">
      <c r="A10" s="59" t="s">
        <v>1057</v>
      </c>
      <c r="B10" s="60" t="s">
        <v>1038</v>
      </c>
    </row>
    <row r="11" spans="1:2" x14ac:dyDescent="0.2">
      <c r="A11" s="59" t="s">
        <v>1058</v>
      </c>
      <c r="B11" s="62" t="s">
        <v>1059</v>
      </c>
    </row>
    <row r="12" spans="1:2" x14ac:dyDescent="0.2">
      <c r="A12" s="59" t="s">
        <v>1060</v>
      </c>
      <c r="B12" s="62" t="s">
        <v>1061</v>
      </c>
    </row>
    <row r="13" spans="1:2" x14ac:dyDescent="0.2">
      <c r="A13" s="61" t="s">
        <v>1063</v>
      </c>
      <c r="B13" s="60" t="s">
        <v>1062</v>
      </c>
    </row>
    <row r="14" spans="1:2" x14ac:dyDescent="0.2">
      <c r="A14" s="59" t="s">
        <v>1065</v>
      </c>
      <c r="B14" s="60" t="s">
        <v>1064</v>
      </c>
    </row>
    <row r="15" spans="1:2" x14ac:dyDescent="0.2">
      <c r="A15" s="59" t="s">
        <v>1069</v>
      </c>
      <c r="B15" s="60" t="s">
        <v>1066</v>
      </c>
    </row>
    <row r="16" spans="1:2" x14ac:dyDescent="0.2">
      <c r="A16" s="59" t="s">
        <v>1068</v>
      </c>
      <c r="B16" s="60" t="s">
        <v>1067</v>
      </c>
    </row>
    <row r="17" spans="1:2" x14ac:dyDescent="0.2">
      <c r="A17" s="59" t="s">
        <v>1071</v>
      </c>
      <c r="B17" s="60" t="s">
        <v>1070</v>
      </c>
    </row>
    <row r="18" spans="1:2" x14ac:dyDescent="0.2">
      <c r="A18" s="59" t="s">
        <v>1072</v>
      </c>
      <c r="B18" s="60" t="s">
        <v>1039</v>
      </c>
    </row>
    <row r="19" spans="1:2" x14ac:dyDescent="0.2">
      <c r="A19" s="59" t="s">
        <v>1074</v>
      </c>
      <c r="B19" s="60" t="s">
        <v>1073</v>
      </c>
    </row>
    <row r="20" spans="1:2" x14ac:dyDescent="0.2">
      <c r="A20" s="59" t="s">
        <v>1076</v>
      </c>
      <c r="B20" s="60" t="s">
        <v>1075</v>
      </c>
    </row>
    <row r="21" spans="1:2" x14ac:dyDescent="0.2">
      <c r="A21" s="59" t="s">
        <v>1078</v>
      </c>
      <c r="B21" s="60" t="s">
        <v>1077</v>
      </c>
    </row>
    <row r="22" spans="1:2" x14ac:dyDescent="0.2">
      <c r="A22" s="59" t="s">
        <v>1079</v>
      </c>
      <c r="B22" s="63" t="s">
        <v>1037</v>
      </c>
    </row>
    <row r="23" spans="1:2" x14ac:dyDescent="0.2">
      <c r="A23" s="59" t="s">
        <v>1080</v>
      </c>
      <c r="B23" s="62" t="s">
        <v>1073</v>
      </c>
    </row>
    <row r="24" spans="1:2" x14ac:dyDescent="0.2">
      <c r="A24" s="59" t="s">
        <v>1082</v>
      </c>
      <c r="B24" s="60" t="s">
        <v>1081</v>
      </c>
    </row>
    <row r="25" spans="1:2" x14ac:dyDescent="0.2">
      <c r="A25" s="59" t="s">
        <v>913</v>
      </c>
      <c r="B25" s="62" t="s">
        <v>1083</v>
      </c>
    </row>
    <row r="26" spans="1:2" x14ac:dyDescent="0.2">
      <c r="A26" s="59" t="s">
        <v>891</v>
      </c>
      <c r="B26" s="62" t="s">
        <v>1084</v>
      </c>
    </row>
    <row r="27" spans="1:2" x14ac:dyDescent="0.2">
      <c r="A27" s="59" t="s">
        <v>1086</v>
      </c>
      <c r="B27" s="62" t="s">
        <v>1085</v>
      </c>
    </row>
    <row r="28" spans="1:2" x14ac:dyDescent="0.2">
      <c r="A28" s="59" t="s">
        <v>1089</v>
      </c>
      <c r="B28" s="60" t="s">
        <v>1087</v>
      </c>
    </row>
    <row r="29" spans="1:2" x14ac:dyDescent="0.2">
      <c r="A29" s="59" t="s">
        <v>1090</v>
      </c>
      <c r="B29" s="60" t="s">
        <v>1088</v>
      </c>
    </row>
    <row r="30" spans="1:2" x14ac:dyDescent="0.2">
      <c r="A30" s="59" t="s">
        <v>1102</v>
      </c>
      <c r="B30" s="62" t="s">
        <v>1092</v>
      </c>
    </row>
    <row r="31" spans="1:2" x14ac:dyDescent="0.2">
      <c r="A31" s="59" t="s">
        <v>1104</v>
      </c>
      <c r="B31" s="62" t="s">
        <v>1093</v>
      </c>
    </row>
    <row r="32" spans="1:2" x14ac:dyDescent="0.2">
      <c r="A32" s="59" t="s">
        <v>1103</v>
      </c>
      <c r="B32" s="60" t="s">
        <v>1094</v>
      </c>
    </row>
    <row r="33" spans="1:2" x14ac:dyDescent="0.2">
      <c r="A33" s="61" t="s">
        <v>1106</v>
      </c>
      <c r="B33" s="60" t="s">
        <v>996</v>
      </c>
    </row>
    <row r="34" spans="1:2" x14ac:dyDescent="0.2">
      <c r="A34" s="59" t="s">
        <v>1107</v>
      </c>
      <c r="B34" s="64" t="s">
        <v>1095</v>
      </c>
    </row>
    <row r="35" spans="1:2" x14ac:dyDescent="0.2">
      <c r="A35" s="59" t="s">
        <v>1108</v>
      </c>
      <c r="B35" s="62" t="s">
        <v>990</v>
      </c>
    </row>
    <row r="36" spans="1:2" x14ac:dyDescent="0.2">
      <c r="A36" s="59" t="s">
        <v>1109</v>
      </c>
      <c r="B36" s="64" t="s">
        <v>1000</v>
      </c>
    </row>
    <row r="37" spans="1:2" x14ac:dyDescent="0.2">
      <c r="A37" s="59" t="s">
        <v>1110</v>
      </c>
      <c r="B37" s="62" t="s">
        <v>1007</v>
      </c>
    </row>
    <row r="38" spans="1:2" x14ac:dyDescent="0.2">
      <c r="A38" s="59" t="s">
        <v>1111</v>
      </c>
      <c r="B38" s="62" t="s">
        <v>994</v>
      </c>
    </row>
    <row r="39" spans="1:2" x14ac:dyDescent="0.2">
      <c r="A39" s="59" t="s">
        <v>1112</v>
      </c>
      <c r="B39" s="64" t="s">
        <v>1096</v>
      </c>
    </row>
    <row r="40" spans="1:2" x14ac:dyDescent="0.2">
      <c r="A40" s="59" t="s">
        <v>1113</v>
      </c>
      <c r="B40" s="62" t="s">
        <v>1097</v>
      </c>
    </row>
    <row r="41" spans="1:2" x14ac:dyDescent="0.2">
      <c r="A41" s="59" t="s">
        <v>1114</v>
      </c>
      <c r="B41" s="62" t="s">
        <v>1098</v>
      </c>
    </row>
    <row r="42" spans="1:2" x14ac:dyDescent="0.2">
      <c r="A42" s="59" t="s">
        <v>1115</v>
      </c>
      <c r="B42" s="62" t="s">
        <v>1099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40"/>
  <sheetViews>
    <sheetView topLeftCell="A101" workbookViewId="0">
      <selection activeCell="D101" sqref="D101"/>
    </sheetView>
  </sheetViews>
  <sheetFormatPr baseColWidth="10" defaultRowHeight="12.75" x14ac:dyDescent="0.2"/>
  <cols>
    <col min="1" max="1" width="46.7109375" style="50" customWidth="1"/>
    <col min="2" max="2" width="20.28515625" style="50" bestFit="1" customWidth="1"/>
    <col min="3" max="3" width="27.140625" style="50" bestFit="1" customWidth="1"/>
    <col min="4" max="4" width="126.5703125" style="50" bestFit="1" customWidth="1"/>
    <col min="5" max="5" width="18.28515625" style="50" customWidth="1"/>
    <col min="6" max="6" width="14.85546875" style="50" bestFit="1" customWidth="1"/>
  </cols>
  <sheetData>
    <row r="1" spans="1:6" ht="30" customHeight="1" thickBot="1" x14ac:dyDescent="0.25">
      <c r="A1" s="40" t="s">
        <v>780</v>
      </c>
      <c r="B1" s="40" t="s">
        <v>693</v>
      </c>
      <c r="C1" s="40" t="s">
        <v>396</v>
      </c>
      <c r="D1" s="40" t="s">
        <v>781</v>
      </c>
      <c r="E1" s="40" t="s">
        <v>904</v>
      </c>
      <c r="F1" s="40" t="s">
        <v>909</v>
      </c>
    </row>
    <row r="2" spans="1:6" x14ac:dyDescent="0.2">
      <c r="A2" s="51" t="s">
        <v>376</v>
      </c>
      <c r="B2" s="51" t="s">
        <v>776</v>
      </c>
      <c r="C2" s="54" t="s">
        <v>66</v>
      </c>
      <c r="D2" s="50" t="s">
        <v>910</v>
      </c>
      <c r="E2" s="50" t="s">
        <v>903</v>
      </c>
      <c r="F2" s="54" t="s">
        <v>903</v>
      </c>
    </row>
    <row r="3" spans="1:6" x14ac:dyDescent="0.2">
      <c r="A3" s="53" t="s">
        <v>74</v>
      </c>
      <c r="B3" s="51" t="s">
        <v>757</v>
      </c>
      <c r="C3" s="53" t="s">
        <v>605</v>
      </c>
      <c r="D3" s="50" t="s">
        <v>743</v>
      </c>
      <c r="E3" s="50" t="s">
        <v>892</v>
      </c>
      <c r="F3" s="50" t="s">
        <v>908</v>
      </c>
    </row>
    <row r="4" spans="1:6" x14ac:dyDescent="0.2">
      <c r="A4" s="53" t="s">
        <v>275</v>
      </c>
      <c r="B4" s="53" t="s">
        <v>707</v>
      </c>
      <c r="C4" s="53" t="s">
        <v>565</v>
      </c>
      <c r="D4" s="50" t="s">
        <v>446</v>
      </c>
      <c r="E4" s="50" t="s">
        <v>892</v>
      </c>
      <c r="F4" s="50" t="s">
        <v>908</v>
      </c>
    </row>
    <row r="5" spans="1:6" x14ac:dyDescent="0.2">
      <c r="A5" s="53" t="s">
        <v>83</v>
      </c>
      <c r="B5" s="53" t="s">
        <v>726</v>
      </c>
      <c r="C5" s="53" t="s">
        <v>580</v>
      </c>
      <c r="D5" s="50" t="s">
        <v>456</v>
      </c>
      <c r="E5" s="50" t="s">
        <v>892</v>
      </c>
      <c r="F5" s="50" t="s">
        <v>908</v>
      </c>
    </row>
    <row r="6" spans="1:6" x14ac:dyDescent="0.2">
      <c r="A6" s="53" t="s">
        <v>85</v>
      </c>
      <c r="B6" s="53" t="s">
        <v>727</v>
      </c>
      <c r="C6" s="53" t="s">
        <v>581</v>
      </c>
      <c r="D6" s="50" t="s">
        <v>457</v>
      </c>
      <c r="E6" s="50" t="s">
        <v>892</v>
      </c>
      <c r="F6" s="50" t="s">
        <v>908</v>
      </c>
    </row>
    <row r="7" spans="1:6" x14ac:dyDescent="0.2">
      <c r="A7" s="53" t="s">
        <v>86</v>
      </c>
      <c r="B7" s="53" t="s">
        <v>728</v>
      </c>
      <c r="C7" s="53" t="s">
        <v>582</v>
      </c>
      <c r="D7" s="50" t="s">
        <v>458</v>
      </c>
      <c r="E7" s="50" t="s">
        <v>892</v>
      </c>
      <c r="F7" s="50" t="s">
        <v>908</v>
      </c>
    </row>
    <row r="8" spans="1:6" x14ac:dyDescent="0.2">
      <c r="A8" s="53" t="s">
        <v>65</v>
      </c>
      <c r="B8" s="53" t="s">
        <v>729</v>
      </c>
      <c r="C8" s="53" t="s">
        <v>583</v>
      </c>
      <c r="D8" s="50" t="s">
        <v>459</v>
      </c>
      <c r="E8" s="50" t="s">
        <v>895</v>
      </c>
      <c r="F8" s="50" t="s">
        <v>908</v>
      </c>
    </row>
    <row r="9" spans="1:6" x14ac:dyDescent="0.2">
      <c r="A9" s="53" t="s">
        <v>147</v>
      </c>
      <c r="B9" s="53" t="s">
        <v>730</v>
      </c>
      <c r="C9" s="53" t="s">
        <v>584</v>
      </c>
      <c r="D9" s="50" t="s">
        <v>460</v>
      </c>
      <c r="E9" s="50" t="s">
        <v>892</v>
      </c>
      <c r="F9" s="50" t="s">
        <v>908</v>
      </c>
    </row>
    <row r="10" spans="1:6" x14ac:dyDescent="0.2">
      <c r="A10" s="53" t="s">
        <v>82</v>
      </c>
      <c r="B10" s="53" t="s">
        <v>731</v>
      </c>
      <c r="C10" s="53" t="s">
        <v>585</v>
      </c>
      <c r="D10" s="50" t="s">
        <v>461</v>
      </c>
      <c r="E10" s="50" t="s">
        <v>892</v>
      </c>
      <c r="F10" s="50" t="s">
        <v>908</v>
      </c>
    </row>
    <row r="11" spans="1:6" x14ac:dyDescent="0.2">
      <c r="A11" s="53" t="s">
        <v>239</v>
      </c>
      <c r="B11" s="53" t="s">
        <v>732</v>
      </c>
      <c r="C11" s="53" t="s">
        <v>586</v>
      </c>
      <c r="D11" s="50" t="s">
        <v>462</v>
      </c>
      <c r="E11" s="50" t="s">
        <v>892</v>
      </c>
      <c r="F11" s="50" t="s">
        <v>908</v>
      </c>
    </row>
    <row r="12" spans="1:6" x14ac:dyDescent="0.2">
      <c r="A12" s="53" t="s">
        <v>292</v>
      </c>
      <c r="B12" s="53" t="s">
        <v>733</v>
      </c>
      <c r="C12" s="53" t="s">
        <v>587</v>
      </c>
      <c r="D12" s="50" t="s">
        <v>744</v>
      </c>
      <c r="E12" s="50" t="s">
        <v>895</v>
      </c>
      <c r="F12" s="50" t="s">
        <v>908</v>
      </c>
    </row>
    <row r="13" spans="1:6" x14ac:dyDescent="0.2">
      <c r="A13" s="53" t="s">
        <v>98</v>
      </c>
      <c r="B13" s="53" t="s">
        <v>708</v>
      </c>
      <c r="C13" s="53" t="s">
        <v>564</v>
      </c>
      <c r="D13" s="50" t="s">
        <v>445</v>
      </c>
      <c r="E13" s="50" t="s">
        <v>895</v>
      </c>
      <c r="F13" s="50" t="s">
        <v>908</v>
      </c>
    </row>
    <row r="14" spans="1:6" x14ac:dyDescent="0.2">
      <c r="A14" s="51"/>
      <c r="B14" s="51"/>
      <c r="C14" s="53" t="s">
        <v>691</v>
      </c>
      <c r="D14" s="50" t="s">
        <v>534</v>
      </c>
      <c r="E14" s="50" t="s">
        <v>894</v>
      </c>
      <c r="F14" s="50" t="s">
        <v>908</v>
      </c>
    </row>
    <row r="15" spans="1:6" x14ac:dyDescent="0.2">
      <c r="A15" s="51"/>
      <c r="B15" s="51"/>
      <c r="C15" s="53" t="s">
        <v>690</v>
      </c>
      <c r="D15" s="50" t="s">
        <v>533</v>
      </c>
      <c r="E15" s="50" t="s">
        <v>894</v>
      </c>
      <c r="F15" s="50" t="s">
        <v>908</v>
      </c>
    </row>
    <row r="16" spans="1:6" x14ac:dyDescent="0.2">
      <c r="A16" s="53" t="s">
        <v>93</v>
      </c>
      <c r="B16" s="53" t="s">
        <v>734</v>
      </c>
      <c r="C16" s="53" t="s">
        <v>589</v>
      </c>
      <c r="D16" s="50" t="s">
        <v>464</v>
      </c>
      <c r="E16" s="50" t="s">
        <v>895</v>
      </c>
      <c r="F16" s="50" t="s">
        <v>908</v>
      </c>
    </row>
    <row r="17" spans="1:6" x14ac:dyDescent="0.2">
      <c r="A17" s="53" t="s">
        <v>92</v>
      </c>
      <c r="B17" s="53" t="s">
        <v>735</v>
      </c>
      <c r="C17" s="53" t="s">
        <v>590</v>
      </c>
      <c r="D17" s="50" t="s">
        <v>465</v>
      </c>
      <c r="E17" s="50" t="s">
        <v>895</v>
      </c>
      <c r="F17" s="50" t="s">
        <v>908</v>
      </c>
    </row>
    <row r="18" spans="1:6" x14ac:dyDescent="0.2">
      <c r="A18" s="53" t="s">
        <v>79</v>
      </c>
      <c r="B18" s="51" t="s">
        <v>758</v>
      </c>
      <c r="C18" s="53" t="s">
        <v>602</v>
      </c>
      <c r="D18" s="50" t="s">
        <v>475</v>
      </c>
      <c r="E18" s="50" t="s">
        <v>892</v>
      </c>
      <c r="F18" s="50" t="s">
        <v>908</v>
      </c>
    </row>
    <row r="19" spans="1:6" x14ac:dyDescent="0.2">
      <c r="A19" s="53" t="s">
        <v>175</v>
      </c>
      <c r="B19" s="51" t="s">
        <v>738</v>
      </c>
      <c r="C19" s="53" t="s">
        <v>593</v>
      </c>
      <c r="D19" s="50" t="s">
        <v>468</v>
      </c>
      <c r="E19" s="50" t="s">
        <v>895</v>
      </c>
      <c r="F19" s="50" t="s">
        <v>908</v>
      </c>
    </row>
    <row r="20" spans="1:6" x14ac:dyDescent="0.2">
      <c r="A20" s="53" t="s">
        <v>76</v>
      </c>
      <c r="B20" s="51" t="s">
        <v>759</v>
      </c>
      <c r="C20" s="53" t="s">
        <v>598</v>
      </c>
      <c r="D20" s="50" t="s">
        <v>473</v>
      </c>
      <c r="E20" s="50" t="s">
        <v>892</v>
      </c>
      <c r="F20" s="50" t="s">
        <v>908</v>
      </c>
    </row>
    <row r="21" spans="1:6" x14ac:dyDescent="0.2">
      <c r="A21" s="53" t="s">
        <v>81</v>
      </c>
      <c r="B21" s="51" t="s">
        <v>760</v>
      </c>
      <c r="C21" s="53" t="s">
        <v>599</v>
      </c>
      <c r="D21" s="50" t="s">
        <v>601</v>
      </c>
      <c r="E21" s="50" t="s">
        <v>892</v>
      </c>
      <c r="F21" s="50" t="s">
        <v>908</v>
      </c>
    </row>
    <row r="22" spans="1:6" x14ac:dyDescent="0.2">
      <c r="A22" s="53" t="s">
        <v>176</v>
      </c>
      <c r="B22" s="51" t="s">
        <v>761</v>
      </c>
      <c r="C22" s="53" t="s">
        <v>606</v>
      </c>
      <c r="D22" s="50" t="s">
        <v>478</v>
      </c>
      <c r="E22" s="50" t="s">
        <v>896</v>
      </c>
      <c r="F22" s="50" t="s">
        <v>908</v>
      </c>
    </row>
    <row r="23" spans="1:6" x14ac:dyDescent="0.2">
      <c r="A23" s="53" t="s">
        <v>75</v>
      </c>
      <c r="B23" s="51" t="s">
        <v>740</v>
      </c>
      <c r="C23" s="53" t="s">
        <v>595</v>
      </c>
      <c r="D23" s="50" t="s">
        <v>470</v>
      </c>
      <c r="E23" s="50" t="s">
        <v>892</v>
      </c>
      <c r="F23" s="50" t="s">
        <v>908</v>
      </c>
    </row>
    <row r="24" spans="1:6" x14ac:dyDescent="0.2">
      <c r="A24" s="53" t="s">
        <v>178</v>
      </c>
      <c r="B24" s="51" t="s">
        <v>739</v>
      </c>
      <c r="C24" s="53" t="s">
        <v>594</v>
      </c>
      <c r="D24" s="50" t="s">
        <v>469</v>
      </c>
      <c r="E24" s="50" t="s">
        <v>895</v>
      </c>
      <c r="F24" s="50" t="s">
        <v>908</v>
      </c>
    </row>
    <row r="25" spans="1:6" x14ac:dyDescent="0.2">
      <c r="A25" s="53" t="s">
        <v>77</v>
      </c>
      <c r="B25" s="51" t="s">
        <v>762</v>
      </c>
      <c r="C25" s="53" t="s">
        <v>603</v>
      </c>
      <c r="D25" s="50" t="s">
        <v>476</v>
      </c>
      <c r="E25" s="50" t="s">
        <v>892</v>
      </c>
      <c r="F25" s="50" t="s">
        <v>908</v>
      </c>
    </row>
    <row r="26" spans="1:6" x14ac:dyDescent="0.2">
      <c r="A26" s="53" t="s">
        <v>70</v>
      </c>
      <c r="B26" s="51" t="s">
        <v>741</v>
      </c>
      <c r="C26" s="53" t="s">
        <v>596</v>
      </c>
      <c r="D26" s="50" t="s">
        <v>471</v>
      </c>
      <c r="E26" s="50" t="s">
        <v>892</v>
      </c>
      <c r="F26" s="50" t="s">
        <v>908</v>
      </c>
    </row>
    <row r="27" spans="1:6" x14ac:dyDescent="0.2">
      <c r="A27" s="53" t="s">
        <v>72</v>
      </c>
      <c r="B27" s="51" t="s">
        <v>742</v>
      </c>
      <c r="C27" s="53" t="s">
        <v>597</v>
      </c>
      <c r="D27" s="50" t="s">
        <v>472</v>
      </c>
      <c r="E27" s="50" t="s">
        <v>892</v>
      </c>
      <c r="F27" s="50" t="s">
        <v>908</v>
      </c>
    </row>
    <row r="28" spans="1:6" x14ac:dyDescent="0.2">
      <c r="A28" s="53" t="s">
        <v>68</v>
      </c>
      <c r="B28" s="51" t="s">
        <v>763</v>
      </c>
      <c r="C28" s="53" t="s">
        <v>600</v>
      </c>
      <c r="D28" s="50" t="s">
        <v>474</v>
      </c>
      <c r="E28" s="50" t="s">
        <v>892</v>
      </c>
      <c r="F28" s="50" t="s">
        <v>908</v>
      </c>
    </row>
    <row r="29" spans="1:6" x14ac:dyDescent="0.2">
      <c r="A29" s="53" t="s">
        <v>78</v>
      </c>
      <c r="B29" s="51" t="s">
        <v>764</v>
      </c>
      <c r="C29" s="53" t="s">
        <v>604</v>
      </c>
      <c r="D29" s="50" t="s">
        <v>477</v>
      </c>
      <c r="E29" s="50" t="s">
        <v>892</v>
      </c>
      <c r="F29" s="50" t="s">
        <v>908</v>
      </c>
    </row>
    <row r="30" spans="1:6" x14ac:dyDescent="0.2">
      <c r="A30" s="53" t="s">
        <v>111</v>
      </c>
      <c r="B30" s="53" t="s">
        <v>703</v>
      </c>
      <c r="C30" s="51" t="s">
        <v>683</v>
      </c>
      <c r="D30" s="50" t="s">
        <v>906</v>
      </c>
      <c r="E30" s="50" t="s">
        <v>900</v>
      </c>
      <c r="F30" s="50" t="s">
        <v>908</v>
      </c>
    </row>
    <row r="31" spans="1:6" x14ac:dyDescent="0.2">
      <c r="A31" s="53" t="s">
        <v>285</v>
      </c>
      <c r="B31" s="53" t="s">
        <v>702</v>
      </c>
      <c r="C31" s="51" t="s">
        <v>682</v>
      </c>
      <c r="D31" s="50" t="s">
        <v>437</v>
      </c>
      <c r="E31" s="50" t="s">
        <v>892</v>
      </c>
      <c r="F31" s="50" t="s">
        <v>908</v>
      </c>
    </row>
    <row r="32" spans="1:6" x14ac:dyDescent="0.2">
      <c r="A32" s="53" t="s">
        <v>110</v>
      </c>
      <c r="B32" s="53" t="s">
        <v>699</v>
      </c>
      <c r="C32" s="51" t="s">
        <v>679</v>
      </c>
      <c r="D32" s="50" t="s">
        <v>434</v>
      </c>
      <c r="E32" s="50" t="s">
        <v>892</v>
      </c>
      <c r="F32" s="50" t="s">
        <v>908</v>
      </c>
    </row>
    <row r="33" spans="1:6" x14ac:dyDescent="0.2">
      <c r="A33" s="51" t="s">
        <v>109</v>
      </c>
      <c r="B33" s="51" t="s">
        <v>701</v>
      </c>
      <c r="C33" s="51" t="s">
        <v>681</v>
      </c>
      <c r="D33" s="50" t="s">
        <v>436</v>
      </c>
      <c r="E33" s="50" t="s">
        <v>892</v>
      </c>
      <c r="F33" s="50" t="s">
        <v>908</v>
      </c>
    </row>
    <row r="34" spans="1:6" x14ac:dyDescent="0.2">
      <c r="A34" s="53" t="s">
        <v>108</v>
      </c>
      <c r="B34" s="53" t="s">
        <v>705</v>
      </c>
      <c r="C34" s="51" t="s">
        <v>685</v>
      </c>
      <c r="D34" s="50" t="s">
        <v>432</v>
      </c>
      <c r="E34" s="50" t="s">
        <v>892</v>
      </c>
      <c r="F34" s="50" t="s">
        <v>908</v>
      </c>
    </row>
    <row r="35" spans="1:6" x14ac:dyDescent="0.2">
      <c r="A35" s="51" t="s">
        <v>103</v>
      </c>
      <c r="B35" s="51" t="s">
        <v>704</v>
      </c>
      <c r="C35" s="51" t="s">
        <v>684</v>
      </c>
      <c r="D35" s="50" t="s">
        <v>433</v>
      </c>
      <c r="E35" s="50" t="s">
        <v>892</v>
      </c>
      <c r="F35" s="50" t="s">
        <v>908</v>
      </c>
    </row>
    <row r="36" spans="1:6" x14ac:dyDescent="0.2">
      <c r="A36" s="51" t="s">
        <v>102</v>
      </c>
      <c r="B36" s="51" t="s">
        <v>706</v>
      </c>
      <c r="C36" s="51" t="s">
        <v>686</v>
      </c>
      <c r="D36" s="50" t="s">
        <v>440</v>
      </c>
      <c r="E36" s="50" t="s">
        <v>892</v>
      </c>
      <c r="F36" s="50" t="s">
        <v>908</v>
      </c>
    </row>
    <row r="37" spans="1:6" x14ac:dyDescent="0.2">
      <c r="A37" s="51" t="s">
        <v>100</v>
      </c>
      <c r="B37" s="51" t="s">
        <v>700</v>
      </c>
      <c r="C37" s="51" t="s">
        <v>680</v>
      </c>
      <c r="D37" s="50" t="s">
        <v>435</v>
      </c>
      <c r="E37" s="50" t="s">
        <v>892</v>
      </c>
      <c r="F37" s="50" t="s">
        <v>908</v>
      </c>
    </row>
    <row r="38" spans="1:6" x14ac:dyDescent="0.2">
      <c r="A38" s="53" t="s">
        <v>236</v>
      </c>
      <c r="B38" s="53" t="s">
        <v>724</v>
      </c>
      <c r="C38" s="52" t="s">
        <v>66</v>
      </c>
      <c r="D38" s="50" t="s">
        <v>453</v>
      </c>
      <c r="E38" s="50" t="s">
        <v>895</v>
      </c>
      <c r="F38" s="50" t="s">
        <v>908</v>
      </c>
    </row>
    <row r="39" spans="1:6" x14ac:dyDescent="0.2">
      <c r="A39" s="51" t="s">
        <v>205</v>
      </c>
      <c r="B39" s="51" t="s">
        <v>725</v>
      </c>
      <c r="C39" s="52" t="s">
        <v>66</v>
      </c>
      <c r="D39" s="50" t="s">
        <v>454</v>
      </c>
      <c r="E39" s="50" t="s">
        <v>898</v>
      </c>
      <c r="F39" s="50" t="s">
        <v>908</v>
      </c>
    </row>
    <row r="40" spans="1:6" x14ac:dyDescent="0.2">
      <c r="A40" s="53" t="s">
        <v>309</v>
      </c>
      <c r="B40" s="53" t="s">
        <v>737</v>
      </c>
      <c r="C40" s="53" t="s">
        <v>592</v>
      </c>
      <c r="D40" s="50" t="s">
        <v>467</v>
      </c>
      <c r="E40" s="50" t="s">
        <v>897</v>
      </c>
      <c r="F40" s="54" t="s">
        <v>911</v>
      </c>
    </row>
    <row r="41" spans="1:6" x14ac:dyDescent="0.2">
      <c r="A41" s="53" t="s">
        <v>106</v>
      </c>
      <c r="B41" s="53"/>
      <c r="C41" s="53" t="s">
        <v>561</v>
      </c>
      <c r="D41" s="50" t="s">
        <v>442</v>
      </c>
      <c r="E41" s="50" t="s">
        <v>895</v>
      </c>
      <c r="F41" s="50" t="s">
        <v>908</v>
      </c>
    </row>
    <row r="42" spans="1:6" x14ac:dyDescent="0.2">
      <c r="A42" s="51" t="s">
        <v>198</v>
      </c>
      <c r="B42" s="51" t="s">
        <v>697</v>
      </c>
      <c r="C42" s="53" t="s">
        <v>558</v>
      </c>
      <c r="D42" s="50" t="s">
        <v>439</v>
      </c>
      <c r="E42" s="50" t="s">
        <v>895</v>
      </c>
      <c r="F42" s="50" t="s">
        <v>908</v>
      </c>
    </row>
    <row r="43" spans="1:6" x14ac:dyDescent="0.2">
      <c r="A43" s="53" t="s">
        <v>639</v>
      </c>
      <c r="B43" s="53"/>
      <c r="C43" s="53" t="s">
        <v>640</v>
      </c>
      <c r="D43" s="50" t="s">
        <v>503</v>
      </c>
      <c r="E43" s="50" t="s">
        <v>893</v>
      </c>
      <c r="F43" s="50" t="s">
        <v>908</v>
      </c>
    </row>
    <row r="44" spans="1:6" x14ac:dyDescent="0.2">
      <c r="A44" s="53" t="s">
        <v>637</v>
      </c>
      <c r="B44" s="53"/>
      <c r="C44" s="53" t="s">
        <v>638</v>
      </c>
      <c r="D44" s="50" t="s">
        <v>502</v>
      </c>
      <c r="E44" s="50" t="s">
        <v>893</v>
      </c>
      <c r="F44" s="50" t="s">
        <v>908</v>
      </c>
    </row>
    <row r="45" spans="1:6" x14ac:dyDescent="0.2">
      <c r="A45" s="51" t="s">
        <v>329</v>
      </c>
      <c r="B45" s="51"/>
      <c r="C45" s="51" t="s">
        <v>621</v>
      </c>
      <c r="D45" s="50" t="s">
        <v>493</v>
      </c>
      <c r="E45" s="50" t="s">
        <v>893</v>
      </c>
      <c r="F45" s="50" t="s">
        <v>908</v>
      </c>
    </row>
    <row r="46" spans="1:6" x14ac:dyDescent="0.2">
      <c r="A46" s="53" t="s">
        <v>633</v>
      </c>
      <c r="B46" s="53"/>
      <c r="C46" s="53" t="s">
        <v>634</v>
      </c>
      <c r="D46" s="50" t="s">
        <v>500</v>
      </c>
      <c r="E46" s="50" t="s">
        <v>893</v>
      </c>
      <c r="F46" s="50" t="s">
        <v>908</v>
      </c>
    </row>
    <row r="47" spans="1:6" x14ac:dyDescent="0.2">
      <c r="A47" s="53" t="s">
        <v>635</v>
      </c>
      <c r="B47" s="53"/>
      <c r="C47" s="53" t="s">
        <v>636</v>
      </c>
      <c r="D47" s="50" t="s">
        <v>499</v>
      </c>
      <c r="E47" s="50" t="s">
        <v>893</v>
      </c>
      <c r="F47" s="50" t="s">
        <v>908</v>
      </c>
    </row>
    <row r="48" spans="1:6" x14ac:dyDescent="0.2">
      <c r="A48" s="53" t="s">
        <v>648</v>
      </c>
      <c r="B48" s="53"/>
      <c r="C48" s="53" t="s">
        <v>649</v>
      </c>
      <c r="D48" s="50" t="s">
        <v>504</v>
      </c>
      <c r="E48" s="50" t="s">
        <v>893</v>
      </c>
      <c r="F48" s="50" t="s">
        <v>908</v>
      </c>
    </row>
    <row r="49" spans="1:12" x14ac:dyDescent="0.2">
      <c r="A49" s="53" t="s">
        <v>641</v>
      </c>
      <c r="B49" s="53"/>
      <c r="C49" s="53" t="s">
        <v>643</v>
      </c>
      <c r="D49" s="50" t="s">
        <v>642</v>
      </c>
      <c r="E49" s="50" t="s">
        <v>893</v>
      </c>
      <c r="F49" s="50" t="s">
        <v>908</v>
      </c>
    </row>
    <row r="50" spans="1:12" x14ac:dyDescent="0.2">
      <c r="A50" s="53" t="s">
        <v>625</v>
      </c>
      <c r="B50" s="53"/>
      <c r="C50" s="51" t="s">
        <v>626</v>
      </c>
      <c r="D50" s="50" t="s">
        <v>496</v>
      </c>
      <c r="E50" s="50" t="s">
        <v>893</v>
      </c>
      <c r="F50" s="50" t="s">
        <v>908</v>
      </c>
    </row>
    <row r="51" spans="1:12" x14ac:dyDescent="0.2">
      <c r="A51" s="53" t="s">
        <v>659</v>
      </c>
      <c r="B51" s="53"/>
      <c r="C51" s="53" t="s">
        <v>660</v>
      </c>
      <c r="D51" s="50" t="s">
        <v>510</v>
      </c>
      <c r="E51" s="50" t="s">
        <v>893</v>
      </c>
      <c r="F51" s="50" t="s">
        <v>908</v>
      </c>
    </row>
    <row r="52" spans="1:12" x14ac:dyDescent="0.2">
      <c r="A52" s="51" t="s">
        <v>650</v>
      </c>
      <c r="B52" s="51"/>
      <c r="C52" s="53" t="s">
        <v>651</v>
      </c>
      <c r="D52" s="50" t="s">
        <v>505</v>
      </c>
      <c r="E52" s="50" t="s">
        <v>893</v>
      </c>
      <c r="F52" s="50" t="s">
        <v>908</v>
      </c>
    </row>
    <row r="53" spans="1:12" x14ac:dyDescent="0.2">
      <c r="A53" s="53" t="s">
        <v>657</v>
      </c>
      <c r="B53" s="53"/>
      <c r="C53" s="53" t="s">
        <v>658</v>
      </c>
      <c r="D53" s="50" t="s">
        <v>509</v>
      </c>
      <c r="E53" s="50" t="s">
        <v>893</v>
      </c>
      <c r="F53" s="50" t="s">
        <v>908</v>
      </c>
    </row>
    <row r="54" spans="1:12" x14ac:dyDescent="0.2">
      <c r="A54" s="53" t="s">
        <v>165</v>
      </c>
      <c r="B54" s="53"/>
      <c r="C54" s="53" t="s">
        <v>614</v>
      </c>
      <c r="D54" s="50" t="s">
        <v>486</v>
      </c>
      <c r="E54" s="50" t="s">
        <v>893</v>
      </c>
      <c r="F54" s="50" t="s">
        <v>908</v>
      </c>
    </row>
    <row r="55" spans="1:12" x14ac:dyDescent="0.2">
      <c r="A55" s="51" t="s">
        <v>283</v>
      </c>
      <c r="B55" s="51"/>
      <c r="C55" s="51" t="s">
        <v>620</v>
      </c>
      <c r="D55" s="50" t="s">
        <v>492</v>
      </c>
      <c r="E55" s="50" t="s">
        <v>893</v>
      </c>
      <c r="F55" s="50" t="s">
        <v>908</v>
      </c>
    </row>
    <row r="56" spans="1:12" x14ac:dyDescent="0.2">
      <c r="A56" s="51" t="s">
        <v>629</v>
      </c>
      <c r="B56" s="51"/>
      <c r="C56" s="51" t="s">
        <v>630</v>
      </c>
      <c r="D56" s="50" t="s">
        <v>501</v>
      </c>
      <c r="E56" s="50" t="s">
        <v>893</v>
      </c>
      <c r="F56" s="50" t="s">
        <v>908</v>
      </c>
    </row>
    <row r="57" spans="1:12" x14ac:dyDescent="0.2">
      <c r="A57" s="51" t="s">
        <v>343</v>
      </c>
      <c r="B57" s="51"/>
      <c r="C57" s="51" t="s">
        <v>622</v>
      </c>
      <c r="D57" s="50" t="s">
        <v>494</v>
      </c>
      <c r="E57" s="50" t="s">
        <v>893</v>
      </c>
      <c r="F57" s="50" t="s">
        <v>908</v>
      </c>
    </row>
    <row r="58" spans="1:12" x14ac:dyDescent="0.2">
      <c r="A58" s="51" t="s">
        <v>623</v>
      </c>
      <c r="B58" s="51"/>
      <c r="C58" s="51" t="s">
        <v>624</v>
      </c>
      <c r="D58" s="50" t="s">
        <v>495</v>
      </c>
      <c r="E58" s="50" t="s">
        <v>893</v>
      </c>
      <c r="F58" s="50" t="s">
        <v>908</v>
      </c>
    </row>
    <row r="59" spans="1:12" x14ac:dyDescent="0.2">
      <c r="A59" s="53" t="s">
        <v>654</v>
      </c>
      <c r="B59" s="53"/>
      <c r="C59" s="53" t="s">
        <v>655</v>
      </c>
      <c r="D59" s="50" t="s">
        <v>507</v>
      </c>
      <c r="E59" s="50" t="s">
        <v>893</v>
      </c>
      <c r="F59" s="50" t="s">
        <v>908</v>
      </c>
    </row>
    <row r="60" spans="1:12" x14ac:dyDescent="0.2">
      <c r="A60" s="53" t="s">
        <v>652</v>
      </c>
      <c r="B60" s="53"/>
      <c r="C60" s="53" t="s">
        <v>653</v>
      </c>
      <c r="D60" s="50" t="s">
        <v>506</v>
      </c>
      <c r="E60" s="50" t="s">
        <v>893</v>
      </c>
      <c r="F60" s="50" t="s">
        <v>908</v>
      </c>
    </row>
    <row r="61" spans="1:12" x14ac:dyDescent="0.2">
      <c r="A61" s="53" t="s">
        <v>101</v>
      </c>
      <c r="B61" s="51" t="s">
        <v>765</v>
      </c>
      <c r="C61" s="53" t="s">
        <v>656</v>
      </c>
      <c r="D61" s="50" t="s">
        <v>508</v>
      </c>
      <c r="E61" s="50" t="s">
        <v>893</v>
      </c>
      <c r="F61" s="50" t="s">
        <v>908</v>
      </c>
    </row>
    <row r="62" spans="1:12" x14ac:dyDescent="0.2">
      <c r="A62" s="53" t="s">
        <v>627</v>
      </c>
      <c r="B62" s="53"/>
      <c r="C62" s="51" t="s">
        <v>628</v>
      </c>
      <c r="D62" s="50" t="s">
        <v>497</v>
      </c>
      <c r="E62" s="50" t="s">
        <v>893</v>
      </c>
      <c r="F62" s="50" t="s">
        <v>908</v>
      </c>
    </row>
    <row r="63" spans="1:12" x14ac:dyDescent="0.2">
      <c r="A63" s="51" t="s">
        <v>631</v>
      </c>
      <c r="B63" s="51"/>
      <c r="C63" s="51" t="s">
        <v>632</v>
      </c>
      <c r="D63" s="50" t="s">
        <v>498</v>
      </c>
      <c r="E63" s="50" t="s">
        <v>893</v>
      </c>
      <c r="F63" s="50" t="s">
        <v>908</v>
      </c>
    </row>
    <row r="64" spans="1:12" x14ac:dyDescent="0.2">
      <c r="A64" s="51" t="s">
        <v>305</v>
      </c>
      <c r="B64" s="51"/>
      <c r="C64" s="53" t="s">
        <v>612</v>
      </c>
      <c r="D64" s="50" t="s">
        <v>484</v>
      </c>
      <c r="E64" s="50" t="s">
        <v>893</v>
      </c>
      <c r="F64" s="50" t="s">
        <v>908</v>
      </c>
      <c r="L64" s="1"/>
    </row>
    <row r="65" spans="1:12" x14ac:dyDescent="0.2">
      <c r="A65" s="53" t="s">
        <v>181</v>
      </c>
      <c r="B65" s="53"/>
      <c r="C65" s="53" t="s">
        <v>613</v>
      </c>
      <c r="D65" s="50" t="s">
        <v>485</v>
      </c>
      <c r="E65" s="50" t="s">
        <v>893</v>
      </c>
      <c r="F65" s="50" t="s">
        <v>908</v>
      </c>
    </row>
    <row r="66" spans="1:12" x14ac:dyDescent="0.2">
      <c r="A66" s="51" t="s">
        <v>222</v>
      </c>
      <c r="B66" s="51"/>
      <c r="C66" s="53" t="s">
        <v>618</v>
      </c>
      <c r="D66" s="50" t="s">
        <v>490</v>
      </c>
      <c r="E66" s="50" t="s">
        <v>893</v>
      </c>
      <c r="F66" s="50" t="s">
        <v>908</v>
      </c>
    </row>
    <row r="67" spans="1:12" x14ac:dyDescent="0.2">
      <c r="A67" s="53" t="s">
        <v>158</v>
      </c>
      <c r="B67" s="53"/>
      <c r="C67" s="53" t="s">
        <v>616</v>
      </c>
      <c r="D67" s="50" t="s">
        <v>488</v>
      </c>
      <c r="E67" s="50" t="s">
        <v>893</v>
      </c>
      <c r="F67" s="50" t="s">
        <v>908</v>
      </c>
    </row>
    <row r="68" spans="1:12" x14ac:dyDescent="0.2">
      <c r="A68" s="51" t="s">
        <v>105</v>
      </c>
      <c r="B68" s="51"/>
      <c r="C68" s="53" t="s">
        <v>615</v>
      </c>
      <c r="D68" s="50" t="s">
        <v>487</v>
      </c>
      <c r="E68" s="50" t="s">
        <v>893</v>
      </c>
      <c r="F68" s="50" t="s">
        <v>908</v>
      </c>
    </row>
    <row r="69" spans="1:12" x14ac:dyDescent="0.2">
      <c r="A69" s="53" t="s">
        <v>277</v>
      </c>
      <c r="B69" s="53"/>
      <c r="C69" s="53" t="s">
        <v>611</v>
      </c>
      <c r="D69" s="50" t="s">
        <v>483</v>
      </c>
      <c r="E69" s="50" t="s">
        <v>893</v>
      </c>
      <c r="F69" s="50" t="s">
        <v>908</v>
      </c>
    </row>
    <row r="70" spans="1:12" x14ac:dyDescent="0.2">
      <c r="A70" s="53" t="s">
        <v>645</v>
      </c>
      <c r="B70" s="53"/>
      <c r="C70" s="53" t="s">
        <v>646</v>
      </c>
      <c r="D70" s="50" t="s">
        <v>644</v>
      </c>
      <c r="E70" s="50" t="s">
        <v>893</v>
      </c>
      <c r="F70" s="50" t="s">
        <v>908</v>
      </c>
    </row>
    <row r="71" spans="1:12" x14ac:dyDescent="0.2">
      <c r="A71" s="51" t="s">
        <v>511</v>
      </c>
      <c r="B71" s="51"/>
      <c r="C71" s="51" t="s">
        <v>647</v>
      </c>
      <c r="D71" s="50" t="s">
        <v>512</v>
      </c>
      <c r="E71" s="50" t="s">
        <v>893</v>
      </c>
      <c r="F71" s="50" t="s">
        <v>908</v>
      </c>
    </row>
    <row r="72" spans="1:12" x14ac:dyDescent="0.2">
      <c r="A72" s="53" t="s">
        <v>345</v>
      </c>
      <c r="B72" s="53"/>
      <c r="C72" s="53" t="s">
        <v>610</v>
      </c>
      <c r="D72" s="50" t="s">
        <v>482</v>
      </c>
      <c r="E72" s="50" t="s">
        <v>893</v>
      </c>
      <c r="F72" s="50" t="s">
        <v>908</v>
      </c>
    </row>
    <row r="73" spans="1:12" x14ac:dyDescent="0.2">
      <c r="A73" s="51" t="s">
        <v>124</v>
      </c>
      <c r="B73" s="51"/>
      <c r="C73" s="51" t="s">
        <v>619</v>
      </c>
      <c r="D73" s="50" t="s">
        <v>491</v>
      </c>
      <c r="E73" s="50" t="s">
        <v>893</v>
      </c>
      <c r="F73" s="50" t="s">
        <v>908</v>
      </c>
    </row>
    <row r="74" spans="1:12" x14ac:dyDescent="0.2">
      <c r="A74" s="53" t="s">
        <v>149</v>
      </c>
      <c r="B74" s="53"/>
      <c r="C74" s="53" t="s">
        <v>608</v>
      </c>
      <c r="D74" s="50" t="s">
        <v>480</v>
      </c>
      <c r="E74" s="50" t="s">
        <v>893</v>
      </c>
      <c r="F74" s="50" t="s">
        <v>908</v>
      </c>
    </row>
    <row r="75" spans="1:12" x14ac:dyDescent="0.2">
      <c r="A75" s="53" t="s">
        <v>115</v>
      </c>
      <c r="B75" s="53"/>
      <c r="C75" s="53" t="s">
        <v>617</v>
      </c>
      <c r="D75" s="50" t="s">
        <v>489</v>
      </c>
      <c r="E75" s="50" t="s">
        <v>893</v>
      </c>
      <c r="F75" s="50" t="s">
        <v>908</v>
      </c>
    </row>
    <row r="76" spans="1:12" x14ac:dyDescent="0.2">
      <c r="A76" s="53" t="s">
        <v>244</v>
      </c>
      <c r="B76" s="53"/>
      <c r="C76" s="53" t="s">
        <v>609</v>
      </c>
      <c r="D76" s="50" t="s">
        <v>481</v>
      </c>
      <c r="E76" s="50" t="s">
        <v>893</v>
      </c>
      <c r="F76" s="50" t="s">
        <v>908</v>
      </c>
      <c r="L76" s="1"/>
    </row>
    <row r="77" spans="1:12" x14ac:dyDescent="0.2">
      <c r="A77" s="53" t="s">
        <v>126</v>
      </c>
      <c r="B77" s="53"/>
      <c r="C77" s="53" t="s">
        <v>607</v>
      </c>
      <c r="D77" s="50" t="s">
        <v>479</v>
      </c>
      <c r="E77" s="50" t="s">
        <v>893</v>
      </c>
      <c r="F77" s="50" t="s">
        <v>908</v>
      </c>
    </row>
    <row r="78" spans="1:12" x14ac:dyDescent="0.2">
      <c r="A78" s="53" t="s">
        <v>212</v>
      </c>
      <c r="B78" s="53" t="s">
        <v>720</v>
      </c>
      <c r="C78" s="52" t="s">
        <v>66</v>
      </c>
      <c r="D78" s="50" t="s">
        <v>449</v>
      </c>
      <c r="E78" s="50" t="s">
        <v>895</v>
      </c>
      <c r="F78" s="50" t="s">
        <v>908</v>
      </c>
    </row>
    <row r="79" spans="1:12" x14ac:dyDescent="0.2">
      <c r="A79" s="53" t="s">
        <v>211</v>
      </c>
      <c r="B79" s="53" t="s">
        <v>723</v>
      </c>
      <c r="C79" s="52" t="s">
        <v>66</v>
      </c>
      <c r="D79" s="50" t="s">
        <v>452</v>
      </c>
      <c r="E79" s="50" t="s">
        <v>895</v>
      </c>
      <c r="F79" s="50" t="s">
        <v>908</v>
      </c>
    </row>
    <row r="80" spans="1:12" x14ac:dyDescent="0.2">
      <c r="A80" s="51" t="s">
        <v>112</v>
      </c>
      <c r="B80" s="51" t="s">
        <v>766</v>
      </c>
      <c r="C80" s="53" t="s">
        <v>662</v>
      </c>
      <c r="D80" s="50" t="s">
        <v>514</v>
      </c>
      <c r="E80" s="50" t="s">
        <v>892</v>
      </c>
      <c r="F80" s="50" t="s">
        <v>908</v>
      </c>
    </row>
    <row r="81" spans="1:6" x14ac:dyDescent="0.2">
      <c r="A81" s="53" t="s">
        <v>210</v>
      </c>
      <c r="B81" s="51" t="s">
        <v>698</v>
      </c>
      <c r="C81" s="53" t="s">
        <v>559</v>
      </c>
      <c r="D81" s="50" t="s">
        <v>438</v>
      </c>
      <c r="E81" s="50" t="s">
        <v>899</v>
      </c>
      <c r="F81" s="50" t="s">
        <v>908</v>
      </c>
    </row>
    <row r="82" spans="1:6" x14ac:dyDescent="0.2">
      <c r="A82" s="51" t="s">
        <v>120</v>
      </c>
      <c r="B82" s="51" t="s">
        <v>767</v>
      </c>
      <c r="C82" s="53" t="s">
        <v>665</v>
      </c>
      <c r="D82" s="50" t="s">
        <v>517</v>
      </c>
      <c r="E82" s="50" t="s">
        <v>892</v>
      </c>
      <c r="F82" s="50" t="s">
        <v>908</v>
      </c>
    </row>
    <row r="83" spans="1:6" x14ac:dyDescent="0.2">
      <c r="A83" s="51" t="s">
        <v>119</v>
      </c>
      <c r="B83" s="51" t="s">
        <v>768</v>
      </c>
      <c r="C83" s="53" t="s">
        <v>666</v>
      </c>
      <c r="D83" s="50" t="s">
        <v>518</v>
      </c>
      <c r="E83" s="50" t="s">
        <v>892</v>
      </c>
      <c r="F83" s="50" t="s">
        <v>908</v>
      </c>
    </row>
    <row r="84" spans="1:6" x14ac:dyDescent="0.2">
      <c r="A84" s="51" t="s">
        <v>116</v>
      </c>
      <c r="B84" s="51" t="s">
        <v>769</v>
      </c>
      <c r="C84" s="53" t="s">
        <v>667</v>
      </c>
      <c r="D84" s="50" t="s">
        <v>519</v>
      </c>
      <c r="E84" s="50" t="s">
        <v>892</v>
      </c>
      <c r="F84" s="50" t="s">
        <v>908</v>
      </c>
    </row>
    <row r="85" spans="1:6" x14ac:dyDescent="0.2">
      <c r="A85" s="51" t="s">
        <v>117</v>
      </c>
      <c r="B85" s="51" t="s">
        <v>770</v>
      </c>
      <c r="C85" s="53" t="s">
        <v>668</v>
      </c>
      <c r="D85" s="50" t="s">
        <v>520</v>
      </c>
      <c r="E85" s="50" t="s">
        <v>892</v>
      </c>
      <c r="F85" s="50" t="s">
        <v>908</v>
      </c>
    </row>
    <row r="86" spans="1:6" x14ac:dyDescent="0.2">
      <c r="A86" s="51" t="s">
        <v>118</v>
      </c>
      <c r="B86" s="51" t="s">
        <v>771</v>
      </c>
      <c r="C86" s="53" t="s">
        <v>669</v>
      </c>
      <c r="D86" s="50" t="s">
        <v>521</v>
      </c>
      <c r="E86" s="50" t="s">
        <v>892</v>
      </c>
      <c r="F86" s="50" t="s">
        <v>908</v>
      </c>
    </row>
    <row r="87" spans="1:6" x14ac:dyDescent="0.2">
      <c r="A87" s="51"/>
      <c r="B87" s="51"/>
      <c r="C87" s="53" t="s">
        <v>689</v>
      </c>
      <c r="D87" s="50" t="s">
        <v>532</v>
      </c>
      <c r="E87" s="50" t="s">
        <v>900</v>
      </c>
      <c r="F87" s="50" t="s">
        <v>908</v>
      </c>
    </row>
    <row r="88" spans="1:6" x14ac:dyDescent="0.2">
      <c r="A88" s="53" t="s">
        <v>371</v>
      </c>
      <c r="B88" s="53"/>
      <c r="C88" s="53" t="s">
        <v>567</v>
      </c>
      <c r="D88" s="50" t="s">
        <v>745</v>
      </c>
      <c r="E88" s="50" t="s">
        <v>893</v>
      </c>
      <c r="F88" s="50" t="s">
        <v>908</v>
      </c>
    </row>
    <row r="89" spans="1:6" x14ac:dyDescent="0.2">
      <c r="A89" s="53" t="s">
        <v>182</v>
      </c>
      <c r="B89" s="53"/>
      <c r="C89" s="53" t="s">
        <v>566</v>
      </c>
      <c r="D89" s="50" t="s">
        <v>746</v>
      </c>
      <c r="E89" s="50" t="s">
        <v>893</v>
      </c>
      <c r="F89" s="50" t="s">
        <v>908</v>
      </c>
    </row>
    <row r="90" spans="1:6" x14ac:dyDescent="0.2">
      <c r="A90" s="53" t="s">
        <v>319</v>
      </c>
      <c r="B90" s="53" t="s">
        <v>716</v>
      </c>
      <c r="C90" s="53" t="s">
        <v>576</v>
      </c>
      <c r="D90" s="50" t="s">
        <v>747</v>
      </c>
      <c r="E90" s="50" t="s">
        <v>893</v>
      </c>
      <c r="F90" s="50" t="s">
        <v>908</v>
      </c>
    </row>
    <row r="91" spans="1:6" x14ac:dyDescent="0.2">
      <c r="A91" s="53" t="s">
        <v>216</v>
      </c>
      <c r="B91" s="53" t="s">
        <v>717</v>
      </c>
      <c r="C91" s="53" t="s">
        <v>577</v>
      </c>
      <c r="D91" s="50" t="s">
        <v>748</v>
      </c>
      <c r="E91" s="50" t="s">
        <v>893</v>
      </c>
      <c r="F91" s="50" t="s">
        <v>908</v>
      </c>
    </row>
    <row r="92" spans="1:6" x14ac:dyDescent="0.2">
      <c r="A92" s="51" t="s">
        <v>99</v>
      </c>
      <c r="B92" s="51" t="s">
        <v>715</v>
      </c>
      <c r="C92" s="53" t="s">
        <v>575</v>
      </c>
      <c r="D92" s="50" t="s">
        <v>749</v>
      </c>
      <c r="E92" s="50" t="s">
        <v>893</v>
      </c>
      <c r="F92" s="50" t="s">
        <v>908</v>
      </c>
    </row>
    <row r="93" spans="1:6" x14ac:dyDescent="0.2">
      <c r="A93" s="53" t="s">
        <v>185</v>
      </c>
      <c r="B93" s="53" t="s">
        <v>714</v>
      </c>
      <c r="C93" s="53" t="s">
        <v>574</v>
      </c>
      <c r="D93" s="50" t="s">
        <v>750</v>
      </c>
      <c r="E93" s="50" t="s">
        <v>893</v>
      </c>
      <c r="F93" s="50" t="s">
        <v>908</v>
      </c>
    </row>
    <row r="94" spans="1:6" x14ac:dyDescent="0.2">
      <c r="A94" s="53" t="s">
        <v>322</v>
      </c>
      <c r="B94" s="53" t="s">
        <v>718</v>
      </c>
      <c r="C94" s="53" t="s">
        <v>578</v>
      </c>
      <c r="D94" s="50" t="s">
        <v>751</v>
      </c>
      <c r="E94" s="50" t="s">
        <v>893</v>
      </c>
      <c r="F94" s="50" t="s">
        <v>908</v>
      </c>
    </row>
    <row r="95" spans="1:6" x14ac:dyDescent="0.2">
      <c r="A95" s="53" t="s">
        <v>166</v>
      </c>
      <c r="B95" s="53" t="s">
        <v>712</v>
      </c>
      <c r="C95" s="53" t="s">
        <v>572</v>
      </c>
      <c r="D95" s="50" t="s">
        <v>752</v>
      </c>
      <c r="E95" s="50" t="s">
        <v>893</v>
      </c>
      <c r="F95" s="50" t="s">
        <v>908</v>
      </c>
    </row>
    <row r="96" spans="1:6" x14ac:dyDescent="0.2">
      <c r="A96" s="53" t="s">
        <v>127</v>
      </c>
      <c r="B96" s="53" t="s">
        <v>709</v>
      </c>
      <c r="C96" s="53" t="s">
        <v>569</v>
      </c>
      <c r="D96" s="50" t="s">
        <v>753</v>
      </c>
      <c r="E96" s="50" t="s">
        <v>893</v>
      </c>
      <c r="F96" s="50" t="s">
        <v>908</v>
      </c>
    </row>
    <row r="97" spans="1:6" x14ac:dyDescent="0.2">
      <c r="A97" s="53" t="s">
        <v>333</v>
      </c>
      <c r="B97" s="53" t="s">
        <v>711</v>
      </c>
      <c r="C97" s="53" t="s">
        <v>571</v>
      </c>
      <c r="D97" s="50" t="s">
        <v>754</v>
      </c>
      <c r="E97" s="50" t="s">
        <v>893</v>
      </c>
      <c r="F97" s="50" t="s">
        <v>908</v>
      </c>
    </row>
    <row r="98" spans="1:6" x14ac:dyDescent="0.2">
      <c r="A98" s="51" t="s">
        <v>197</v>
      </c>
      <c r="B98" s="51" t="s">
        <v>710</v>
      </c>
      <c r="C98" s="53" t="s">
        <v>570</v>
      </c>
      <c r="D98" s="50" t="s">
        <v>755</v>
      </c>
      <c r="E98" s="50" t="s">
        <v>893</v>
      </c>
      <c r="F98" s="50" t="s">
        <v>908</v>
      </c>
    </row>
    <row r="99" spans="1:6" x14ac:dyDescent="0.2">
      <c r="A99" s="53" t="s">
        <v>342</v>
      </c>
      <c r="B99" s="51" t="s">
        <v>713</v>
      </c>
      <c r="C99" s="53" t="s">
        <v>573</v>
      </c>
      <c r="D99" s="50" t="s">
        <v>756</v>
      </c>
      <c r="E99" s="50" t="s">
        <v>893</v>
      </c>
      <c r="F99" s="50" t="s">
        <v>908</v>
      </c>
    </row>
    <row r="100" spans="1:6" x14ac:dyDescent="0.2">
      <c r="A100" s="53" t="s">
        <v>167</v>
      </c>
      <c r="B100" s="51" t="s">
        <v>772</v>
      </c>
      <c r="C100" s="53" t="s">
        <v>672</v>
      </c>
      <c r="D100" s="50" t="s">
        <v>524</v>
      </c>
      <c r="E100" s="50" t="s">
        <v>896</v>
      </c>
      <c r="F100" s="50" t="s">
        <v>908</v>
      </c>
    </row>
    <row r="101" spans="1:6" x14ac:dyDescent="0.2">
      <c r="A101" s="51" t="s">
        <v>388</v>
      </c>
      <c r="B101" s="51"/>
      <c r="C101" s="53" t="s">
        <v>664</v>
      </c>
      <c r="D101" s="50" t="s">
        <v>515</v>
      </c>
      <c r="E101" s="50" t="s">
        <v>901</v>
      </c>
      <c r="F101" s="50" t="s">
        <v>908</v>
      </c>
    </row>
    <row r="102" spans="1:6" x14ac:dyDescent="0.2">
      <c r="A102" s="53" t="s">
        <v>218</v>
      </c>
      <c r="B102" s="51" t="s">
        <v>719</v>
      </c>
      <c r="C102" s="52" t="s">
        <v>66</v>
      </c>
      <c r="D102" s="50" t="s">
        <v>448</v>
      </c>
      <c r="E102" s="50" t="s">
        <v>898</v>
      </c>
      <c r="F102" s="50" t="s">
        <v>908</v>
      </c>
    </row>
    <row r="103" spans="1:6" x14ac:dyDescent="0.2">
      <c r="A103" s="51" t="s">
        <v>130</v>
      </c>
      <c r="B103" s="51" t="s">
        <v>773</v>
      </c>
      <c r="C103" s="53" t="s">
        <v>670</v>
      </c>
      <c r="D103" s="50" t="s">
        <v>522</v>
      </c>
      <c r="E103" s="50" t="s">
        <v>898</v>
      </c>
      <c r="F103" s="50" t="s">
        <v>908</v>
      </c>
    </row>
    <row r="104" spans="1:6" x14ac:dyDescent="0.2">
      <c r="A104" s="53" t="s">
        <v>131</v>
      </c>
      <c r="B104" s="51" t="s">
        <v>774</v>
      </c>
      <c r="C104" s="53" t="s">
        <v>671</v>
      </c>
      <c r="D104" s="50" t="s">
        <v>523</v>
      </c>
      <c r="E104" s="50" t="s">
        <v>898</v>
      </c>
      <c r="F104" s="50" t="s">
        <v>908</v>
      </c>
    </row>
    <row r="105" spans="1:6" x14ac:dyDescent="0.2">
      <c r="A105" s="53" t="s">
        <v>204</v>
      </c>
      <c r="B105" s="53" t="s">
        <v>694</v>
      </c>
      <c r="C105" s="53" t="s">
        <v>431</v>
      </c>
      <c r="D105" s="50" t="s">
        <v>425</v>
      </c>
      <c r="E105" s="50" t="s">
        <v>895</v>
      </c>
      <c r="F105" s="50" t="s">
        <v>908</v>
      </c>
    </row>
    <row r="106" spans="1:6" x14ac:dyDescent="0.2">
      <c r="A106" s="53" t="s">
        <v>206</v>
      </c>
      <c r="B106" s="53" t="s">
        <v>695</v>
      </c>
      <c r="C106" s="53" t="s">
        <v>537</v>
      </c>
      <c r="D106" s="50" t="s">
        <v>426</v>
      </c>
      <c r="E106" s="50" t="s">
        <v>895</v>
      </c>
      <c r="F106" s="50" t="s">
        <v>908</v>
      </c>
    </row>
    <row r="107" spans="1:6" x14ac:dyDescent="0.2">
      <c r="A107" s="53" t="s">
        <v>97</v>
      </c>
      <c r="B107" s="53" t="s">
        <v>721</v>
      </c>
      <c r="C107" s="52" t="s">
        <v>66</v>
      </c>
      <c r="D107" s="50" t="s">
        <v>450</v>
      </c>
      <c r="E107" s="50" t="s">
        <v>895</v>
      </c>
      <c r="F107" s="50" t="s">
        <v>908</v>
      </c>
    </row>
    <row r="108" spans="1:6" x14ac:dyDescent="0.2">
      <c r="A108" s="53"/>
      <c r="B108" s="53"/>
      <c r="C108" s="53" t="s">
        <v>688</v>
      </c>
      <c r="D108" s="50" t="s">
        <v>531</v>
      </c>
      <c r="E108" s="50" t="s">
        <v>892</v>
      </c>
      <c r="F108" s="50" t="s">
        <v>908</v>
      </c>
    </row>
    <row r="109" spans="1:6" x14ac:dyDescent="0.2">
      <c r="A109" s="51"/>
      <c r="B109" s="51"/>
      <c r="C109" s="53" t="s">
        <v>692</v>
      </c>
      <c r="D109" s="50" t="s">
        <v>535</v>
      </c>
      <c r="E109" s="50" t="s">
        <v>900</v>
      </c>
      <c r="F109" s="50" t="s">
        <v>908</v>
      </c>
    </row>
    <row r="110" spans="1:6" x14ac:dyDescent="0.2">
      <c r="A110" s="53" t="s">
        <v>133</v>
      </c>
      <c r="B110" s="53"/>
      <c r="C110" s="53" t="s">
        <v>674</v>
      </c>
      <c r="D110" s="50" t="s">
        <v>526</v>
      </c>
      <c r="E110" s="50" t="s">
        <v>895</v>
      </c>
      <c r="F110" s="50" t="s">
        <v>908</v>
      </c>
    </row>
    <row r="111" spans="1:6" x14ac:dyDescent="0.2">
      <c r="A111" s="51" t="s">
        <v>132</v>
      </c>
      <c r="B111" s="51"/>
      <c r="C111" s="53" t="s">
        <v>675</v>
      </c>
      <c r="D111" s="50" t="s">
        <v>527</v>
      </c>
      <c r="E111" s="50" t="s">
        <v>898</v>
      </c>
      <c r="F111" s="50" t="s">
        <v>908</v>
      </c>
    </row>
    <row r="112" spans="1:6" x14ac:dyDescent="0.2">
      <c r="A112" s="51" t="s">
        <v>138</v>
      </c>
      <c r="B112" s="51" t="s">
        <v>775</v>
      </c>
      <c r="C112" s="51" t="s">
        <v>676</v>
      </c>
      <c r="D112" s="50" t="s">
        <v>528</v>
      </c>
      <c r="E112" s="50" t="s">
        <v>895</v>
      </c>
      <c r="F112" s="50" t="s">
        <v>908</v>
      </c>
    </row>
    <row r="113" spans="1:6" x14ac:dyDescent="0.2">
      <c r="A113" s="51" t="s">
        <v>380</v>
      </c>
      <c r="B113" s="51" t="s">
        <v>696</v>
      </c>
      <c r="C113" s="51" t="s">
        <v>539</v>
      </c>
      <c r="D113" s="50" t="s">
        <v>428</v>
      </c>
      <c r="E113" s="50" t="s">
        <v>898</v>
      </c>
      <c r="F113" s="50" t="s">
        <v>908</v>
      </c>
    </row>
    <row r="114" spans="1:6" x14ac:dyDescent="0.2">
      <c r="A114" s="51" t="s">
        <v>144</v>
      </c>
      <c r="B114" s="51" t="s">
        <v>777</v>
      </c>
      <c r="C114" s="51" t="s">
        <v>677</v>
      </c>
      <c r="D114" s="50" t="s">
        <v>529</v>
      </c>
      <c r="E114" s="50" t="s">
        <v>895</v>
      </c>
      <c r="F114" s="50" t="s">
        <v>908</v>
      </c>
    </row>
    <row r="115" spans="1:6" x14ac:dyDescent="0.2">
      <c r="A115" s="51" t="s">
        <v>303</v>
      </c>
      <c r="B115" s="51"/>
      <c r="C115" s="51" t="s">
        <v>687</v>
      </c>
      <c r="D115" s="50" t="s">
        <v>912</v>
      </c>
      <c r="E115" s="50" t="s">
        <v>902</v>
      </c>
      <c r="F115" s="54" t="s">
        <v>902</v>
      </c>
    </row>
    <row r="116" spans="1:6" x14ac:dyDescent="0.2">
      <c r="A116" s="51" t="s">
        <v>219</v>
      </c>
      <c r="B116" s="51" t="s">
        <v>722</v>
      </c>
      <c r="C116" s="52" t="s">
        <v>66</v>
      </c>
      <c r="D116" s="50" t="s">
        <v>451</v>
      </c>
      <c r="E116" s="54" t="s">
        <v>907</v>
      </c>
      <c r="F116" s="54" t="s">
        <v>907</v>
      </c>
    </row>
    <row r="117" spans="1:6" x14ac:dyDescent="0.2">
      <c r="A117" s="53" t="s">
        <v>274</v>
      </c>
      <c r="B117" s="53"/>
      <c r="C117" s="53" t="s">
        <v>540</v>
      </c>
      <c r="D117" s="50" t="s">
        <v>429</v>
      </c>
      <c r="E117" s="54" t="s">
        <v>907</v>
      </c>
      <c r="F117" s="54" t="s">
        <v>907</v>
      </c>
    </row>
    <row r="118" spans="1:6" x14ac:dyDescent="0.2">
      <c r="A118" s="53" t="s">
        <v>56</v>
      </c>
      <c r="B118" s="53"/>
      <c r="C118" s="53" t="s">
        <v>542</v>
      </c>
      <c r="D118" s="50" t="s">
        <v>541</v>
      </c>
      <c r="E118" s="54" t="s">
        <v>907</v>
      </c>
      <c r="F118" s="54" t="s">
        <v>907</v>
      </c>
    </row>
    <row r="119" spans="1:6" x14ac:dyDescent="0.2">
      <c r="A119" s="53" t="s">
        <v>57</v>
      </c>
      <c r="B119" s="53"/>
      <c r="C119" s="53" t="s">
        <v>543</v>
      </c>
      <c r="D119" s="50" t="s">
        <v>430</v>
      </c>
      <c r="E119" s="54" t="s">
        <v>907</v>
      </c>
      <c r="F119" s="54" t="s">
        <v>907</v>
      </c>
    </row>
    <row r="120" spans="1:6" x14ac:dyDescent="0.2">
      <c r="A120" s="53" t="s">
        <v>55</v>
      </c>
      <c r="B120" s="53"/>
      <c r="C120" s="53" t="s">
        <v>545</v>
      </c>
      <c r="D120" s="50" t="s">
        <v>544</v>
      </c>
      <c r="E120" s="54" t="s">
        <v>907</v>
      </c>
      <c r="F120" s="54" t="s">
        <v>907</v>
      </c>
    </row>
    <row r="121" spans="1:6" x14ac:dyDescent="0.2">
      <c r="A121" s="53" t="s">
        <v>58</v>
      </c>
      <c r="B121" s="53"/>
      <c r="C121" s="53" t="s">
        <v>547</v>
      </c>
      <c r="D121" s="50" t="s">
        <v>546</v>
      </c>
      <c r="E121" s="54" t="s">
        <v>907</v>
      </c>
      <c r="F121" s="54" t="s">
        <v>907</v>
      </c>
    </row>
    <row r="122" spans="1:6" x14ac:dyDescent="0.2">
      <c r="A122" s="53" t="s">
        <v>59</v>
      </c>
      <c r="B122" s="53"/>
      <c r="C122" s="53" t="s">
        <v>549</v>
      </c>
      <c r="D122" s="50" t="s">
        <v>548</v>
      </c>
      <c r="E122" s="54" t="s">
        <v>907</v>
      </c>
      <c r="F122" s="54" t="s">
        <v>907</v>
      </c>
    </row>
    <row r="123" spans="1:6" x14ac:dyDescent="0.2">
      <c r="A123" s="53" t="s">
        <v>60</v>
      </c>
      <c r="B123" s="53"/>
      <c r="C123" s="53" t="s">
        <v>551</v>
      </c>
      <c r="D123" s="50" t="s">
        <v>550</v>
      </c>
      <c r="E123" s="54" t="s">
        <v>907</v>
      </c>
      <c r="F123" s="54" t="s">
        <v>907</v>
      </c>
    </row>
    <row r="124" spans="1:6" x14ac:dyDescent="0.2">
      <c r="A124" s="53" t="s">
        <v>353</v>
      </c>
      <c r="B124" s="53"/>
      <c r="C124" s="53" t="s">
        <v>554</v>
      </c>
      <c r="D124" s="50" t="s">
        <v>553</v>
      </c>
      <c r="E124" s="54" t="s">
        <v>907</v>
      </c>
      <c r="F124" s="54" t="s">
        <v>907</v>
      </c>
    </row>
    <row r="125" spans="1:6" x14ac:dyDescent="0.2">
      <c r="A125" s="53" t="s">
        <v>264</v>
      </c>
      <c r="B125" s="53"/>
      <c r="C125" s="53" t="s">
        <v>555</v>
      </c>
      <c r="D125" s="50" t="s">
        <v>556</v>
      </c>
      <c r="E125" s="54" t="s">
        <v>907</v>
      </c>
      <c r="F125" s="54" t="s">
        <v>907</v>
      </c>
    </row>
    <row r="126" spans="1:6" x14ac:dyDescent="0.2">
      <c r="A126" s="53" t="s">
        <v>64</v>
      </c>
      <c r="B126" s="53"/>
      <c r="C126" s="53" t="s">
        <v>557</v>
      </c>
      <c r="D126" s="50" t="s">
        <v>552</v>
      </c>
      <c r="E126" s="54" t="s">
        <v>907</v>
      </c>
      <c r="F126" s="54" t="s">
        <v>907</v>
      </c>
    </row>
    <row r="127" spans="1:6" x14ac:dyDescent="0.2">
      <c r="A127" s="53" t="s">
        <v>151</v>
      </c>
      <c r="B127" s="53"/>
      <c r="C127" s="53" t="s">
        <v>579</v>
      </c>
      <c r="D127" s="50" t="s">
        <v>455</v>
      </c>
      <c r="E127" s="54" t="s">
        <v>907</v>
      </c>
      <c r="F127" s="54" t="s">
        <v>907</v>
      </c>
    </row>
    <row r="128" spans="1:6" x14ac:dyDescent="0.2">
      <c r="A128" s="53" t="s">
        <v>87</v>
      </c>
      <c r="B128" s="53"/>
      <c r="C128" s="53" t="s">
        <v>588</v>
      </c>
      <c r="D128" s="50" t="s">
        <v>463</v>
      </c>
      <c r="E128" s="54" t="s">
        <v>907</v>
      </c>
      <c r="F128" s="54" t="s">
        <v>907</v>
      </c>
    </row>
    <row r="129" spans="1:6" x14ac:dyDescent="0.2">
      <c r="A129" s="53" t="s">
        <v>89</v>
      </c>
      <c r="B129" s="53"/>
      <c r="C129" s="53" t="s">
        <v>536</v>
      </c>
      <c r="D129" s="50" t="s">
        <v>424</v>
      </c>
      <c r="E129" s="54" t="s">
        <v>907</v>
      </c>
      <c r="F129" s="54" t="s">
        <v>907</v>
      </c>
    </row>
    <row r="130" spans="1:6" x14ac:dyDescent="0.2">
      <c r="A130" s="53" t="s">
        <v>107</v>
      </c>
      <c r="B130" s="53" t="s">
        <v>736</v>
      </c>
      <c r="C130" s="53" t="s">
        <v>591</v>
      </c>
      <c r="D130" s="50" t="s">
        <v>466</v>
      </c>
      <c r="E130" s="54" t="s">
        <v>907</v>
      </c>
      <c r="F130" s="54" t="s">
        <v>907</v>
      </c>
    </row>
    <row r="131" spans="1:6" x14ac:dyDescent="0.2">
      <c r="A131" s="51" t="s">
        <v>125</v>
      </c>
      <c r="B131" s="51"/>
      <c r="C131" s="53" t="s">
        <v>661</v>
      </c>
      <c r="D131" s="50" t="s">
        <v>513</v>
      </c>
      <c r="E131" s="54" t="s">
        <v>907</v>
      </c>
      <c r="F131" s="54" t="s">
        <v>907</v>
      </c>
    </row>
    <row r="132" spans="1:6" x14ac:dyDescent="0.2">
      <c r="A132" s="53" t="s">
        <v>180</v>
      </c>
      <c r="B132" s="53"/>
      <c r="C132" s="53" t="s">
        <v>663</v>
      </c>
      <c r="D132" s="50" t="s">
        <v>516</v>
      </c>
      <c r="E132" s="54" t="s">
        <v>907</v>
      </c>
      <c r="F132" s="54" t="s">
        <v>907</v>
      </c>
    </row>
    <row r="133" spans="1:6" x14ac:dyDescent="0.2">
      <c r="A133" s="51" t="s">
        <v>307</v>
      </c>
      <c r="B133" s="51"/>
      <c r="C133" s="53" t="s">
        <v>673</v>
      </c>
      <c r="D133" s="50" t="s">
        <v>525</v>
      </c>
      <c r="E133" s="54" t="s">
        <v>907</v>
      </c>
      <c r="F133" s="54" t="s">
        <v>907</v>
      </c>
    </row>
    <row r="134" spans="1:6" x14ac:dyDescent="0.2">
      <c r="A134" s="53" t="s">
        <v>170</v>
      </c>
      <c r="B134" s="53"/>
      <c r="C134" s="53" t="s">
        <v>568</v>
      </c>
      <c r="D134" s="50" t="s">
        <v>447</v>
      </c>
      <c r="E134" s="54" t="s">
        <v>907</v>
      </c>
      <c r="F134" s="54" t="s">
        <v>907</v>
      </c>
    </row>
    <row r="135" spans="1:6" x14ac:dyDescent="0.2">
      <c r="A135" s="53" t="s">
        <v>202</v>
      </c>
      <c r="B135" s="53"/>
      <c r="C135" s="53" t="s">
        <v>538</v>
      </c>
      <c r="D135" s="50" t="s">
        <v>427</v>
      </c>
      <c r="E135" s="54" t="s">
        <v>907</v>
      </c>
      <c r="F135" s="54" t="s">
        <v>907</v>
      </c>
    </row>
    <row r="136" spans="1:6" x14ac:dyDescent="0.2">
      <c r="A136" s="51" t="s">
        <v>88</v>
      </c>
      <c r="B136" s="51"/>
      <c r="C136" s="54"/>
      <c r="D136" s="50" t="s">
        <v>905</v>
      </c>
      <c r="E136" s="54" t="s">
        <v>907</v>
      </c>
      <c r="F136" s="54" t="s">
        <v>907</v>
      </c>
    </row>
    <row r="137" spans="1:6" x14ac:dyDescent="0.2">
      <c r="A137" s="51" t="s">
        <v>146</v>
      </c>
      <c r="B137" s="51"/>
      <c r="C137" s="51" t="s">
        <v>678</v>
      </c>
      <c r="D137" s="50" t="s">
        <v>530</v>
      </c>
      <c r="E137" s="54" t="s">
        <v>907</v>
      </c>
      <c r="F137" s="54" t="s">
        <v>907</v>
      </c>
    </row>
    <row r="138" spans="1:6" x14ac:dyDescent="0.2">
      <c r="A138" s="51" t="s">
        <v>366</v>
      </c>
      <c r="B138" s="51"/>
      <c r="C138" s="53" t="s">
        <v>560</v>
      </c>
      <c r="D138" s="50" t="s">
        <v>441</v>
      </c>
      <c r="E138" s="54" t="s">
        <v>907</v>
      </c>
      <c r="F138" s="54" t="s">
        <v>907</v>
      </c>
    </row>
    <row r="139" spans="1:6" x14ac:dyDescent="0.2">
      <c r="A139" s="53" t="s">
        <v>169</v>
      </c>
      <c r="B139" s="53"/>
      <c r="C139" s="53" t="s">
        <v>562</v>
      </c>
      <c r="D139" s="50" t="s">
        <v>443</v>
      </c>
      <c r="E139" s="54" t="s">
        <v>907</v>
      </c>
      <c r="F139" s="54" t="s">
        <v>907</v>
      </c>
    </row>
    <row r="140" spans="1:6" x14ac:dyDescent="0.2">
      <c r="A140" s="53" t="s">
        <v>293</v>
      </c>
      <c r="B140" s="53"/>
      <c r="C140" s="53" t="s">
        <v>563</v>
      </c>
      <c r="D140" s="50" t="s">
        <v>444</v>
      </c>
      <c r="E140" s="54" t="s">
        <v>907</v>
      </c>
      <c r="F140" s="54" t="s">
        <v>907</v>
      </c>
    </row>
  </sheetData>
  <autoFilter ref="A1:F1">
    <sortState xmlns:xlrd2="http://schemas.microsoft.com/office/spreadsheetml/2017/richdata2" ref="A2:F140">
      <sortCondition ref="F1"/>
    </sortState>
  </autoFilter>
  <hyperlinks>
    <hyperlink ref="A9" r:id="rId1"/>
    <hyperlink ref="A118" r:id="rId2"/>
    <hyperlink ref="A119" r:id="rId3"/>
    <hyperlink ref="A10" r:id="rId4"/>
    <hyperlink ref="A117" r:id="rId5"/>
    <hyperlink ref="A4" r:id="rId6" display="https://eservices.aero.bombardier.com/wps/wcm/connect/eServices/e541c413-b25a-4d2c-8855-9fbfdc069f76/A220-300APP-Issue028-00-14apr2022.pdf?MOD=AJPERES&amp;CVID=o0EtI6o&amp;CVID=nEpwCZe&amp;CVID=nEpwCZe&amp;CVID=nDRB7Pn&amp;CVID=nDRB7Pn&amp;CVID=ndnIvYh&amp;CVID=n8iXu7i&amp;CVID=n8iXu7i&amp;CVID=n8iXu7i&amp;CVID=mVHwufA&amp;CVID=mVHwufA"/>
    <hyperlink ref="A69" r:id="rId7"/>
    <hyperlink ref="A74" r:id="rId8"/>
    <hyperlink ref="A11" r:id="rId9"/>
    <hyperlink ref="A101" r:id="rId10"/>
    <hyperlink ref="A122" r:id="rId11"/>
    <hyperlink ref="A76" r:id="rId12"/>
    <hyperlink ref="A7" r:id="rId13"/>
    <hyperlink ref="A126" r:id="rId14"/>
    <hyperlink ref="A5" r:id="rId15"/>
    <hyperlink ref="A8" r:id="rId16"/>
    <hyperlink ref="A6" r:id="rId17"/>
    <hyperlink ref="A125" r:id="rId18"/>
    <hyperlink ref="A128" r:id="rId19"/>
    <hyperlink ref="A136" r:id="rId20"/>
    <hyperlink ref="A129" r:id="rId21"/>
    <hyperlink ref="A17" r:id="rId22"/>
    <hyperlink ref="A16" r:id="rId23"/>
    <hyperlink ref="A40" r:id="rId24"/>
    <hyperlink ref="A107" r:id="rId25"/>
    <hyperlink ref="A42" r:id="rId26"/>
    <hyperlink ref="A92" r:id="rId27"/>
    <hyperlink ref="A135" r:id="rId28"/>
    <hyperlink ref="A98" r:id="rId29"/>
    <hyperlink ref="A13" r:id="rId30"/>
    <hyperlink ref="A27" r:id="rId31"/>
    <hyperlink ref="A26" r:id="rId32"/>
    <hyperlink ref="A67" r:id="rId33"/>
    <hyperlink ref="A23" r:id="rId34"/>
    <hyperlink ref="A97" r:id="rId35"/>
    <hyperlink ref="A21" r:id="rId36"/>
    <hyperlink ref="A65" r:id="rId37"/>
    <hyperlink ref="A89" r:id="rId38"/>
    <hyperlink ref="A3" r:id="rId39"/>
    <hyperlink ref="A20" r:id="rId40"/>
    <hyperlink ref="A54" r:id="rId41"/>
    <hyperlink ref="A95" r:id="rId42"/>
    <hyperlink ref="A28" r:id="rId43"/>
    <hyperlink ref="A93" r:id="rId44"/>
    <hyperlink ref="A18" r:id="rId45"/>
    <hyperlink ref="A25" r:id="rId46"/>
    <hyperlink ref="A132" r:id="rId47"/>
    <hyperlink ref="A29" r:id="rId48"/>
    <hyperlink ref="A36" r:id="rId49"/>
    <hyperlink ref="A35" r:id="rId50"/>
    <hyperlink ref="A37" r:id="rId51"/>
    <hyperlink ref="A32" r:id="rId52"/>
    <hyperlink ref="A41" r:id="rId53"/>
    <hyperlink ref="A33" r:id="rId54"/>
    <hyperlink ref="A68" r:id="rId55"/>
    <hyperlink ref="A38" r:id="rId56"/>
    <hyperlink ref="A34" r:id="rId57"/>
    <hyperlink ref="A131" r:id="rId58"/>
    <hyperlink ref="A82" r:id="rId59"/>
    <hyperlink ref="A77" r:id="rId60"/>
    <hyperlink ref="A83" r:id="rId61"/>
    <hyperlink ref="A84" r:id="rId62"/>
    <hyperlink ref="A80" r:id="rId63"/>
    <hyperlink ref="A85" r:id="rId64"/>
    <hyperlink ref="A86" r:id="rId65"/>
    <hyperlink ref="A78" r:id="rId66"/>
    <hyperlink ref="A75" r:id="rId67"/>
    <hyperlink ref="A96" r:id="rId68"/>
    <hyperlink ref="A103" r:id="rId69"/>
    <hyperlink ref="A116" r:id="rId70"/>
    <hyperlink ref="A12" r:id="rId71"/>
    <hyperlink ref="A140" r:id="rId72"/>
    <hyperlink ref="A111" r:id="rId73"/>
    <hyperlink ref="A66" r:id="rId74"/>
    <hyperlink ref="A110" r:id="rId75"/>
    <hyperlink ref="A112" r:id="rId76"/>
    <hyperlink ref="A137" r:id="rId77"/>
    <hyperlink ref="A114" r:id="rId78"/>
    <hyperlink ref="A90" r:id="rId79"/>
    <hyperlink ref="A55" r:id="rId80"/>
    <hyperlink ref="A105" r:id="rId81"/>
    <hyperlink ref="A106" r:id="rId82"/>
    <hyperlink ref="A113" r:id="rId83"/>
    <hyperlink ref="C105" r:id="rId84"/>
    <hyperlink ref="A81" r:id="rId85"/>
    <hyperlink ref="A31" r:id="rId86"/>
    <hyperlink ref="A138" r:id="rId87"/>
    <hyperlink ref="A139" r:id="rId88"/>
    <hyperlink ref="A134" r:id="rId89"/>
    <hyperlink ref="A99" r:id="rId90"/>
    <hyperlink ref="A91" r:id="rId91"/>
    <hyperlink ref="A94" r:id="rId92"/>
    <hyperlink ref="A102" r:id="rId93"/>
    <hyperlink ref="A79" r:id="rId94"/>
    <hyperlink ref="A39" r:id="rId95"/>
    <hyperlink ref="A127" r:id="rId96"/>
    <hyperlink ref="A130" r:id="rId97"/>
    <hyperlink ref="A19" r:id="rId98"/>
    <hyperlink ref="A24" r:id="rId99"/>
    <hyperlink ref="A22" r:id="rId100"/>
    <hyperlink ref="A72" r:id="rId101"/>
    <hyperlink ref="A64" r:id="rId102"/>
    <hyperlink ref="A73" r:id="rId103"/>
    <hyperlink ref="A45" r:id="rId104"/>
    <hyperlink ref="A57" r:id="rId105"/>
    <hyperlink ref="A61" r:id="rId106"/>
    <hyperlink ref="A100" r:id="rId107"/>
    <hyperlink ref="A133" r:id="rId108"/>
    <hyperlink ref="A120" r:id="rId109"/>
    <hyperlink ref="A121" r:id="rId110"/>
    <hyperlink ref="A124" r:id="rId111"/>
    <hyperlink ref="A50" r:id="rId112"/>
    <hyperlink ref="A62" r:id="rId113"/>
    <hyperlink ref="A49" r:id="rId114"/>
    <hyperlink ref="C60" r:id="rId115"/>
    <hyperlink ref="A30" r:id="rId116"/>
    <hyperlink ref="B12" r:id="rId117"/>
    <hyperlink ref="B19" r:id="rId118"/>
    <hyperlink ref="A88" r:id="rId119"/>
    <hyperlink ref="A104" r:id="rId120"/>
    <hyperlink ref="A2" r:id="rId121"/>
    <hyperlink ref="B2" r:id="rId122"/>
    <hyperlink ref="C3" r:id="rId123"/>
    <hyperlink ref="C4" r:id="rId124"/>
    <hyperlink ref="C6" r:id="rId125"/>
    <hyperlink ref="C8" r:id="rId126"/>
    <hyperlink ref="C9" r:id="rId127"/>
    <hyperlink ref="C5" r:id="rId128"/>
    <hyperlink ref="C7" r:id="rId129"/>
    <hyperlink ref="C117" r:id="rId130"/>
    <hyperlink ref="C118" r:id="rId131"/>
    <hyperlink ref="C10" r:id="rId132"/>
    <hyperlink ref="C119" r:id="rId133"/>
    <hyperlink ref="C11" r:id="rId134"/>
    <hyperlink ref="C121" r:id="rId135"/>
    <hyperlink ref="C122" r:id="rId136"/>
    <hyperlink ref="C123" r:id="rId137"/>
    <hyperlink ref="C125" r:id="rId138"/>
    <hyperlink ref="C120" r:id="rId139"/>
    <hyperlink ref="C124" r:id="rId140"/>
    <hyperlink ref="C126" r:id="rId141"/>
    <hyperlink ref="C127" r:id="rId142"/>
    <hyperlink ref="C12" r:id="rId143"/>
    <hyperlink ref="C13" r:id="rId144"/>
    <hyperlink ref="C128" r:id="rId145"/>
    <hyperlink ref="C14" r:id="rId146"/>
    <hyperlink ref="C15" r:id="rId147"/>
    <hyperlink ref="C16" r:id="rId148"/>
    <hyperlink ref="C17" r:id="rId149"/>
    <hyperlink ref="C129" r:id="rId150"/>
    <hyperlink ref="C130" r:id="rId151"/>
    <hyperlink ref="C18" r:id="rId152"/>
    <hyperlink ref="C19" r:id="rId153"/>
    <hyperlink ref="C20" r:id="rId154"/>
    <hyperlink ref="C21" r:id="rId155"/>
    <hyperlink ref="C22" r:id="rId156"/>
    <hyperlink ref="C23" r:id="rId157"/>
    <hyperlink ref="C24" r:id="rId158"/>
    <hyperlink ref="C26" r:id="rId159"/>
    <hyperlink ref="C27" r:id="rId160"/>
    <hyperlink ref="C25" r:id="rId161"/>
    <hyperlink ref="C28" r:id="rId162"/>
    <hyperlink ref="C29" r:id="rId163"/>
    <hyperlink ref="C30" r:id="rId164"/>
    <hyperlink ref="C32" r:id="rId165"/>
    <hyperlink ref="C33" r:id="rId166"/>
    <hyperlink ref="C35" r:id="rId167"/>
    <hyperlink ref="C31" r:id="rId168"/>
    <hyperlink ref="C34" r:id="rId169"/>
    <hyperlink ref="C36" r:id="rId170"/>
    <hyperlink ref="C37" r:id="rId171"/>
    <hyperlink ref="C40" r:id="rId172"/>
    <hyperlink ref="C41" r:id="rId173"/>
    <hyperlink ref="C42" r:id="rId174"/>
    <hyperlink ref="C43" r:id="rId175"/>
    <hyperlink ref="C44" r:id="rId176"/>
    <hyperlink ref="C45" r:id="rId177"/>
    <hyperlink ref="C46" r:id="rId178"/>
    <hyperlink ref="C47" r:id="rId179"/>
    <hyperlink ref="C49" r:id="rId180"/>
    <hyperlink ref="C50" r:id="rId181"/>
    <hyperlink ref="C48" r:id="rId182"/>
    <hyperlink ref="C51" r:id="rId183"/>
    <hyperlink ref="C52" r:id="rId184"/>
    <hyperlink ref="C53" r:id="rId185"/>
    <hyperlink ref="C54" r:id="rId186"/>
    <hyperlink ref="C55" r:id="rId187"/>
    <hyperlink ref="C56" r:id="rId188"/>
    <hyperlink ref="C57" r:id="rId189"/>
    <hyperlink ref="C58" r:id="rId190"/>
    <hyperlink ref="C59" r:id="rId191"/>
    <hyperlink ref="C61" r:id="rId192"/>
    <hyperlink ref="C62" r:id="rId193"/>
    <hyperlink ref="C63" r:id="rId194"/>
    <hyperlink ref="C64" r:id="rId195"/>
    <hyperlink ref="C65" r:id="rId196"/>
    <hyperlink ref="C66" r:id="rId197"/>
    <hyperlink ref="C67" r:id="rId198"/>
    <hyperlink ref="C68" r:id="rId199"/>
    <hyperlink ref="C69" r:id="rId200"/>
    <hyperlink ref="C70" r:id="rId201"/>
    <hyperlink ref="C71" r:id="rId202"/>
    <hyperlink ref="C72" r:id="rId203"/>
    <hyperlink ref="C73" r:id="rId204"/>
    <hyperlink ref="C74" r:id="rId205"/>
    <hyperlink ref="C75" r:id="rId206"/>
    <hyperlink ref="C76" r:id="rId207"/>
    <hyperlink ref="C77" r:id="rId208"/>
    <hyperlink ref="C80" r:id="rId209"/>
    <hyperlink ref="C81" r:id="rId210"/>
    <hyperlink ref="C82" r:id="rId211"/>
    <hyperlink ref="C83" r:id="rId212"/>
    <hyperlink ref="C84" r:id="rId213"/>
    <hyperlink ref="C85" r:id="rId214"/>
    <hyperlink ref="C86" r:id="rId215"/>
    <hyperlink ref="C131" r:id="rId216"/>
    <hyperlink ref="C132" r:id="rId217"/>
    <hyperlink ref="C87" r:id="rId218"/>
    <hyperlink ref="C88" r:id="rId219"/>
    <hyperlink ref="C89" r:id="rId220"/>
    <hyperlink ref="C90" r:id="rId221"/>
    <hyperlink ref="C91" r:id="rId222"/>
    <hyperlink ref="C92" r:id="rId223"/>
    <hyperlink ref="C93" r:id="rId224"/>
    <hyperlink ref="C94" r:id="rId225"/>
    <hyperlink ref="C95" r:id="rId226"/>
    <hyperlink ref="C96" r:id="rId227"/>
    <hyperlink ref="C97" r:id="rId228"/>
    <hyperlink ref="C98" r:id="rId229"/>
    <hyperlink ref="C99" r:id="rId230"/>
    <hyperlink ref="C100" r:id="rId231"/>
    <hyperlink ref="C101" r:id="rId232"/>
    <hyperlink ref="C103" r:id="rId233"/>
    <hyperlink ref="C104" r:id="rId234"/>
    <hyperlink ref="C133" r:id="rId235"/>
    <hyperlink ref="C106" r:id="rId236"/>
    <hyperlink ref="C134" r:id="rId237"/>
    <hyperlink ref="C115" r:id="rId238"/>
    <hyperlink ref="C135" r:id="rId239"/>
    <hyperlink ref="C108" r:id="rId240"/>
    <hyperlink ref="C109" r:id="rId241"/>
    <hyperlink ref="C110" r:id="rId242"/>
    <hyperlink ref="C111" r:id="rId243"/>
    <hyperlink ref="C112" r:id="rId244"/>
    <hyperlink ref="C113" r:id="rId245"/>
    <hyperlink ref="C114" r:id="rId246"/>
    <hyperlink ref="C138" r:id="rId247"/>
    <hyperlink ref="C139" r:id="rId248"/>
    <hyperlink ref="C140" r:id="rId249"/>
    <hyperlink ref="C137" r:id="rId250"/>
  </hyperlinks>
  <pageMargins left="0.7" right="0.7" top="0.78740157499999996" bottom="0.78740157499999996" header="0.3" footer="0.3"/>
  <pageSetup paperSize="9" orientation="portrait" horizontalDpi="0" verticalDpi="0" r:id="rId2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6" sqref="A26"/>
    </sheetView>
  </sheetViews>
  <sheetFormatPr baseColWidth="10" defaultRowHeight="12.75" x14ac:dyDescent="0.2"/>
  <sheetData>
    <row r="1" spans="1:7" ht="15" x14ac:dyDescent="0.25">
      <c r="A1" s="77" t="s">
        <v>1128</v>
      </c>
      <c r="B1" s="78"/>
      <c r="C1" s="78"/>
      <c r="D1" s="78"/>
      <c r="E1" s="78"/>
      <c r="F1" s="78"/>
      <c r="G1" s="78"/>
    </row>
    <row r="2" spans="1:7" ht="15" x14ac:dyDescent="0.25">
      <c r="A2" s="77" t="s">
        <v>1129</v>
      </c>
      <c r="B2" s="78"/>
      <c r="C2" s="78"/>
      <c r="D2" s="78"/>
      <c r="E2" s="78"/>
      <c r="F2" s="78"/>
      <c r="G2" s="78"/>
    </row>
    <row r="3" spans="1:7" ht="15" x14ac:dyDescent="0.25">
      <c r="A3" s="78"/>
      <c r="B3" s="78"/>
      <c r="C3" s="78"/>
      <c r="D3" s="78"/>
      <c r="E3" s="78"/>
      <c r="F3" s="78"/>
      <c r="G3" s="78"/>
    </row>
    <row r="4" spans="1:7" ht="15" x14ac:dyDescent="0.25">
      <c r="A4" s="78"/>
      <c r="B4" s="78"/>
      <c r="C4" s="78"/>
      <c r="D4" s="78"/>
      <c r="E4" s="78"/>
      <c r="F4" s="78"/>
      <c r="G4" s="78"/>
    </row>
    <row r="5" spans="1:7" ht="15" x14ac:dyDescent="0.25">
      <c r="A5" s="78"/>
      <c r="B5" s="78"/>
      <c r="C5" s="78"/>
      <c r="D5" s="78"/>
      <c r="E5" s="78"/>
      <c r="F5" s="78"/>
      <c r="G5" s="78"/>
    </row>
    <row r="6" spans="1:7" ht="15" x14ac:dyDescent="0.25">
      <c r="A6" s="78"/>
      <c r="B6" s="78"/>
      <c r="C6" s="78"/>
      <c r="D6" s="78"/>
      <c r="E6" s="78"/>
      <c r="F6" s="78"/>
      <c r="G6" s="78"/>
    </row>
    <row r="7" spans="1:7" ht="15" x14ac:dyDescent="0.25">
      <c r="A7" s="78"/>
      <c r="B7" s="78"/>
      <c r="C7" s="78"/>
      <c r="D7" s="78"/>
      <c r="E7" s="78"/>
      <c r="F7" s="78"/>
      <c r="G7" s="78"/>
    </row>
    <row r="8" spans="1:7" ht="15" x14ac:dyDescent="0.25">
      <c r="A8" s="78"/>
      <c r="B8" s="78"/>
      <c r="C8" s="78"/>
      <c r="D8" s="78"/>
      <c r="E8" s="78"/>
      <c r="F8" s="78"/>
      <c r="G8" s="78"/>
    </row>
    <row r="9" spans="1:7" ht="15" x14ac:dyDescent="0.25">
      <c r="A9" s="79" t="s">
        <v>1117</v>
      </c>
      <c r="B9" s="78"/>
      <c r="C9" s="78"/>
      <c r="D9" s="78"/>
      <c r="E9" s="78"/>
      <c r="F9" s="78"/>
      <c r="G9" s="78"/>
    </row>
    <row r="10" spans="1:7" ht="15" x14ac:dyDescent="0.25">
      <c r="A10" s="80" t="s">
        <v>1118</v>
      </c>
      <c r="B10" s="78"/>
      <c r="C10" s="78"/>
      <c r="D10" s="78"/>
      <c r="E10" s="78"/>
      <c r="F10" s="78"/>
      <c r="G10" s="78"/>
    </row>
    <row r="11" spans="1:7" ht="15" x14ac:dyDescent="0.25">
      <c r="A11" s="79"/>
      <c r="B11" s="78"/>
      <c r="C11" s="78"/>
      <c r="D11" s="78"/>
      <c r="E11" s="78"/>
      <c r="F11" s="78"/>
      <c r="G11" s="78"/>
    </row>
    <row r="12" spans="1:7" ht="15" x14ac:dyDescent="0.25">
      <c r="A12" s="79" t="s">
        <v>1119</v>
      </c>
      <c r="B12" s="78"/>
      <c r="C12" s="78"/>
      <c r="D12" s="78"/>
      <c r="E12" s="78"/>
      <c r="F12" s="78"/>
      <c r="G12" s="78"/>
    </row>
    <row r="13" spans="1:7" ht="15" x14ac:dyDescent="0.25">
      <c r="A13" s="79" t="s">
        <v>1120</v>
      </c>
      <c r="B13" s="78"/>
      <c r="C13" s="78"/>
      <c r="D13" s="78"/>
      <c r="E13" s="78"/>
      <c r="F13" s="78"/>
      <c r="G13" s="78"/>
    </row>
    <row r="14" spans="1:7" ht="15" x14ac:dyDescent="0.25">
      <c r="A14" s="79" t="s">
        <v>1121</v>
      </c>
      <c r="B14" s="78"/>
      <c r="C14" s="78"/>
      <c r="D14" s="78"/>
      <c r="E14" s="78"/>
      <c r="F14" s="78"/>
      <c r="G14" s="78"/>
    </row>
    <row r="15" spans="1:7" ht="15" x14ac:dyDescent="0.25">
      <c r="A15" s="79"/>
      <c r="B15" s="78"/>
      <c r="C15" s="78"/>
      <c r="D15" s="78"/>
      <c r="E15" s="78"/>
      <c r="F15" s="78"/>
      <c r="G15" s="78"/>
    </row>
    <row r="16" spans="1:7" ht="15" x14ac:dyDescent="0.25">
      <c r="A16" s="79" t="s">
        <v>1122</v>
      </c>
      <c r="B16" s="78"/>
      <c r="C16" s="78"/>
      <c r="D16" s="78"/>
      <c r="E16" s="78"/>
      <c r="F16" s="78"/>
      <c r="G16" s="78"/>
    </row>
    <row r="17" spans="1:7" ht="15" x14ac:dyDescent="0.25">
      <c r="A17" s="79" t="s">
        <v>1123</v>
      </c>
      <c r="B17" s="78"/>
      <c r="C17" s="78"/>
      <c r="D17" s="78"/>
      <c r="E17" s="78"/>
      <c r="F17" s="78"/>
      <c r="G17" s="78"/>
    </row>
    <row r="18" spans="1:7" ht="15" x14ac:dyDescent="0.25">
      <c r="A18" s="79" t="s">
        <v>1124</v>
      </c>
      <c r="B18" s="78"/>
      <c r="C18" s="78"/>
      <c r="D18" s="78"/>
      <c r="E18" s="78"/>
      <c r="F18" s="78"/>
      <c r="G18" s="78"/>
    </row>
    <row r="19" spans="1:7" ht="15" x14ac:dyDescent="0.25">
      <c r="A19" s="79" t="s">
        <v>1125</v>
      </c>
      <c r="B19" s="78"/>
      <c r="C19" s="78"/>
      <c r="D19" s="78"/>
      <c r="E19" s="78"/>
      <c r="F19" s="78"/>
      <c r="G19" s="78"/>
    </row>
    <row r="20" spans="1:7" ht="15" x14ac:dyDescent="0.25">
      <c r="A20" s="78"/>
      <c r="B20" s="78"/>
      <c r="C20" s="78"/>
      <c r="D20" s="78"/>
      <c r="E20" s="78"/>
      <c r="F20" s="78"/>
      <c r="G20" s="78"/>
    </row>
    <row r="21" spans="1:7" ht="15" x14ac:dyDescent="0.25">
      <c r="A21" s="81" t="s">
        <v>1126</v>
      </c>
      <c r="B21" s="78"/>
      <c r="C21" s="78"/>
      <c r="D21" s="78"/>
      <c r="E21" s="78"/>
      <c r="F21" s="78"/>
      <c r="G21" s="78"/>
    </row>
    <row r="22" spans="1:7" ht="15" x14ac:dyDescent="0.25">
      <c r="A22" s="78"/>
      <c r="B22" s="78"/>
      <c r="C22" s="78"/>
      <c r="D22" s="78"/>
      <c r="E22" s="78"/>
      <c r="F22" s="78"/>
      <c r="G22" s="78"/>
    </row>
    <row r="23" spans="1:7" ht="15" x14ac:dyDescent="0.25">
      <c r="A23" s="78" t="s">
        <v>1127</v>
      </c>
      <c r="B23" s="78"/>
      <c r="C23" s="78"/>
      <c r="D23" s="78"/>
      <c r="E23" s="78"/>
      <c r="F23" s="78"/>
      <c r="G23" s="78"/>
    </row>
    <row r="24" spans="1:7" ht="15" x14ac:dyDescent="0.25">
      <c r="A24" s="82" t="s">
        <v>1130</v>
      </c>
      <c r="B24" s="78"/>
      <c r="C24" s="78"/>
      <c r="D24" s="78"/>
      <c r="E24" s="78"/>
      <c r="F24" s="78"/>
      <c r="G24" s="78"/>
    </row>
    <row r="25" spans="1:7" ht="15" x14ac:dyDescent="0.25">
      <c r="A25" s="78"/>
      <c r="B25" s="78"/>
      <c r="C25" s="78"/>
      <c r="D25" s="78"/>
      <c r="E25" s="78"/>
      <c r="F25" s="78"/>
      <c r="G25" s="78"/>
    </row>
  </sheetData>
  <hyperlinks>
    <hyperlink ref="A21" r:id="rId1"/>
    <hyperlink ref="A24" r:id="rId2"/>
  </hyperlinks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56"/>
  <sheetViews>
    <sheetView workbookViewId="0">
      <selection activeCell="E23" sqref="E23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5" width="16.85546875" style="8" bestFit="1" customWidth="1"/>
    <col min="6" max="6" width="4.140625" style="8" bestFit="1" customWidth="1"/>
    <col min="7" max="7" width="15" style="8" bestFit="1" customWidth="1"/>
    <col min="8" max="8" width="4.140625" style="8" bestFit="1" customWidth="1"/>
    <col min="9" max="9" width="16.85546875" style="8" bestFit="1" customWidth="1"/>
    <col min="10" max="10" width="4.140625" style="8" bestFit="1" customWidth="1"/>
    <col min="11" max="11" width="15" style="8" bestFit="1" customWidth="1"/>
    <col min="12" max="12" width="4.140625" style="8" bestFit="1" customWidth="1"/>
    <col min="13" max="13" width="16.85546875" style="8" bestFit="1" customWidth="1"/>
    <col min="14" max="14" width="4.140625" style="8" bestFit="1" customWidth="1"/>
    <col min="15" max="15" width="15" style="8" bestFit="1" customWidth="1"/>
    <col min="16" max="16" width="4.140625" style="8" bestFit="1" customWidth="1"/>
    <col min="17" max="17" width="4.140625" style="17" bestFit="1" customWidth="1"/>
    <col min="18" max="18" width="79.42578125" style="17" customWidth="1"/>
    <col min="19" max="16384" width="11.42578125" style="17"/>
  </cols>
  <sheetData>
    <row r="1" spans="1:18" ht="15" customHeight="1" x14ac:dyDescent="0.2">
      <c r="A1" s="66" t="s">
        <v>155</v>
      </c>
      <c r="B1" s="21" t="s">
        <v>6</v>
      </c>
      <c r="C1" s="14" t="s">
        <v>153</v>
      </c>
      <c r="D1" s="14"/>
      <c r="E1" s="14" t="s">
        <v>11</v>
      </c>
      <c r="F1" s="14"/>
      <c r="G1" s="14" t="s">
        <v>11</v>
      </c>
      <c r="H1" s="14"/>
      <c r="I1" s="14" t="s">
        <v>11</v>
      </c>
      <c r="J1" s="14"/>
      <c r="K1" s="14" t="s">
        <v>11</v>
      </c>
      <c r="L1" s="14"/>
      <c r="M1" s="14" t="s">
        <v>11</v>
      </c>
      <c r="N1" s="14"/>
      <c r="O1" s="14" t="s">
        <v>11</v>
      </c>
      <c r="P1" s="14"/>
      <c r="R1" s="17" t="s">
        <v>394</v>
      </c>
    </row>
    <row r="2" spans="1:18" ht="15" customHeight="1" x14ac:dyDescent="0.2">
      <c r="A2" s="67"/>
      <c r="B2" s="22" t="s">
        <v>7</v>
      </c>
      <c r="C2" s="9" t="s">
        <v>246</v>
      </c>
      <c r="D2" s="9"/>
      <c r="E2" s="9" t="s">
        <v>62</v>
      </c>
      <c r="F2" s="9"/>
      <c r="G2" s="9" t="s">
        <v>148</v>
      </c>
      <c r="H2" s="9"/>
      <c r="I2" s="9" t="s">
        <v>61</v>
      </c>
      <c r="J2" s="9"/>
      <c r="K2" s="9" t="s">
        <v>12</v>
      </c>
      <c r="L2" s="9"/>
      <c r="M2" s="9" t="s">
        <v>63</v>
      </c>
      <c r="N2" s="9"/>
      <c r="O2" s="9" t="s">
        <v>237</v>
      </c>
      <c r="P2" s="9"/>
      <c r="Q2" s="17" t="s">
        <v>139</v>
      </c>
      <c r="R2" s="18" t="s">
        <v>388</v>
      </c>
    </row>
    <row r="3" spans="1:18" ht="15" customHeight="1" x14ac:dyDescent="0.2">
      <c r="A3" s="67"/>
      <c r="B3" s="22" t="s">
        <v>8</v>
      </c>
      <c r="C3" s="9">
        <v>72</v>
      </c>
      <c r="D3" s="9" t="str">
        <f>$Q$2</f>
        <v>[1]</v>
      </c>
      <c r="E3" s="9">
        <v>1243</v>
      </c>
      <c r="F3" s="9" t="str">
        <f>$Q$2</f>
        <v>[1]</v>
      </c>
      <c r="G3" s="9">
        <v>0</v>
      </c>
      <c r="H3" s="9" t="str">
        <f>$Q$2</f>
        <v>[1]</v>
      </c>
      <c r="I3" s="9">
        <v>4132</v>
      </c>
      <c r="J3" s="9" t="str">
        <f>$Q$2</f>
        <v>[1]</v>
      </c>
      <c r="K3" s="9">
        <v>1009</v>
      </c>
      <c r="L3" s="9" t="str">
        <f>$Q$2</f>
        <v>[1]</v>
      </c>
      <c r="M3" s="9">
        <v>1591</v>
      </c>
      <c r="N3" s="9" t="str">
        <f>$Q$2</f>
        <v>[1]</v>
      </c>
      <c r="O3" s="9">
        <v>355</v>
      </c>
      <c r="P3" s="9" t="str">
        <f>$Q$2</f>
        <v>[1]</v>
      </c>
      <c r="Q3" s="17" t="s">
        <v>141</v>
      </c>
      <c r="R3" s="18" t="s">
        <v>147</v>
      </c>
    </row>
    <row r="4" spans="1:18" ht="15" customHeight="1" thickBot="1" x14ac:dyDescent="0.25">
      <c r="A4" s="68"/>
      <c r="B4" s="23" t="s">
        <v>227</v>
      </c>
      <c r="C4" s="10" t="s">
        <v>66</v>
      </c>
      <c r="D4" s="10"/>
      <c r="E4" s="10" t="s">
        <v>66</v>
      </c>
      <c r="F4" s="10"/>
      <c r="G4" s="10" t="s">
        <v>66</v>
      </c>
      <c r="H4" s="10"/>
      <c r="I4" s="10" t="s">
        <v>66</v>
      </c>
      <c r="J4" s="10"/>
      <c r="K4" s="10" t="s">
        <v>66</v>
      </c>
      <c r="L4" s="10"/>
      <c r="M4" s="10" t="s">
        <v>66</v>
      </c>
      <c r="N4" s="10"/>
      <c r="O4" s="10" t="s">
        <v>66</v>
      </c>
      <c r="P4" s="10"/>
      <c r="Q4" s="17" t="s">
        <v>150</v>
      </c>
      <c r="R4" s="18" t="s">
        <v>149</v>
      </c>
    </row>
    <row r="5" spans="1:18" ht="15" customHeight="1" x14ac:dyDescent="0.2">
      <c r="A5" s="69" t="s">
        <v>0</v>
      </c>
      <c r="B5" s="24" t="s">
        <v>337</v>
      </c>
      <c r="C5" s="14">
        <v>2</v>
      </c>
      <c r="D5" s="14" t="str">
        <f>$Q$14</f>
        <v>[13]</v>
      </c>
      <c r="E5" s="14">
        <v>2</v>
      </c>
      <c r="F5" s="14" t="str">
        <f>$Q$4</f>
        <v>[3]</v>
      </c>
      <c r="G5" s="14">
        <v>2</v>
      </c>
      <c r="H5" s="14" t="str">
        <f>$Q$4</f>
        <v>[3]</v>
      </c>
      <c r="I5" s="14">
        <v>2</v>
      </c>
      <c r="J5" s="14" t="str">
        <f>$Q$4</f>
        <v>[3]</v>
      </c>
      <c r="K5" s="14">
        <v>2</v>
      </c>
      <c r="L5" s="14" t="str">
        <f>$Q$4</f>
        <v>[3]</v>
      </c>
      <c r="M5" s="14">
        <v>2</v>
      </c>
      <c r="N5" s="14" t="str">
        <f>$Q$4</f>
        <v>[3]</v>
      </c>
      <c r="O5" s="14">
        <v>2</v>
      </c>
      <c r="P5" s="14" t="str">
        <f>$Q$4</f>
        <v>[3]</v>
      </c>
      <c r="Q5" s="17" t="s">
        <v>152</v>
      </c>
      <c r="R5" s="18" t="s">
        <v>56</v>
      </c>
    </row>
    <row r="6" spans="1:18" ht="15" customHeight="1" x14ac:dyDescent="0.2">
      <c r="A6" s="67"/>
      <c r="B6" s="22" t="s">
        <v>159</v>
      </c>
      <c r="C6" s="9" t="s">
        <v>276</v>
      </c>
      <c r="D6" s="9" t="str">
        <f>$Q$14</f>
        <v>[13]</v>
      </c>
      <c r="E6" s="9" t="s">
        <v>352</v>
      </c>
      <c r="F6" s="9" t="str">
        <f>$Q$4</f>
        <v>[3]</v>
      </c>
      <c r="G6" s="9" t="s">
        <v>350</v>
      </c>
      <c r="H6" s="9" t="str">
        <f>$Q$4</f>
        <v>[3]</v>
      </c>
      <c r="I6" s="9" t="s">
        <v>349</v>
      </c>
      <c r="J6" s="9" t="str">
        <f>$Q$4</f>
        <v>[3]</v>
      </c>
      <c r="K6" s="9" t="s">
        <v>351</v>
      </c>
      <c r="L6" s="9" t="str">
        <f>$Q$4</f>
        <v>[3]</v>
      </c>
      <c r="M6" s="9" t="s">
        <v>347</v>
      </c>
      <c r="N6" s="9" t="str">
        <f>$Q$4</f>
        <v>[3]</v>
      </c>
      <c r="O6" s="9" t="s">
        <v>348</v>
      </c>
      <c r="P6" s="9" t="str">
        <f>$Q$4</f>
        <v>[3]</v>
      </c>
      <c r="Q6" s="17" t="s">
        <v>168</v>
      </c>
      <c r="R6" s="1" t="s">
        <v>151</v>
      </c>
    </row>
    <row r="7" spans="1:18" ht="15" customHeight="1" x14ac:dyDescent="0.2">
      <c r="A7" s="70"/>
      <c r="B7" s="25" t="s">
        <v>915</v>
      </c>
      <c r="C7" s="10">
        <v>97.73</v>
      </c>
      <c r="D7" s="10" t="str">
        <f>$Q$15</f>
        <v>[14]</v>
      </c>
      <c r="E7" s="10">
        <v>104.53</v>
      </c>
      <c r="F7" s="10" t="str">
        <f>$Q$4</f>
        <v>[3]</v>
      </c>
      <c r="G7" s="10">
        <v>120.64</v>
      </c>
      <c r="H7" s="10" t="str">
        <f>$Q$4</f>
        <v>[3]</v>
      </c>
      <c r="I7" s="10">
        <v>120.1</v>
      </c>
      <c r="J7" s="10" t="str">
        <f>$Q$4</f>
        <v>[3]</v>
      </c>
      <c r="K7" s="10">
        <v>130.29</v>
      </c>
      <c r="L7" s="10" t="str">
        <f>$Q$4</f>
        <v>[3]</v>
      </c>
      <c r="M7" s="10">
        <v>133.44</v>
      </c>
      <c r="N7" s="10" t="str">
        <f>$Q$4</f>
        <v>[3]</v>
      </c>
      <c r="O7" s="10">
        <v>143.05000000000001</v>
      </c>
      <c r="P7" s="10" t="str">
        <f>$Q$4</f>
        <v>[3]</v>
      </c>
      <c r="Q7" s="17" t="s">
        <v>171</v>
      </c>
      <c r="R7" s="18" t="s">
        <v>82</v>
      </c>
    </row>
    <row r="8" spans="1:18" ht="15" customHeight="1" x14ac:dyDescent="0.2">
      <c r="A8" s="70"/>
      <c r="B8" s="25" t="s">
        <v>916</v>
      </c>
      <c r="C8" s="3" t="s">
        <v>66</v>
      </c>
      <c r="D8" s="3"/>
      <c r="E8" s="3" t="s">
        <v>66</v>
      </c>
      <c r="F8" s="3"/>
      <c r="G8" s="3" t="s">
        <v>66</v>
      </c>
      <c r="H8" s="3"/>
      <c r="I8" s="3" t="s">
        <v>66</v>
      </c>
      <c r="J8" s="3"/>
      <c r="K8" s="3" t="s">
        <v>66</v>
      </c>
      <c r="L8" s="3"/>
      <c r="M8" s="3" t="s">
        <v>66</v>
      </c>
      <c r="N8" s="3"/>
      <c r="O8" s="3" t="s">
        <v>66</v>
      </c>
      <c r="P8" s="3"/>
      <c r="Q8" s="17" t="s">
        <v>223</v>
      </c>
      <c r="R8" s="18" t="s">
        <v>57</v>
      </c>
    </row>
    <row r="9" spans="1:18" ht="15" customHeight="1" thickBot="1" x14ac:dyDescent="0.25">
      <c r="A9" s="70"/>
      <c r="B9" s="25" t="s">
        <v>191</v>
      </c>
      <c r="C9" s="3" t="s">
        <v>66</v>
      </c>
      <c r="D9" s="3"/>
      <c r="E9" s="3" t="s">
        <v>66</v>
      </c>
      <c r="F9" s="3"/>
      <c r="G9" s="3" t="s">
        <v>66</v>
      </c>
      <c r="H9" s="3"/>
      <c r="I9" s="3" t="s">
        <v>66</v>
      </c>
      <c r="J9" s="3"/>
      <c r="K9" s="3" t="s">
        <v>66</v>
      </c>
      <c r="L9" s="3"/>
      <c r="M9" s="3" t="s">
        <v>66</v>
      </c>
      <c r="N9" s="3"/>
      <c r="O9" s="3" t="s">
        <v>66</v>
      </c>
      <c r="P9" s="3"/>
      <c r="Q9" s="17" t="s">
        <v>224</v>
      </c>
      <c r="R9" s="1" t="s">
        <v>55</v>
      </c>
    </row>
    <row r="10" spans="1:18" ht="15" customHeight="1" x14ac:dyDescent="0.2">
      <c r="A10" s="66" t="s">
        <v>52</v>
      </c>
      <c r="B10" s="21" t="s">
        <v>917</v>
      </c>
      <c r="C10" s="14">
        <v>27.5</v>
      </c>
      <c r="D10" s="14" t="str">
        <f>$Q$12</f>
        <v>[11]</v>
      </c>
      <c r="E10" s="14">
        <v>23.78</v>
      </c>
      <c r="F10" s="14" t="str">
        <f>$Q$5</f>
        <v>[4]</v>
      </c>
      <c r="G10" s="14">
        <v>23.78</v>
      </c>
      <c r="H10" s="14" t="str">
        <f>$Q$5</f>
        <v>[4]</v>
      </c>
      <c r="I10" s="14">
        <v>27.51</v>
      </c>
      <c r="J10" s="14" t="str">
        <f>$Q$8</f>
        <v>[7]</v>
      </c>
      <c r="K10" s="14">
        <v>27.51</v>
      </c>
      <c r="L10" s="14" t="str">
        <f>$Q$8</f>
        <v>[7]</v>
      </c>
      <c r="M10" s="14">
        <v>34.44</v>
      </c>
      <c r="N10" s="14" t="str">
        <f>$Q$10</f>
        <v>[9]</v>
      </c>
      <c r="O10" s="14">
        <v>34.44</v>
      </c>
      <c r="P10" s="14" t="str">
        <f>$Q$10</f>
        <v>[9]</v>
      </c>
      <c r="Q10" s="17" t="s">
        <v>225</v>
      </c>
      <c r="R10" s="1" t="s">
        <v>58</v>
      </c>
    </row>
    <row r="11" spans="1:18" ht="15" customHeight="1" x14ac:dyDescent="0.2">
      <c r="A11" s="67"/>
      <c r="B11" s="22" t="s">
        <v>918</v>
      </c>
      <c r="C11" s="4">
        <v>2.13</v>
      </c>
      <c r="D11" s="4" t="str">
        <f>$Q$13</f>
        <v>[12]</v>
      </c>
      <c r="E11" s="4">
        <v>2.25</v>
      </c>
      <c r="F11" s="4" t="str">
        <f>$Q$6</f>
        <v>[5]</v>
      </c>
      <c r="G11" s="4">
        <v>2.25</v>
      </c>
      <c r="H11" s="4" t="str">
        <f>$Q$6</f>
        <v>[5]</v>
      </c>
      <c r="I11" s="4">
        <v>2.25</v>
      </c>
      <c r="J11" s="4" t="str">
        <f>$Q$6</f>
        <v>[5]</v>
      </c>
      <c r="K11" s="4">
        <v>2.25</v>
      </c>
      <c r="L11" s="4" t="str">
        <f>$Q$6</f>
        <v>[5]</v>
      </c>
      <c r="M11" s="4">
        <v>2.25</v>
      </c>
      <c r="N11" s="4" t="str">
        <f>$Q$6</f>
        <v>[5]</v>
      </c>
      <c r="O11" s="4">
        <v>2.25</v>
      </c>
      <c r="P11" s="4" t="str">
        <f>$Q$6</f>
        <v>[5]</v>
      </c>
      <c r="Q11" s="17" t="s">
        <v>226</v>
      </c>
      <c r="R11" s="18" t="s">
        <v>239</v>
      </c>
    </row>
    <row r="12" spans="1:18" ht="15" customHeight="1" x14ac:dyDescent="0.2">
      <c r="A12" s="67"/>
      <c r="B12" s="26" t="s">
        <v>919</v>
      </c>
      <c r="C12" s="4">
        <v>3.28</v>
      </c>
      <c r="D12" s="4" t="str">
        <f>$Q$13</f>
        <v>[12]</v>
      </c>
      <c r="E12" s="4">
        <v>3.7</v>
      </c>
      <c r="F12" s="4" t="str">
        <f>$Q$5</f>
        <v>[4]</v>
      </c>
      <c r="G12" s="4">
        <v>3.7</v>
      </c>
      <c r="H12" s="4" t="str">
        <f>$Q$5</f>
        <v>[4]</v>
      </c>
      <c r="I12" s="4">
        <v>3.7</v>
      </c>
      <c r="J12" s="4" t="str">
        <f>$Q$8</f>
        <v>[7]</v>
      </c>
      <c r="K12" s="4">
        <v>3.7</v>
      </c>
      <c r="L12" s="4" t="str">
        <f>$Q$8</f>
        <v>[7]</v>
      </c>
      <c r="M12" s="4">
        <v>3.7</v>
      </c>
      <c r="N12" s="4" t="str">
        <f>$Q$5</f>
        <v>[4]</v>
      </c>
      <c r="O12" s="4">
        <v>3.7</v>
      </c>
      <c r="P12" s="4" t="str">
        <f>$Q$5</f>
        <v>[4]</v>
      </c>
      <c r="Q12" s="17" t="s">
        <v>265</v>
      </c>
      <c r="R12" s="18" t="s">
        <v>274</v>
      </c>
    </row>
    <row r="13" spans="1:18" ht="15" customHeight="1" thickBot="1" x14ac:dyDescent="0.25">
      <c r="A13" s="68"/>
      <c r="B13" s="23" t="s">
        <v>920</v>
      </c>
      <c r="C13" s="19" t="s">
        <v>286</v>
      </c>
      <c r="D13" s="19"/>
      <c r="E13" s="19">
        <v>120</v>
      </c>
      <c r="F13" s="19" t="str">
        <f>$Q$3</f>
        <v>[2]</v>
      </c>
      <c r="G13" s="19">
        <v>120</v>
      </c>
      <c r="H13" s="19" t="str">
        <f>$Q$3</f>
        <v>[2]</v>
      </c>
      <c r="I13" s="19">
        <v>139</v>
      </c>
      <c r="J13" s="19" t="str">
        <f>$Q$7</f>
        <v>[6]</v>
      </c>
      <c r="K13" s="19">
        <v>139</v>
      </c>
      <c r="L13" s="19" t="str">
        <f>$Q$7</f>
        <v>[6]</v>
      </c>
      <c r="M13" s="19">
        <v>155</v>
      </c>
      <c r="N13" s="19" t="str">
        <f>$Q$11</f>
        <v>[10]</v>
      </c>
      <c r="O13" s="19">
        <v>155</v>
      </c>
      <c r="P13" s="19" t="str">
        <f>$Q$11</f>
        <v>[10]</v>
      </c>
      <c r="Q13" s="17" t="s">
        <v>266</v>
      </c>
      <c r="R13" s="18" t="s">
        <v>275</v>
      </c>
    </row>
    <row r="14" spans="1:18" ht="15" customHeight="1" x14ac:dyDescent="0.2">
      <c r="A14" s="69" t="s">
        <v>1</v>
      </c>
      <c r="B14" s="24" t="s">
        <v>921</v>
      </c>
      <c r="C14" s="20">
        <v>3.72</v>
      </c>
      <c r="D14" s="20" t="str">
        <f>$Q$13</f>
        <v>[12]</v>
      </c>
      <c r="E14" s="20">
        <v>4.1399999999999997</v>
      </c>
      <c r="F14" s="20" t="str">
        <f>$Q$3</f>
        <v>[2]</v>
      </c>
      <c r="G14" s="20">
        <v>4.1399999999999997</v>
      </c>
      <c r="H14" s="20" t="str">
        <f>$Q$3</f>
        <v>[2]</v>
      </c>
      <c r="I14" s="20">
        <v>4.1399999999999997</v>
      </c>
      <c r="J14" s="20" t="str">
        <f>$Q$7</f>
        <v>[6]</v>
      </c>
      <c r="K14" s="20">
        <v>4.1399999999999997</v>
      </c>
      <c r="L14" s="20" t="str">
        <f>$Q$7</f>
        <v>[6]</v>
      </c>
      <c r="M14" s="20">
        <v>4.1399999999999997</v>
      </c>
      <c r="N14" s="20" t="str">
        <f>$Q$11</f>
        <v>[10]</v>
      </c>
      <c r="O14" s="20">
        <v>4.1399999999999997</v>
      </c>
      <c r="P14" s="20" t="str">
        <f>$Q$11</f>
        <v>[10]</v>
      </c>
      <c r="Q14" s="17" t="s">
        <v>267</v>
      </c>
      <c r="R14" s="18" t="s">
        <v>277</v>
      </c>
    </row>
    <row r="15" spans="1:18" ht="15" customHeight="1" thickBot="1" x14ac:dyDescent="0.25">
      <c r="A15" s="70"/>
      <c r="B15" s="25" t="s">
        <v>922</v>
      </c>
      <c r="C15" s="10">
        <v>3.51</v>
      </c>
      <c r="D15" s="10" t="str">
        <f>$Q$13</f>
        <v>[12]</v>
      </c>
      <c r="E15" s="10">
        <v>3.95</v>
      </c>
      <c r="F15" s="10" t="str">
        <f>$Q$3</f>
        <v>[2]</v>
      </c>
      <c r="G15" s="10">
        <v>3.95</v>
      </c>
      <c r="H15" s="10" t="str">
        <f>$Q$3</f>
        <v>[2]</v>
      </c>
      <c r="I15" s="10">
        <v>3.95</v>
      </c>
      <c r="J15" s="10" t="str">
        <f>$Q$7</f>
        <v>[6]</v>
      </c>
      <c r="K15" s="10">
        <v>3.95</v>
      </c>
      <c r="L15" s="10" t="str">
        <f>$Q$7</f>
        <v>[6]</v>
      </c>
      <c r="M15" s="10">
        <v>3.95</v>
      </c>
      <c r="N15" s="10" t="str">
        <f>$Q$10</f>
        <v>[9]</v>
      </c>
      <c r="O15" s="10">
        <v>3.95</v>
      </c>
      <c r="P15" s="10" t="str">
        <f>$Q$10</f>
        <v>[9]</v>
      </c>
      <c r="Q15" s="17" t="s">
        <v>268</v>
      </c>
      <c r="R15" s="1" t="s">
        <v>345</v>
      </c>
    </row>
    <row r="16" spans="1:18" ht="15" customHeight="1" x14ac:dyDescent="0.2">
      <c r="A16" s="66" t="s">
        <v>2</v>
      </c>
      <c r="B16" s="21" t="s">
        <v>923</v>
      </c>
      <c r="C16" s="14">
        <v>38.700000000000003</v>
      </c>
      <c r="D16" s="14" t="str">
        <f>$Q$12</f>
        <v>[11]</v>
      </c>
      <c r="E16" s="14">
        <v>33.840000000000003</v>
      </c>
      <c r="F16" s="14" t="str">
        <f>$Q$3</f>
        <v>[2]</v>
      </c>
      <c r="G16" s="14">
        <v>33.840000000000003</v>
      </c>
      <c r="H16" s="14" t="str">
        <f>$Q$3</f>
        <v>[2]</v>
      </c>
      <c r="I16" s="14">
        <v>35.57</v>
      </c>
      <c r="J16" s="14" t="str">
        <f>$Q$7</f>
        <v>[6]</v>
      </c>
      <c r="K16" s="14">
        <v>35.57</v>
      </c>
      <c r="L16" s="14" t="str">
        <f>$Q$7</f>
        <v>[6]</v>
      </c>
      <c r="M16" s="14">
        <v>44.51</v>
      </c>
      <c r="N16" s="14" t="str">
        <f>$Q$4</f>
        <v>[3]</v>
      </c>
      <c r="O16" s="14">
        <v>44.51</v>
      </c>
      <c r="P16" s="14" t="str">
        <f>$Q$4</f>
        <v>[3]</v>
      </c>
      <c r="R16" s="16" t="s">
        <v>395</v>
      </c>
    </row>
    <row r="17" spans="1:18" ht="15" customHeight="1" x14ac:dyDescent="0.2">
      <c r="A17" s="67"/>
      <c r="B17" s="22" t="s">
        <v>924</v>
      </c>
      <c r="C17" s="9">
        <v>35.1</v>
      </c>
      <c r="D17" s="9" t="str">
        <f>$Q$12</f>
        <v>[11]</v>
      </c>
      <c r="E17" s="9">
        <v>35.799999999999997</v>
      </c>
      <c r="F17" s="9" t="s">
        <v>1020</v>
      </c>
      <c r="G17" s="9">
        <v>35.799999999999997</v>
      </c>
      <c r="H17" s="9" t="str">
        <f>$Q$3</f>
        <v>[2]</v>
      </c>
      <c r="I17" s="9">
        <v>35.799999999999997</v>
      </c>
      <c r="J17" s="9" t="s">
        <v>1020</v>
      </c>
      <c r="K17" s="9">
        <v>35.799999999999997</v>
      </c>
      <c r="L17" s="9" t="str">
        <f>$Q$7</f>
        <v>[6]</v>
      </c>
      <c r="M17" s="9">
        <v>35.799999999999997</v>
      </c>
      <c r="N17" s="9" t="s">
        <v>1021</v>
      </c>
      <c r="O17" s="9">
        <v>35.799999999999997</v>
      </c>
      <c r="P17" s="9" t="str">
        <f>$Q$11</f>
        <v>[10]</v>
      </c>
      <c r="R17" s="15" t="s">
        <v>393</v>
      </c>
    </row>
    <row r="18" spans="1:18" ht="15" customHeight="1" thickBot="1" x14ac:dyDescent="0.25">
      <c r="A18" s="68"/>
      <c r="B18" s="23" t="s">
        <v>925</v>
      </c>
      <c r="C18" s="19">
        <v>11.5</v>
      </c>
      <c r="D18" s="19" t="str">
        <f>$Q$12</f>
        <v>[11]</v>
      </c>
      <c r="E18" s="19">
        <v>11.76</v>
      </c>
      <c r="F18" s="19" t="str">
        <f>$Q$4</f>
        <v>[3]</v>
      </c>
      <c r="G18" s="19">
        <v>11.76</v>
      </c>
      <c r="H18" s="19" t="str">
        <f>$Q$4</f>
        <v>[3]</v>
      </c>
      <c r="I18" s="19">
        <v>11.76</v>
      </c>
      <c r="J18" s="19" t="str">
        <f>$Q$8</f>
        <v>[7]</v>
      </c>
      <c r="K18" s="19">
        <v>11.76</v>
      </c>
      <c r="L18" s="19" t="str">
        <f>$Q$8</f>
        <v>[7]</v>
      </c>
      <c r="M18" s="19">
        <v>11.76</v>
      </c>
      <c r="N18" s="19" t="str">
        <f>$Q$4</f>
        <v>[3]</v>
      </c>
      <c r="O18" s="19">
        <v>11.76</v>
      </c>
      <c r="P18" s="19" t="str">
        <f>$Q$4</f>
        <v>[3]</v>
      </c>
      <c r="R18" s="15" t="s">
        <v>389</v>
      </c>
    </row>
    <row r="19" spans="1:18" ht="15" customHeight="1" x14ac:dyDescent="0.2">
      <c r="A19" s="69" t="s">
        <v>71</v>
      </c>
      <c r="B19" s="24" t="s">
        <v>926</v>
      </c>
      <c r="C19" s="20">
        <v>6.73</v>
      </c>
      <c r="D19" s="20" t="str">
        <f t="shared" ref="D19:D31" si="0">$Q$13</f>
        <v>[12]</v>
      </c>
      <c r="E19" s="20">
        <v>7.59</v>
      </c>
      <c r="F19" s="20" t="str">
        <f>$Q$3</f>
        <v>[2]</v>
      </c>
      <c r="G19" s="20">
        <v>7.59</v>
      </c>
      <c r="H19" s="20" t="str">
        <f>$Q$3</f>
        <v>[2]</v>
      </c>
      <c r="I19" s="20">
        <v>7.59</v>
      </c>
      <c r="J19" s="20" t="str">
        <f>$Q$7</f>
        <v>[6]</v>
      </c>
      <c r="K19" s="20">
        <v>7.59</v>
      </c>
      <c r="L19" s="20" t="str">
        <f>$Q$7</f>
        <v>[6]</v>
      </c>
      <c r="M19" s="20">
        <v>7.59</v>
      </c>
      <c r="N19" s="20" t="str">
        <f>$Q$4</f>
        <v>[3]</v>
      </c>
      <c r="O19" s="20">
        <v>7.59</v>
      </c>
      <c r="P19" s="20" t="str">
        <f>$Q$4</f>
        <v>[3]</v>
      </c>
      <c r="R19" s="15" t="s">
        <v>390</v>
      </c>
    </row>
    <row r="20" spans="1:18" ht="15" customHeight="1" thickBot="1" x14ac:dyDescent="0.25">
      <c r="A20" s="70"/>
      <c r="B20" s="27" t="s">
        <v>927</v>
      </c>
      <c r="C20" s="10">
        <v>15.31</v>
      </c>
      <c r="D20" s="10" t="str">
        <f t="shared" si="0"/>
        <v>[12]</v>
      </c>
      <c r="E20" s="10">
        <v>11.04</v>
      </c>
      <c r="F20" s="10" t="str">
        <f>$Q$3</f>
        <v>[2]</v>
      </c>
      <c r="G20" s="10">
        <v>11.04</v>
      </c>
      <c r="H20" s="10" t="str">
        <f>$Q$3</f>
        <v>[2]</v>
      </c>
      <c r="I20" s="10">
        <v>12.64</v>
      </c>
      <c r="J20" s="10" t="str">
        <f>$Q$7</f>
        <v>[6]</v>
      </c>
      <c r="K20" s="10">
        <v>12.64</v>
      </c>
      <c r="L20" s="10" t="str">
        <f>$Q$7</f>
        <v>[6]</v>
      </c>
      <c r="M20" s="10">
        <v>16.91</v>
      </c>
      <c r="N20" s="10" t="str">
        <f>$Q$10</f>
        <v>[9]</v>
      </c>
      <c r="O20" s="10">
        <v>16.91</v>
      </c>
      <c r="P20" s="10" t="str">
        <f>$Q$10</f>
        <v>[9]</v>
      </c>
      <c r="R20" s="15" t="s">
        <v>391</v>
      </c>
    </row>
    <row r="21" spans="1:18" ht="15" customHeight="1" x14ac:dyDescent="0.2">
      <c r="A21" s="66" t="s">
        <v>135</v>
      </c>
      <c r="B21" s="21" t="s">
        <v>928</v>
      </c>
      <c r="C21" s="14">
        <v>112.3</v>
      </c>
      <c r="D21" s="14" t="str">
        <f t="shared" si="0"/>
        <v>[12]</v>
      </c>
      <c r="E21" s="14" t="s">
        <v>286</v>
      </c>
      <c r="F21" s="14" t="str">
        <f>$Q$3</f>
        <v>[2]</v>
      </c>
      <c r="G21" s="14" t="s">
        <v>286</v>
      </c>
      <c r="H21" s="14" t="str">
        <f>$Q$3</f>
        <v>[2]</v>
      </c>
      <c r="I21" s="14" t="s">
        <v>286</v>
      </c>
      <c r="J21" s="14"/>
      <c r="K21" s="14" t="s">
        <v>286</v>
      </c>
      <c r="L21" s="14"/>
      <c r="M21" s="14" t="s">
        <v>286</v>
      </c>
      <c r="N21" s="14"/>
      <c r="O21" s="14" t="s">
        <v>286</v>
      </c>
      <c r="P21" s="14"/>
      <c r="R21" s="15" t="s">
        <v>392</v>
      </c>
    </row>
    <row r="22" spans="1:18" ht="15" customHeight="1" x14ac:dyDescent="0.2">
      <c r="A22" s="67"/>
      <c r="B22" s="22" t="s">
        <v>929</v>
      </c>
      <c r="C22" s="12">
        <v>0.26</v>
      </c>
      <c r="D22" s="12" t="str">
        <f t="shared" si="0"/>
        <v>[12]</v>
      </c>
      <c r="E22" s="12">
        <v>0.25</v>
      </c>
      <c r="F22" s="12" t="str">
        <f>$Q$3</f>
        <v>[2]</v>
      </c>
      <c r="G22" s="12">
        <f>1.64/6.07</f>
        <v>0.2701812191103789</v>
      </c>
      <c r="H22" s="12" t="str">
        <f>$Q$3</f>
        <v>[2]</v>
      </c>
      <c r="I22" s="12">
        <v>0.25</v>
      </c>
      <c r="J22" s="12" t="str">
        <f>$Q$7</f>
        <v>[6]</v>
      </c>
      <c r="K22" s="12">
        <f>1.64/6.07</f>
        <v>0.2701812191103789</v>
      </c>
      <c r="L22" s="12" t="str">
        <f>$Q$7</f>
        <v>[6]</v>
      </c>
      <c r="M22" s="12">
        <v>0.25</v>
      </c>
      <c r="N22" s="12" t="str">
        <f>$Q$11</f>
        <v>[10]</v>
      </c>
      <c r="O22" s="12">
        <f>1.64/6.07</f>
        <v>0.2701812191103789</v>
      </c>
      <c r="P22" s="12" t="str">
        <f>$Q$11</f>
        <v>[10]</v>
      </c>
      <c r="R22" s="15" t="s">
        <v>1022</v>
      </c>
    </row>
    <row r="23" spans="1:18" ht="15" customHeight="1" thickBot="1" x14ac:dyDescent="0.25">
      <c r="A23" s="68"/>
      <c r="B23" s="23" t="s">
        <v>930</v>
      </c>
      <c r="C23" s="5">
        <v>26</v>
      </c>
      <c r="D23" s="5" t="str">
        <f t="shared" si="0"/>
        <v>[12]</v>
      </c>
      <c r="E23" s="5">
        <v>23.5</v>
      </c>
      <c r="F23" s="5" t="str">
        <f>$Q$3</f>
        <v>[2]</v>
      </c>
      <c r="G23" s="5">
        <v>23.5</v>
      </c>
      <c r="H23" s="5" t="str">
        <f>$Q$3</f>
        <v>[2]</v>
      </c>
      <c r="I23" s="5">
        <v>23.5</v>
      </c>
      <c r="J23" s="5" t="str">
        <f>$Q$7</f>
        <v>[6]</v>
      </c>
      <c r="K23" s="5">
        <v>23.5</v>
      </c>
      <c r="L23" s="5" t="str">
        <f>$Q$7</f>
        <v>[6]</v>
      </c>
      <c r="M23" s="5">
        <v>23.5</v>
      </c>
      <c r="N23" s="5" t="str">
        <f>$Q$11</f>
        <v>[10]</v>
      </c>
      <c r="O23" s="5">
        <v>23.5</v>
      </c>
      <c r="P23" s="5" t="str">
        <f>$Q$11</f>
        <v>[10]</v>
      </c>
    </row>
    <row r="24" spans="1:18" ht="15" customHeight="1" x14ac:dyDescent="0.2">
      <c r="A24" s="69" t="s">
        <v>128</v>
      </c>
      <c r="B24" s="24" t="s">
        <v>931</v>
      </c>
      <c r="C24" s="14">
        <v>28.2</v>
      </c>
      <c r="D24" s="14" t="str">
        <f t="shared" si="0"/>
        <v>[12]</v>
      </c>
      <c r="E24" s="14" t="s">
        <v>286</v>
      </c>
      <c r="F24" s="14"/>
      <c r="G24" s="14" t="s">
        <v>286</v>
      </c>
      <c r="H24" s="14"/>
      <c r="I24" s="14" t="s">
        <v>286</v>
      </c>
      <c r="J24" s="14"/>
      <c r="K24" s="14" t="s">
        <v>286</v>
      </c>
      <c r="L24" s="14"/>
      <c r="M24" s="14" t="s">
        <v>286</v>
      </c>
      <c r="N24" s="14"/>
      <c r="O24" s="14" t="s">
        <v>286</v>
      </c>
      <c r="P24" s="14"/>
    </row>
    <row r="25" spans="1:18" ht="15" customHeight="1" x14ac:dyDescent="0.2">
      <c r="A25" s="67"/>
      <c r="B25" s="22" t="s">
        <v>932</v>
      </c>
      <c r="C25" s="4">
        <v>6</v>
      </c>
      <c r="D25" s="4" t="str">
        <f t="shared" si="0"/>
        <v>[12]</v>
      </c>
      <c r="E25" s="4">
        <v>5.87</v>
      </c>
      <c r="F25" s="4" t="str">
        <f>$Q$3</f>
        <v>[2]</v>
      </c>
      <c r="G25" s="4">
        <v>5.87</v>
      </c>
      <c r="H25" s="4" t="str">
        <f>$Q$3</f>
        <v>[2]</v>
      </c>
      <c r="I25" s="4">
        <v>5.87</v>
      </c>
      <c r="J25" s="4" t="str">
        <f>$Q$7</f>
        <v>[6]</v>
      </c>
      <c r="K25" s="4">
        <v>5.87</v>
      </c>
      <c r="L25" s="4" t="str">
        <f>$Q$7</f>
        <v>[6]</v>
      </c>
      <c r="M25" s="4">
        <v>5.87</v>
      </c>
      <c r="N25" s="4" t="str">
        <f>$Q$11</f>
        <v>[10]</v>
      </c>
      <c r="O25" s="4">
        <v>5.87</v>
      </c>
      <c r="P25" s="4" t="str">
        <f>$Q$11</f>
        <v>[10]</v>
      </c>
    </row>
    <row r="26" spans="1:18" ht="15" customHeight="1" x14ac:dyDescent="0.2">
      <c r="A26" s="67"/>
      <c r="B26" s="22" t="s">
        <v>933</v>
      </c>
      <c r="C26" s="4">
        <v>0.35</v>
      </c>
      <c r="D26" s="4" t="str">
        <f t="shared" si="0"/>
        <v>[12]</v>
      </c>
      <c r="E26" s="4">
        <v>0.33</v>
      </c>
      <c r="F26" s="4" t="str">
        <f>$Q$3</f>
        <v>[2]</v>
      </c>
      <c r="G26" s="4">
        <v>0.33</v>
      </c>
      <c r="H26" s="4" t="str">
        <f>$Q$3</f>
        <v>[2]</v>
      </c>
      <c r="I26" s="4">
        <v>0.33</v>
      </c>
      <c r="J26" s="4" t="str">
        <f>$Q$7</f>
        <v>[6]</v>
      </c>
      <c r="K26" s="4">
        <v>0.33</v>
      </c>
      <c r="L26" s="4" t="str">
        <f>$Q$7</f>
        <v>[6]</v>
      </c>
      <c r="M26" s="4">
        <v>0.33</v>
      </c>
      <c r="N26" s="4" t="str">
        <f>$Q$11</f>
        <v>[10]</v>
      </c>
      <c r="O26" s="4">
        <v>0.33</v>
      </c>
      <c r="P26" s="4" t="str">
        <f>$Q$11</f>
        <v>[10]</v>
      </c>
    </row>
    <row r="27" spans="1:18" ht="15" customHeight="1" thickBot="1" x14ac:dyDescent="0.25">
      <c r="A27" s="70"/>
      <c r="B27" s="23" t="s">
        <v>934</v>
      </c>
      <c r="C27" s="3">
        <v>35.5</v>
      </c>
      <c r="D27" s="3" t="str">
        <f t="shared" si="0"/>
        <v>[12]</v>
      </c>
      <c r="E27" s="3">
        <v>35</v>
      </c>
      <c r="F27" s="3" t="str">
        <f>$Q$3</f>
        <v>[2]</v>
      </c>
      <c r="G27" s="3">
        <v>35</v>
      </c>
      <c r="H27" s="3" t="str">
        <f>$Q$3</f>
        <v>[2]</v>
      </c>
      <c r="I27" s="3">
        <v>35</v>
      </c>
      <c r="J27" s="3" t="str">
        <f>$Q$7</f>
        <v>[6]</v>
      </c>
      <c r="K27" s="3">
        <v>35</v>
      </c>
      <c r="L27" s="3" t="str">
        <f>$Q$7</f>
        <v>[6]</v>
      </c>
      <c r="M27" s="3">
        <v>35</v>
      </c>
      <c r="N27" s="3" t="str">
        <f>$Q$11</f>
        <v>[10]</v>
      </c>
      <c r="O27" s="3">
        <v>35</v>
      </c>
      <c r="P27" s="3" t="str">
        <f>$Q$11</f>
        <v>[10]</v>
      </c>
    </row>
    <row r="28" spans="1:18" ht="15" customHeight="1" x14ac:dyDescent="0.2">
      <c r="A28" s="73" t="s">
        <v>129</v>
      </c>
      <c r="B28" s="21" t="s">
        <v>935</v>
      </c>
      <c r="C28" s="14">
        <v>36.6</v>
      </c>
      <c r="D28" s="14" t="str">
        <f t="shared" si="0"/>
        <v>[12]</v>
      </c>
      <c r="E28" s="14" t="s">
        <v>286</v>
      </c>
      <c r="F28" s="14"/>
      <c r="G28" s="14" t="s">
        <v>286</v>
      </c>
      <c r="H28" s="14"/>
      <c r="I28" s="14" t="s">
        <v>286</v>
      </c>
      <c r="J28" s="14"/>
      <c r="K28" s="14" t="s">
        <v>286</v>
      </c>
      <c r="L28" s="14"/>
      <c r="M28" s="14" t="s">
        <v>286</v>
      </c>
      <c r="N28" s="14"/>
      <c r="O28" s="14" t="s">
        <v>286</v>
      </c>
      <c r="P28" s="14"/>
    </row>
    <row r="29" spans="1:18" ht="15" customHeight="1" x14ac:dyDescent="0.2">
      <c r="A29" s="74"/>
      <c r="B29" s="22" t="s">
        <v>936</v>
      </c>
      <c r="C29" s="9">
        <v>12.26</v>
      </c>
      <c r="D29" s="9" t="str">
        <f t="shared" si="0"/>
        <v>[12]</v>
      </c>
      <c r="E29" s="9">
        <v>12.45</v>
      </c>
      <c r="F29" s="9" t="str">
        <f>$Q$3</f>
        <v>[2]</v>
      </c>
      <c r="G29" s="9">
        <v>12.45</v>
      </c>
      <c r="H29" s="9" t="str">
        <f>$Q$3</f>
        <v>[2]</v>
      </c>
      <c r="I29" s="9">
        <v>12.45</v>
      </c>
      <c r="J29" s="9" t="str">
        <f>$Q$7</f>
        <v>[6]</v>
      </c>
      <c r="K29" s="9">
        <v>12.45</v>
      </c>
      <c r="L29" s="9" t="str">
        <f>$Q$7</f>
        <v>[6]</v>
      </c>
      <c r="M29" s="9">
        <v>12.45</v>
      </c>
      <c r="N29" s="9" t="str">
        <f>$Q$11</f>
        <v>[10]</v>
      </c>
      <c r="O29" s="9">
        <v>12.45</v>
      </c>
      <c r="P29" s="9" t="str">
        <f>$Q$11</f>
        <v>[10]</v>
      </c>
    </row>
    <row r="30" spans="1:18" ht="15" customHeight="1" x14ac:dyDescent="0.2">
      <c r="A30" s="74"/>
      <c r="B30" s="22" t="s">
        <v>937</v>
      </c>
      <c r="C30" s="4">
        <v>0.375</v>
      </c>
      <c r="D30" s="4" t="str">
        <f t="shared" si="0"/>
        <v>[12]</v>
      </c>
      <c r="E30" s="4">
        <v>0.375</v>
      </c>
      <c r="F30" s="4" t="str">
        <f>$Q$3</f>
        <v>[2]</v>
      </c>
      <c r="G30" s="4">
        <v>0.375</v>
      </c>
      <c r="H30" s="4" t="str">
        <f>$Q$3</f>
        <v>[2]</v>
      </c>
      <c r="I30" s="4">
        <v>0.375</v>
      </c>
      <c r="J30" s="4" t="str">
        <f>$Q$7</f>
        <v>[6]</v>
      </c>
      <c r="K30" s="4">
        <v>0.375</v>
      </c>
      <c r="L30" s="4" t="str">
        <f>$Q$7</f>
        <v>[6]</v>
      </c>
      <c r="M30" s="4">
        <v>0.375</v>
      </c>
      <c r="N30" s="4" t="str">
        <f>$Q$11</f>
        <v>[10]</v>
      </c>
      <c r="O30" s="4">
        <v>0.375</v>
      </c>
      <c r="P30" s="4" t="str">
        <f>$Q$11</f>
        <v>[10]</v>
      </c>
    </row>
    <row r="31" spans="1:18" ht="15" customHeight="1" thickBot="1" x14ac:dyDescent="0.25">
      <c r="A31" s="75"/>
      <c r="B31" s="23" t="s">
        <v>938</v>
      </c>
      <c r="C31" s="5">
        <v>30.5</v>
      </c>
      <c r="D31" s="5" t="str">
        <f t="shared" si="0"/>
        <v>[12]</v>
      </c>
      <c r="E31" s="5">
        <v>28</v>
      </c>
      <c r="F31" s="5" t="str">
        <f>$Q$3</f>
        <v>[2]</v>
      </c>
      <c r="G31" s="5">
        <v>28</v>
      </c>
      <c r="H31" s="5" t="str">
        <f>$Q$3</f>
        <v>[2]</v>
      </c>
      <c r="I31" s="5">
        <v>28</v>
      </c>
      <c r="J31" s="5" t="str">
        <f>$Q$7</f>
        <v>[6]</v>
      </c>
      <c r="K31" s="5">
        <v>23.5</v>
      </c>
      <c r="L31" s="5" t="str">
        <f>$Q$7</f>
        <v>[6]</v>
      </c>
      <c r="M31" s="5">
        <v>23.5</v>
      </c>
      <c r="N31" s="5" t="str">
        <f>$Q$11</f>
        <v>[10]</v>
      </c>
      <c r="O31" s="5">
        <v>23.5</v>
      </c>
      <c r="P31" s="5" t="str">
        <f>$Q$11</f>
        <v>[10]</v>
      </c>
    </row>
    <row r="32" spans="1:18" ht="15" customHeight="1" x14ac:dyDescent="0.2">
      <c r="A32" s="69" t="s">
        <v>69</v>
      </c>
      <c r="B32" s="24" t="s">
        <v>913</v>
      </c>
      <c r="C32" s="9">
        <v>489</v>
      </c>
      <c r="D32" s="9" t="str">
        <f>$Q$14</f>
        <v>[13]</v>
      </c>
      <c r="E32" s="9">
        <v>488</v>
      </c>
      <c r="F32" s="9" t="str">
        <f>$Q$4</f>
        <v>[3]</v>
      </c>
      <c r="G32" s="9">
        <v>488</v>
      </c>
      <c r="H32" s="9" t="str">
        <f>$Q$4</f>
        <v>[3]</v>
      </c>
      <c r="I32" s="9">
        <v>488</v>
      </c>
      <c r="J32" s="9" t="str">
        <f>$Q$4</f>
        <v>[3]</v>
      </c>
      <c r="K32" s="9">
        <v>488</v>
      </c>
      <c r="L32" s="9" t="str">
        <f>$Q$4</f>
        <v>[3]</v>
      </c>
      <c r="M32" s="9">
        <v>488</v>
      </c>
      <c r="N32" s="9" t="str">
        <f>$Q$4</f>
        <v>[3]</v>
      </c>
      <c r="O32" s="9">
        <v>488</v>
      </c>
      <c r="P32" s="9" t="str">
        <f>$Q$4</f>
        <v>[3]</v>
      </c>
    </row>
    <row r="33" spans="1:16" ht="15" customHeight="1" x14ac:dyDescent="0.2">
      <c r="A33" s="67"/>
      <c r="B33" s="22" t="s">
        <v>891</v>
      </c>
      <c r="C33" s="9">
        <v>0.82</v>
      </c>
      <c r="D33" s="9" t="str">
        <f>$Q$12</f>
        <v>[11]</v>
      </c>
      <c r="E33" s="9">
        <v>0.82</v>
      </c>
      <c r="F33" s="9" t="str">
        <f>$Q$4</f>
        <v>[3]</v>
      </c>
      <c r="G33" s="9">
        <v>0.82</v>
      </c>
      <c r="H33" s="9" t="str">
        <f>$Q$4</f>
        <v>[3]</v>
      </c>
      <c r="I33" s="9">
        <v>0.82</v>
      </c>
      <c r="J33" s="9" t="str">
        <f>$Q$4</f>
        <v>[3]</v>
      </c>
      <c r="K33" s="9">
        <v>0.82</v>
      </c>
      <c r="L33" s="9" t="str">
        <f>$Q$4</f>
        <v>[3]</v>
      </c>
      <c r="M33" s="9">
        <v>0.82</v>
      </c>
      <c r="N33" s="9" t="str">
        <f>$Q$4</f>
        <v>[3]</v>
      </c>
      <c r="O33" s="9">
        <v>0.82</v>
      </c>
      <c r="P33" s="9" t="str">
        <f>$Q$4</f>
        <v>[3]</v>
      </c>
    </row>
    <row r="34" spans="1:16" ht="15" customHeight="1" x14ac:dyDescent="0.2">
      <c r="A34" s="67"/>
      <c r="B34" s="22" t="s">
        <v>939</v>
      </c>
      <c r="C34" s="13" t="s">
        <v>286</v>
      </c>
      <c r="D34" s="13"/>
      <c r="E34" s="13" t="s">
        <v>286</v>
      </c>
      <c r="F34" s="13"/>
      <c r="G34" s="13" t="s">
        <v>286</v>
      </c>
      <c r="H34" s="13"/>
      <c r="I34" s="13" t="s">
        <v>286</v>
      </c>
      <c r="J34" s="13"/>
      <c r="K34" s="13" t="s">
        <v>286</v>
      </c>
      <c r="L34" s="13"/>
      <c r="M34" s="13" t="s">
        <v>286</v>
      </c>
      <c r="N34" s="13"/>
      <c r="O34" s="13" t="s">
        <v>286</v>
      </c>
      <c r="P34" s="13"/>
    </row>
    <row r="35" spans="1:16" ht="15" customHeight="1" x14ac:dyDescent="0.2">
      <c r="A35" s="67"/>
      <c r="B35" s="22" t="s">
        <v>940</v>
      </c>
      <c r="C35" s="4">
        <v>410</v>
      </c>
      <c r="D35" s="4" t="str">
        <f>$Q$14</f>
        <v>[13]</v>
      </c>
      <c r="E35" s="4">
        <v>410</v>
      </c>
      <c r="F35" s="4" t="str">
        <f>$Q$4</f>
        <v>[3]</v>
      </c>
      <c r="G35" s="4">
        <v>410</v>
      </c>
      <c r="H35" s="4" t="str">
        <f>$Q$4</f>
        <v>[3]</v>
      </c>
      <c r="I35" s="4">
        <v>410</v>
      </c>
      <c r="J35" s="4" t="str">
        <f>$Q$4</f>
        <v>[3]</v>
      </c>
      <c r="K35" s="4">
        <v>410</v>
      </c>
      <c r="L35" s="4" t="str">
        <f>$Q$4</f>
        <v>[3]</v>
      </c>
      <c r="M35" s="4">
        <v>410</v>
      </c>
      <c r="N35" s="4" t="str">
        <f>$Q$4</f>
        <v>[3]</v>
      </c>
      <c r="O35" s="4">
        <v>410</v>
      </c>
      <c r="P35" s="4" t="str">
        <f>$Q$4</f>
        <v>[3]</v>
      </c>
    </row>
    <row r="36" spans="1:16" ht="15" customHeight="1" thickBot="1" x14ac:dyDescent="0.25">
      <c r="A36" s="67"/>
      <c r="B36" s="22" t="s">
        <v>941</v>
      </c>
      <c r="C36" s="13" t="s">
        <v>286</v>
      </c>
      <c r="D36" s="13"/>
      <c r="E36" s="13" t="s">
        <v>286</v>
      </c>
      <c r="F36" s="13"/>
      <c r="G36" s="13" t="s">
        <v>286</v>
      </c>
      <c r="H36" s="13"/>
      <c r="I36" s="13" t="s">
        <v>286</v>
      </c>
      <c r="J36" s="13"/>
      <c r="K36" s="13" t="s">
        <v>286</v>
      </c>
      <c r="L36" s="13"/>
      <c r="M36" s="13" t="s">
        <v>286</v>
      </c>
      <c r="N36" s="13"/>
      <c r="O36" s="13" t="s">
        <v>286</v>
      </c>
      <c r="P36" s="13"/>
    </row>
    <row r="37" spans="1:16" ht="15" customHeight="1" x14ac:dyDescent="0.2">
      <c r="A37" s="66" t="s">
        <v>3</v>
      </c>
      <c r="B37" s="21" t="s">
        <v>325</v>
      </c>
      <c r="C37" s="6">
        <v>125</v>
      </c>
      <c r="D37" s="6" t="str">
        <f>$Q$12</f>
        <v>[11]</v>
      </c>
      <c r="E37" s="6">
        <v>82</v>
      </c>
      <c r="F37" s="6" t="str">
        <f>$Q$3</f>
        <v>[2]</v>
      </c>
      <c r="G37" s="6">
        <v>82</v>
      </c>
      <c r="H37" s="6" t="str">
        <f>$Q$3</f>
        <v>[2]</v>
      </c>
      <c r="I37" s="6">
        <v>82</v>
      </c>
      <c r="J37" s="6" t="str">
        <f>$Q$4</f>
        <v>[3]</v>
      </c>
      <c r="K37" s="6">
        <v>82</v>
      </c>
      <c r="L37" s="6" t="str">
        <f>$Q$4</f>
        <v>[3]</v>
      </c>
      <c r="M37" s="6">
        <v>46</v>
      </c>
      <c r="N37" s="6" t="str">
        <f>$Q$4</f>
        <v>[3]</v>
      </c>
      <c r="O37" s="6">
        <v>46</v>
      </c>
      <c r="P37" s="6" t="str">
        <f>$Q$4</f>
        <v>[3]</v>
      </c>
    </row>
    <row r="38" spans="1:16" ht="15" customHeight="1" x14ac:dyDescent="0.2">
      <c r="A38" s="67"/>
      <c r="B38" s="22" t="s">
        <v>326</v>
      </c>
      <c r="C38" s="4" t="s">
        <v>66</v>
      </c>
      <c r="D38" s="4"/>
      <c r="E38" s="4">
        <v>8250</v>
      </c>
      <c r="F38" s="4" t="str">
        <f>$Q$3</f>
        <v>[2]</v>
      </c>
      <c r="G38" s="4">
        <v>8248</v>
      </c>
      <c r="H38" s="4" t="str">
        <f>$Q$3</f>
        <v>[2]</v>
      </c>
      <c r="I38" s="4">
        <v>8250</v>
      </c>
      <c r="J38" s="4" t="str">
        <f>$Q$4</f>
        <v>[3]</v>
      </c>
      <c r="K38" s="4">
        <v>8250</v>
      </c>
      <c r="L38" s="4" t="str">
        <f>$Q$4</f>
        <v>[3]</v>
      </c>
      <c r="M38" s="4">
        <v>8200</v>
      </c>
      <c r="N38" s="4" t="str">
        <f>$Q$4</f>
        <v>[3]</v>
      </c>
      <c r="O38" s="4">
        <v>8200</v>
      </c>
      <c r="P38" s="4" t="str">
        <f>$Q$4</f>
        <v>[3]</v>
      </c>
    </row>
    <row r="39" spans="1:16" ht="15" customHeight="1" thickBot="1" x14ac:dyDescent="0.25">
      <c r="A39" s="68"/>
      <c r="B39" s="25" t="s">
        <v>327</v>
      </c>
      <c r="C39" s="13">
        <v>21381</v>
      </c>
      <c r="D39" s="13" t="str">
        <f>$Q$12</f>
        <v>[11]</v>
      </c>
      <c r="E39" s="13">
        <v>15609</v>
      </c>
      <c r="F39" s="13" t="str">
        <f>$Q$3</f>
        <v>[2]</v>
      </c>
      <c r="G39" s="13">
        <v>15477</v>
      </c>
      <c r="H39" s="13" t="str">
        <f>$Q$3</f>
        <v>[2]</v>
      </c>
      <c r="I39" s="13">
        <v>15609</v>
      </c>
      <c r="J39" s="13" t="str">
        <f>$Q$4</f>
        <v>[3]</v>
      </c>
      <c r="K39" s="13">
        <v>15609</v>
      </c>
      <c r="L39" s="13" t="str">
        <f>$Q$4</f>
        <v>[3]</v>
      </c>
      <c r="M39" s="13">
        <v>15500</v>
      </c>
      <c r="N39" s="13" t="str">
        <f>$Q$4</f>
        <v>[3]</v>
      </c>
      <c r="O39" s="13">
        <v>15380</v>
      </c>
      <c r="P39" s="13" t="str">
        <f>$Q$4</f>
        <v>[3]</v>
      </c>
    </row>
    <row r="40" spans="1:16" ht="15" customHeight="1" x14ac:dyDescent="0.2">
      <c r="A40" s="69" t="s">
        <v>4</v>
      </c>
      <c r="B40" s="21" t="s">
        <v>942</v>
      </c>
      <c r="C40" s="6">
        <v>2000</v>
      </c>
      <c r="D40" s="6" t="s">
        <v>782</v>
      </c>
      <c r="E40" s="6">
        <v>2500</v>
      </c>
      <c r="F40" s="6" t="s">
        <v>783</v>
      </c>
      <c r="G40" s="6">
        <v>2700</v>
      </c>
      <c r="H40" s="6" t="s">
        <v>784</v>
      </c>
      <c r="I40" s="6">
        <v>2100</v>
      </c>
      <c r="J40" s="6" t="s">
        <v>785</v>
      </c>
      <c r="K40" s="6">
        <v>2450</v>
      </c>
      <c r="L40" s="6" t="s">
        <v>786</v>
      </c>
      <c r="M40" s="6">
        <v>2300</v>
      </c>
      <c r="N40" s="6" t="s">
        <v>787</v>
      </c>
      <c r="O40" s="6">
        <v>3050</v>
      </c>
      <c r="P40" s="6" t="s">
        <v>788</v>
      </c>
    </row>
    <row r="41" spans="1:16" ht="15" customHeight="1" x14ac:dyDescent="0.2">
      <c r="A41" s="76"/>
      <c r="B41" s="28" t="s">
        <v>1105</v>
      </c>
      <c r="C41" s="7">
        <v>3100</v>
      </c>
      <c r="D41" s="7" t="s">
        <v>782</v>
      </c>
      <c r="E41" s="7">
        <v>3000</v>
      </c>
      <c r="F41" s="7" t="s">
        <v>783</v>
      </c>
      <c r="G41" s="7">
        <v>3500</v>
      </c>
      <c r="H41" s="7" t="s">
        <v>784</v>
      </c>
      <c r="I41" s="7">
        <v>2850</v>
      </c>
      <c r="J41" s="7" t="s">
        <v>785</v>
      </c>
      <c r="K41" s="7">
        <v>3150</v>
      </c>
      <c r="L41" s="7" t="s">
        <v>786</v>
      </c>
      <c r="M41" s="7">
        <v>2950</v>
      </c>
      <c r="N41" s="7" t="s">
        <v>787</v>
      </c>
      <c r="O41" s="7">
        <v>3600</v>
      </c>
      <c r="P41" s="7" t="s">
        <v>788</v>
      </c>
    </row>
    <row r="42" spans="1:16" ht="15" customHeight="1" thickBot="1" x14ac:dyDescent="0.25">
      <c r="A42" s="70"/>
      <c r="B42" s="23" t="s">
        <v>943</v>
      </c>
      <c r="C42" s="3">
        <v>3350</v>
      </c>
      <c r="D42" s="3" t="s">
        <v>782</v>
      </c>
      <c r="E42" s="3">
        <v>3950</v>
      </c>
      <c r="F42" s="3" t="s">
        <v>783</v>
      </c>
      <c r="G42" s="3">
        <v>4300</v>
      </c>
      <c r="H42" s="3" t="s">
        <v>784</v>
      </c>
      <c r="I42" s="3">
        <v>3300</v>
      </c>
      <c r="J42" s="3" t="s">
        <v>785</v>
      </c>
      <c r="K42" s="3">
        <v>4000</v>
      </c>
      <c r="L42" s="3" t="s">
        <v>786</v>
      </c>
      <c r="M42" s="3">
        <v>2900</v>
      </c>
      <c r="N42" s="3" t="s">
        <v>787</v>
      </c>
      <c r="O42" s="3">
        <v>3500</v>
      </c>
      <c r="P42" s="3" t="s">
        <v>788</v>
      </c>
    </row>
    <row r="43" spans="1:16" ht="15" customHeight="1" x14ac:dyDescent="0.2">
      <c r="A43" s="71" t="s">
        <v>136</v>
      </c>
      <c r="B43" s="29" t="s">
        <v>944</v>
      </c>
      <c r="C43" s="14">
        <v>71300</v>
      </c>
      <c r="D43" s="14" t="str">
        <f>$Q$14</f>
        <v>[13]</v>
      </c>
      <c r="E43" s="14">
        <v>75900</v>
      </c>
      <c r="F43" s="14" t="str">
        <f>$Q$4</f>
        <v>[3]</v>
      </c>
      <c r="G43" s="14">
        <v>75900</v>
      </c>
      <c r="H43" s="14" t="str">
        <f>$Q$4</f>
        <v>[3]</v>
      </c>
      <c r="I43" s="14">
        <v>78400</v>
      </c>
      <c r="J43" s="14" t="str">
        <f t="shared" ref="J43:J52" si="1">$Q$7</f>
        <v>[6]</v>
      </c>
      <c r="K43" s="14">
        <v>79400</v>
      </c>
      <c r="L43" s="14" t="str">
        <f t="shared" ref="L43:L52" si="2">$Q$7</f>
        <v>[6]</v>
      </c>
      <c r="M43" s="14">
        <v>93900</v>
      </c>
      <c r="N43" s="14" t="str">
        <f t="shared" ref="N43:P49" si="3">$Q$10</f>
        <v>[9]</v>
      </c>
      <c r="O43" s="14">
        <v>97400</v>
      </c>
      <c r="P43" s="14" t="str">
        <f t="shared" si="3"/>
        <v>[9]</v>
      </c>
    </row>
    <row r="44" spans="1:16" ht="15" customHeight="1" x14ac:dyDescent="0.2">
      <c r="A44" s="72"/>
      <c r="B44" s="22" t="s">
        <v>945</v>
      </c>
      <c r="C44" s="9">
        <v>70900</v>
      </c>
      <c r="D44" s="9" t="str">
        <f>$Q$14</f>
        <v>[13]</v>
      </c>
      <c r="E44" s="9">
        <v>75500</v>
      </c>
      <c r="F44" s="9" t="str">
        <f>$Q$4</f>
        <v>[3]</v>
      </c>
      <c r="G44" s="9">
        <v>75500</v>
      </c>
      <c r="H44" s="9" t="str">
        <f>$Q$4</f>
        <v>[3]</v>
      </c>
      <c r="I44" s="9">
        <v>78000</v>
      </c>
      <c r="J44" s="9" t="str">
        <f t="shared" si="1"/>
        <v>[6]</v>
      </c>
      <c r="K44" s="9">
        <v>79000</v>
      </c>
      <c r="L44" s="9" t="str">
        <f t="shared" si="2"/>
        <v>[6]</v>
      </c>
      <c r="M44" s="9">
        <v>93500</v>
      </c>
      <c r="N44" s="9" t="str">
        <f t="shared" si="3"/>
        <v>[9]</v>
      </c>
      <c r="O44" s="9">
        <v>97000</v>
      </c>
      <c r="P44" s="9" t="str">
        <f t="shared" si="3"/>
        <v>[9]</v>
      </c>
    </row>
    <row r="45" spans="1:16" ht="15" customHeight="1" x14ac:dyDescent="0.2">
      <c r="A45" s="72"/>
      <c r="B45" s="22" t="s">
        <v>946</v>
      </c>
      <c r="C45" s="9">
        <v>58800</v>
      </c>
      <c r="D45" s="9" t="str">
        <f>$Q$14</f>
        <v>[13]</v>
      </c>
      <c r="E45" s="9">
        <v>62500</v>
      </c>
      <c r="F45" s="9" t="str">
        <f>$Q$4</f>
        <v>[3]</v>
      </c>
      <c r="G45" s="9">
        <v>63900</v>
      </c>
      <c r="H45" s="9" t="str">
        <f>$Q$4</f>
        <v>[3]</v>
      </c>
      <c r="I45" s="9">
        <v>66000</v>
      </c>
      <c r="J45" s="9" t="str">
        <f t="shared" si="1"/>
        <v>[6]</v>
      </c>
      <c r="K45" s="9">
        <v>67400</v>
      </c>
      <c r="L45" s="9" t="str">
        <f t="shared" si="2"/>
        <v>[6]</v>
      </c>
      <c r="M45" s="9">
        <v>77800</v>
      </c>
      <c r="N45" s="9" t="str">
        <f t="shared" si="3"/>
        <v>[9]</v>
      </c>
      <c r="O45" s="9">
        <v>79200</v>
      </c>
      <c r="P45" s="9" t="str">
        <f t="shared" si="3"/>
        <v>[9]</v>
      </c>
    </row>
    <row r="46" spans="1:16" ht="15" customHeight="1" x14ac:dyDescent="0.2">
      <c r="A46" s="72"/>
      <c r="B46" s="22" t="s">
        <v>947</v>
      </c>
      <c r="C46" s="9">
        <v>55800</v>
      </c>
      <c r="D46" s="9" t="str">
        <f>$Q$14</f>
        <v>[13]</v>
      </c>
      <c r="E46" s="9">
        <v>58500</v>
      </c>
      <c r="F46" s="9" t="str">
        <f>$Q$4</f>
        <v>[3]</v>
      </c>
      <c r="G46" s="9">
        <v>60300</v>
      </c>
      <c r="H46" s="9" t="str">
        <f>$Q$4</f>
        <v>[3]</v>
      </c>
      <c r="I46" s="9">
        <v>62500</v>
      </c>
      <c r="J46" s="9" t="str">
        <f t="shared" si="1"/>
        <v>[6]</v>
      </c>
      <c r="K46" s="9">
        <v>64300</v>
      </c>
      <c r="L46" s="9" t="str">
        <f t="shared" si="2"/>
        <v>[6]</v>
      </c>
      <c r="M46" s="9">
        <v>73800</v>
      </c>
      <c r="N46" s="9" t="str">
        <f t="shared" si="3"/>
        <v>[9]</v>
      </c>
      <c r="O46" s="9">
        <v>75600</v>
      </c>
      <c r="P46" s="9" t="str">
        <f t="shared" si="3"/>
        <v>[9]</v>
      </c>
    </row>
    <row r="47" spans="1:16" ht="15" customHeight="1" x14ac:dyDescent="0.2">
      <c r="A47" s="72"/>
      <c r="B47" s="22" t="s">
        <v>948</v>
      </c>
      <c r="C47" s="9">
        <v>43500</v>
      </c>
      <c r="D47" s="9" t="str">
        <f>$Q$13</f>
        <v>[12]</v>
      </c>
      <c r="E47" s="9">
        <v>35400</v>
      </c>
      <c r="F47" s="9" t="str">
        <f>$Q$4</f>
        <v>[3]</v>
      </c>
      <c r="G47" s="9">
        <v>39600</v>
      </c>
      <c r="H47" s="9" t="str">
        <f>$Q$4</f>
        <v>[3]</v>
      </c>
      <c r="I47" s="9">
        <f>I46-I48</f>
        <v>43500</v>
      </c>
      <c r="J47" s="9" t="str">
        <f t="shared" si="1"/>
        <v>[6]</v>
      </c>
      <c r="K47" s="9">
        <f>K46-K48</f>
        <v>45800</v>
      </c>
      <c r="L47" s="9" t="str">
        <f t="shared" si="2"/>
        <v>[6]</v>
      </c>
      <c r="M47" s="9">
        <v>47500</v>
      </c>
      <c r="N47" s="9" t="str">
        <f t="shared" si="3"/>
        <v>[9]</v>
      </c>
      <c r="O47" s="9">
        <v>46600</v>
      </c>
      <c r="P47" s="9" t="str">
        <f t="shared" si="3"/>
        <v>[9]</v>
      </c>
    </row>
    <row r="48" spans="1:16" ht="15" customHeight="1" x14ac:dyDescent="0.2">
      <c r="A48" s="72"/>
      <c r="B48" s="22" t="s">
        <v>949</v>
      </c>
      <c r="C48" s="9">
        <f>C46-C47</f>
        <v>12300</v>
      </c>
      <c r="D48" s="9" t="str">
        <f>$Q$13</f>
        <v>[12]</v>
      </c>
      <c r="E48" s="9">
        <f>E46-E47</f>
        <v>23100</v>
      </c>
      <c r="F48" s="9" t="str">
        <f>$Q$3</f>
        <v>[2]</v>
      </c>
      <c r="G48" s="9">
        <f>G46-G47</f>
        <v>20700</v>
      </c>
      <c r="H48" s="9" t="str">
        <f>$Q$3</f>
        <v>[2]</v>
      </c>
      <c r="I48" s="9">
        <v>19000</v>
      </c>
      <c r="J48" s="9" t="str">
        <f t="shared" si="1"/>
        <v>[6]</v>
      </c>
      <c r="K48" s="9">
        <v>18500</v>
      </c>
      <c r="L48" s="9" t="str">
        <f t="shared" si="2"/>
        <v>[6]</v>
      </c>
      <c r="M48" s="9">
        <v>26300</v>
      </c>
      <c r="N48" s="9" t="str">
        <f t="shared" si="3"/>
        <v>[9]</v>
      </c>
      <c r="O48" s="9">
        <f>O46-O47</f>
        <v>29000</v>
      </c>
      <c r="P48" s="9" t="str">
        <f t="shared" si="3"/>
        <v>[9]</v>
      </c>
    </row>
    <row r="49" spans="1:16" ht="15" customHeight="1" thickBot="1" x14ac:dyDescent="0.25">
      <c r="A49" s="72"/>
      <c r="B49" s="23" t="s">
        <v>950</v>
      </c>
      <c r="C49" s="9">
        <v>6350</v>
      </c>
      <c r="D49" s="9" t="str">
        <f>$Q$13</f>
        <v>[12]</v>
      </c>
      <c r="E49" s="9">
        <v>9800</v>
      </c>
      <c r="F49" s="9" t="str">
        <f>$Q$3</f>
        <v>[2]</v>
      </c>
      <c r="G49" s="9">
        <v>11000</v>
      </c>
      <c r="H49" s="9" t="str">
        <f>$Q$3</f>
        <v>[2]</v>
      </c>
      <c r="I49" s="9">
        <v>13000</v>
      </c>
      <c r="J49" s="9" t="str">
        <f t="shared" si="1"/>
        <v>[6]</v>
      </c>
      <c r="K49" s="9">
        <v>12000</v>
      </c>
      <c r="L49" s="9" t="str">
        <f t="shared" si="2"/>
        <v>[6]</v>
      </c>
      <c r="M49" s="9">
        <v>20000</v>
      </c>
      <c r="N49" s="9" t="str">
        <f t="shared" si="3"/>
        <v>[9]</v>
      </c>
      <c r="O49" s="9">
        <v>22000</v>
      </c>
      <c r="P49" s="9" t="str">
        <f t="shared" si="3"/>
        <v>[9]</v>
      </c>
    </row>
    <row r="50" spans="1:16" ht="15" customHeight="1" x14ac:dyDescent="0.2">
      <c r="A50" s="66" t="s">
        <v>53</v>
      </c>
      <c r="B50" s="24" t="s">
        <v>951</v>
      </c>
      <c r="C50" s="6">
        <v>27.46</v>
      </c>
      <c r="D50" s="6" t="str">
        <f>$Q$13</f>
        <v>[12]</v>
      </c>
      <c r="E50" s="6">
        <v>27.66</v>
      </c>
      <c r="F50" s="6" t="str">
        <f>$Q$3</f>
        <v>[2]</v>
      </c>
      <c r="G50" s="6">
        <v>27.66</v>
      </c>
      <c r="H50" s="6" t="str">
        <f>$Q$3</f>
        <v>[2]</v>
      </c>
      <c r="I50" s="6">
        <v>37.42</v>
      </c>
      <c r="J50" s="6" t="str">
        <f t="shared" si="1"/>
        <v>[6]</v>
      </c>
      <c r="K50" s="6">
        <v>37.42</v>
      </c>
      <c r="L50" s="6" t="str">
        <f t="shared" si="2"/>
        <v>[6]</v>
      </c>
      <c r="M50" s="6">
        <v>51.72</v>
      </c>
      <c r="N50" s="6" t="str">
        <f>$Q$11</f>
        <v>[10]</v>
      </c>
      <c r="O50" s="6">
        <v>51.72</v>
      </c>
      <c r="P50" s="6" t="str">
        <f>$Q$11</f>
        <v>[10]</v>
      </c>
    </row>
    <row r="51" spans="1:16" ht="15" customHeight="1" x14ac:dyDescent="0.2">
      <c r="A51" s="67"/>
      <c r="B51" s="22" t="s">
        <v>137</v>
      </c>
      <c r="C51" s="4" t="s">
        <v>66</v>
      </c>
      <c r="D51" s="4"/>
      <c r="E51" s="4" t="s">
        <v>346</v>
      </c>
      <c r="F51" s="4" t="str">
        <f>$Q$3</f>
        <v>[2]</v>
      </c>
      <c r="G51" s="4" t="s">
        <v>346</v>
      </c>
      <c r="H51" s="4" t="str">
        <f>$Q$3</f>
        <v>[2]</v>
      </c>
      <c r="I51" s="4" t="s">
        <v>54</v>
      </c>
      <c r="J51" s="4" t="str">
        <f t="shared" si="1"/>
        <v>[6]</v>
      </c>
      <c r="K51" s="4" t="s">
        <v>54</v>
      </c>
      <c r="L51" s="4" t="str">
        <f t="shared" si="2"/>
        <v>[6]</v>
      </c>
      <c r="M51" s="4" t="s">
        <v>238</v>
      </c>
      <c r="N51" s="4" t="str">
        <f>$Q$10</f>
        <v>[9]</v>
      </c>
      <c r="O51" s="4" t="s">
        <v>238</v>
      </c>
      <c r="P51" s="4" t="str">
        <f>$Q$10</f>
        <v>[9]</v>
      </c>
    </row>
    <row r="52" spans="1:16" ht="15" customHeight="1" thickBot="1" x14ac:dyDescent="0.25">
      <c r="A52" s="68"/>
      <c r="B52" s="25" t="s">
        <v>328</v>
      </c>
      <c r="C52" s="3" t="s">
        <v>66</v>
      </c>
      <c r="D52" s="3"/>
      <c r="E52" s="3" t="s">
        <v>66</v>
      </c>
      <c r="F52" s="3"/>
      <c r="G52" s="3" t="s">
        <v>66</v>
      </c>
      <c r="H52" s="3"/>
      <c r="I52" s="3">
        <v>7</v>
      </c>
      <c r="J52" s="3" t="str">
        <f t="shared" si="1"/>
        <v>[6]</v>
      </c>
      <c r="K52" s="3">
        <v>7</v>
      </c>
      <c r="L52" s="3" t="str">
        <f t="shared" si="2"/>
        <v>[6]</v>
      </c>
      <c r="M52" s="3">
        <v>10</v>
      </c>
      <c r="N52" s="3" t="str">
        <f>$Q$10</f>
        <v>[9]</v>
      </c>
      <c r="O52" s="3">
        <v>10</v>
      </c>
      <c r="P52" s="3" t="str">
        <f>$Q$10</f>
        <v>[9]</v>
      </c>
    </row>
    <row r="53" spans="1:16" ht="15" customHeight="1" x14ac:dyDescent="0.2">
      <c r="A53" s="66" t="s">
        <v>5</v>
      </c>
      <c r="B53" s="21" t="s">
        <v>1101</v>
      </c>
      <c r="C53" s="14">
        <v>149</v>
      </c>
      <c r="D53" s="14" t="str">
        <f>$Q$14</f>
        <v>[13]</v>
      </c>
      <c r="E53" s="14">
        <v>160</v>
      </c>
      <c r="F53" s="14" t="str">
        <f>$Q$3</f>
        <v>[2]</v>
      </c>
      <c r="G53" s="14">
        <v>160</v>
      </c>
      <c r="H53" s="14" t="str">
        <f>$Q$3</f>
        <v>[2]</v>
      </c>
      <c r="I53" s="14">
        <v>180</v>
      </c>
      <c r="J53" s="14" t="str">
        <f>$Q$8</f>
        <v>[7]</v>
      </c>
      <c r="K53" s="14">
        <v>194</v>
      </c>
      <c r="L53" s="14" t="str">
        <f>$Q$8</f>
        <v>[7]</v>
      </c>
      <c r="M53" s="14">
        <v>220</v>
      </c>
      <c r="N53" s="14" t="str">
        <f>$Q$10</f>
        <v>[9]</v>
      </c>
      <c r="O53" s="14">
        <v>244</v>
      </c>
      <c r="P53" s="14" t="str">
        <f>$Q$10</f>
        <v>[9]</v>
      </c>
    </row>
    <row r="54" spans="1:16" ht="15" customHeight="1" thickBot="1" x14ac:dyDescent="0.25">
      <c r="A54" s="68"/>
      <c r="B54" s="23" t="s">
        <v>1100</v>
      </c>
      <c r="C54" s="19">
        <v>140</v>
      </c>
      <c r="D54" s="19" t="str">
        <f>$Q$13</f>
        <v>[12]</v>
      </c>
      <c r="E54" s="19">
        <v>156</v>
      </c>
      <c r="F54" s="19" t="str">
        <f>$Q$3</f>
        <v>[2]</v>
      </c>
      <c r="G54" s="19">
        <v>156</v>
      </c>
      <c r="H54" s="19" t="str">
        <f>$Q$3</f>
        <v>[2]</v>
      </c>
      <c r="I54" s="19">
        <v>170</v>
      </c>
      <c r="J54" s="19" t="str">
        <f>$Q$8</f>
        <v>[7]</v>
      </c>
      <c r="K54" s="19">
        <v>180</v>
      </c>
      <c r="L54" s="19" t="str">
        <f>$Q$8</f>
        <v>[7]</v>
      </c>
      <c r="M54" s="19">
        <v>210</v>
      </c>
      <c r="N54" s="19" t="str">
        <f>$Q$10</f>
        <v>[9]</v>
      </c>
      <c r="O54" s="19">
        <v>220</v>
      </c>
      <c r="P54" s="19" t="str">
        <f>$Q$10</f>
        <v>[9]</v>
      </c>
    </row>
    <row r="56" spans="1:16" ht="15" customHeight="1" x14ac:dyDescent="0.2">
      <c r="B56" s="16"/>
    </row>
  </sheetData>
  <mergeCells count="15">
    <mergeCell ref="A43:A49"/>
    <mergeCell ref="A50:A52"/>
    <mergeCell ref="A53:A54"/>
    <mergeCell ref="A10:A13"/>
    <mergeCell ref="A24:A27"/>
    <mergeCell ref="A28:A31"/>
    <mergeCell ref="A1:A4"/>
    <mergeCell ref="A32:A36"/>
    <mergeCell ref="A37:A39"/>
    <mergeCell ref="A40:A42"/>
    <mergeCell ref="A14:A15"/>
    <mergeCell ref="A16:A18"/>
    <mergeCell ref="A19:A20"/>
    <mergeCell ref="A21:A23"/>
    <mergeCell ref="A5:A9"/>
  </mergeCells>
  <hyperlinks>
    <hyperlink ref="R3" r:id="rId1"/>
    <hyperlink ref="R5" r:id="rId2"/>
    <hyperlink ref="R8" r:id="rId3"/>
    <hyperlink ref="R7" r:id="rId4"/>
    <hyperlink ref="R12" r:id="rId5"/>
    <hyperlink ref="R13" r:id="rId6" display="https://eservices.aero.bombardier.com/wps/wcm/connect/eServices/e541c413-b25a-4d2c-8855-9fbfdc069f76/A220-300APP-Issue028-00-14apr2022.pdf?MOD=AJPERES&amp;CVID=o0EtI6o&amp;CVID=nEpwCZe&amp;CVID=nEpwCZe&amp;CVID=nDRB7Pn&amp;CVID=nDRB7Pn&amp;CVID=ndnIvYh&amp;CVID=n8iXu7i&amp;CVID=n8iXu7i&amp;CVID=n8iXu7i&amp;CVID=mVHwufA&amp;CVID=mVHwufA"/>
    <hyperlink ref="R14" r:id="rId7"/>
    <hyperlink ref="R4" r:id="rId8"/>
    <hyperlink ref="R11" r:id="rId9"/>
    <hyperlink ref="R2" r:id="rId10"/>
    <hyperlink ref="R6" r:id="rId11"/>
    <hyperlink ref="R9" r:id="rId12"/>
    <hyperlink ref="R10" r:id="rId13"/>
    <hyperlink ref="R15" r:id="rId14"/>
  </hyperlinks>
  <pageMargins left="0.7" right="0.7" top="0.78740157499999996" bottom="0.78740157499999996" header="0.3" footer="0.3"/>
  <pageSetup paperSize="9" orientation="portrait" horizontalDpi="0" verticalDpi="0" r:id="rId15"/>
  <ignoredErrors>
    <ignoredError sqref="H18 H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6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customWidth="1"/>
    <col min="4" max="4" width="4.140625" style="8" bestFit="1" customWidth="1"/>
    <col min="5" max="5" width="15" style="8" bestFit="1" customWidth="1"/>
    <col min="6" max="6" width="4.140625" style="8" bestFit="1" customWidth="1"/>
    <col min="7" max="7" width="15" style="8" bestFit="1" customWidth="1"/>
    <col min="8" max="8" width="4.140625" style="8" bestFit="1" customWidth="1"/>
    <col min="9" max="9" width="15" style="8" bestFit="1" customWidth="1"/>
    <col min="10" max="10" width="4.140625" style="8" bestFit="1" customWidth="1"/>
    <col min="11" max="11" width="15" style="8" bestFit="1" customWidth="1"/>
    <col min="12" max="12" width="4.140625" style="8" bestFit="1" customWidth="1"/>
    <col min="13" max="13" width="15" style="8" bestFit="1" customWidth="1"/>
    <col min="14" max="14" width="4.140625" style="8" bestFit="1" customWidth="1"/>
    <col min="15" max="15" width="4.140625" style="17" bestFit="1" customWidth="1"/>
    <col min="16" max="16" width="33.28515625" style="17" customWidth="1"/>
    <col min="17" max="16384" width="11.42578125" style="17"/>
  </cols>
  <sheetData>
    <row r="1" spans="1:16" ht="15" customHeight="1" x14ac:dyDescent="0.2">
      <c r="A1" s="66" t="s">
        <v>155</v>
      </c>
      <c r="B1" s="21" t="s">
        <v>6</v>
      </c>
      <c r="C1" s="14" t="s">
        <v>11</v>
      </c>
      <c r="D1" s="14"/>
      <c r="E1" s="14" t="s">
        <v>11</v>
      </c>
      <c r="F1" s="14"/>
      <c r="G1" s="14" t="s">
        <v>11</v>
      </c>
      <c r="H1" s="14"/>
      <c r="I1" s="14" t="s">
        <v>11</v>
      </c>
      <c r="J1" s="14"/>
      <c r="K1" s="14" t="s">
        <v>11</v>
      </c>
      <c r="L1" s="14"/>
      <c r="M1" s="14" t="s">
        <v>153</v>
      </c>
      <c r="N1" s="14"/>
      <c r="P1" s="17" t="s">
        <v>394</v>
      </c>
    </row>
    <row r="2" spans="1:16" ht="15" customHeight="1" x14ac:dyDescent="0.2">
      <c r="A2" s="67"/>
      <c r="B2" s="22" t="s">
        <v>7</v>
      </c>
      <c r="C2" s="9" t="s">
        <v>240</v>
      </c>
      <c r="D2" s="9"/>
      <c r="E2" s="9" t="s">
        <v>16</v>
      </c>
      <c r="F2" s="9"/>
      <c r="G2" s="9" t="s">
        <v>251</v>
      </c>
      <c r="H2" s="9"/>
      <c r="I2" s="9" t="s">
        <v>243</v>
      </c>
      <c r="J2" s="9"/>
      <c r="K2" s="9" t="s">
        <v>252</v>
      </c>
      <c r="L2" s="9"/>
      <c r="M2" s="9" t="s">
        <v>154</v>
      </c>
      <c r="N2" s="9"/>
      <c r="O2" s="17" t="s">
        <v>139</v>
      </c>
      <c r="P2" s="18" t="s">
        <v>388</v>
      </c>
    </row>
    <row r="3" spans="1:16" ht="15" customHeight="1" x14ac:dyDescent="0.2">
      <c r="A3" s="67"/>
      <c r="B3" s="22" t="s">
        <v>8</v>
      </c>
      <c r="C3" s="9">
        <v>502</v>
      </c>
      <c r="D3" s="9" t="str">
        <f>$O$2</f>
        <v>[1]</v>
      </c>
      <c r="E3" s="9">
        <v>707</v>
      </c>
      <c r="F3" s="9" t="str">
        <f>$O$2</f>
        <v>[1]</v>
      </c>
      <c r="G3" s="9">
        <v>47</v>
      </c>
      <c r="H3" s="9" t="str">
        <f>$O$2</f>
        <v>[1]</v>
      </c>
      <c r="I3" s="9">
        <v>321</v>
      </c>
      <c r="J3" s="9" t="str">
        <f>$O$2</f>
        <v>[1]</v>
      </c>
      <c r="K3" s="9">
        <v>43</v>
      </c>
      <c r="L3" s="9" t="str">
        <f>$O$2</f>
        <v>[1]</v>
      </c>
      <c r="M3" s="9">
        <v>237</v>
      </c>
      <c r="N3" s="9" t="str">
        <f>$O$2</f>
        <v>[1]</v>
      </c>
      <c r="O3" s="17" t="s">
        <v>141</v>
      </c>
      <c r="P3" s="18" t="s">
        <v>85</v>
      </c>
    </row>
    <row r="4" spans="1:16" ht="15" customHeight="1" thickBot="1" x14ac:dyDescent="0.25">
      <c r="A4" s="68"/>
      <c r="B4" s="23" t="s">
        <v>227</v>
      </c>
      <c r="C4" s="10" t="s">
        <v>355</v>
      </c>
      <c r="D4" s="10" t="str">
        <f>$O$6</f>
        <v>[5]</v>
      </c>
      <c r="E4" s="10" t="s">
        <v>356</v>
      </c>
      <c r="F4" s="10" t="str">
        <f>$O$6</f>
        <v>[5]</v>
      </c>
      <c r="G4" s="10" t="s">
        <v>357</v>
      </c>
      <c r="H4" s="10" t="str">
        <f>$O$6</f>
        <v>[5]</v>
      </c>
      <c r="I4" s="10" t="s">
        <v>359</v>
      </c>
      <c r="J4" s="19" t="str">
        <f>$O$8</f>
        <v>[7]</v>
      </c>
      <c r="K4" s="10" t="s">
        <v>360</v>
      </c>
      <c r="L4" s="19" t="str">
        <f>$O$8</f>
        <v>[7]</v>
      </c>
      <c r="M4" s="10" t="s">
        <v>172</v>
      </c>
      <c r="N4" s="19" t="str">
        <f>$O$11</f>
        <v>[10]</v>
      </c>
      <c r="O4" s="17" t="s">
        <v>150</v>
      </c>
      <c r="P4" s="18" t="s">
        <v>59</v>
      </c>
    </row>
    <row r="5" spans="1:16" ht="15" customHeight="1" x14ac:dyDescent="0.2">
      <c r="A5" s="69" t="s">
        <v>0</v>
      </c>
      <c r="B5" s="24" t="s">
        <v>337</v>
      </c>
      <c r="C5" s="14">
        <v>2</v>
      </c>
      <c r="D5" s="14" t="str">
        <f>$O$3</f>
        <v>[2]</v>
      </c>
      <c r="E5" s="14">
        <v>2</v>
      </c>
      <c r="F5" s="14" t="str">
        <f>$O$3</f>
        <v>[2]</v>
      </c>
      <c r="G5" s="14">
        <v>2</v>
      </c>
      <c r="H5" s="14" t="str">
        <f>$O$3</f>
        <v>[2]</v>
      </c>
      <c r="I5" s="14">
        <v>2</v>
      </c>
      <c r="J5" s="14" t="str">
        <f>$O$8</f>
        <v>[7]</v>
      </c>
      <c r="K5" s="14">
        <v>2</v>
      </c>
      <c r="L5" s="14" t="str">
        <f>$O$8</f>
        <v>[7]</v>
      </c>
      <c r="M5" s="14">
        <v>4</v>
      </c>
      <c r="N5" s="14" t="str">
        <f>$O$11</f>
        <v>[10]</v>
      </c>
      <c r="O5" s="17" t="s">
        <v>152</v>
      </c>
      <c r="P5" s="18" t="s">
        <v>60</v>
      </c>
    </row>
    <row r="6" spans="1:16" ht="15" customHeight="1" x14ac:dyDescent="0.2">
      <c r="A6" s="67"/>
      <c r="B6" s="22" t="s">
        <v>159</v>
      </c>
      <c r="C6" s="9" t="s">
        <v>354</v>
      </c>
      <c r="D6" s="9" t="str">
        <f>$O$6</f>
        <v>[5]</v>
      </c>
      <c r="E6" s="9" t="s">
        <v>354</v>
      </c>
      <c r="F6" s="9" t="str">
        <f>$O$6</f>
        <v>[5]</v>
      </c>
      <c r="G6" s="9" t="s">
        <v>358</v>
      </c>
      <c r="H6" s="9" t="str">
        <f>$O$6</f>
        <v>[5]</v>
      </c>
      <c r="I6" s="9" t="s">
        <v>361</v>
      </c>
      <c r="J6" s="9" t="str">
        <f>$O$9</f>
        <v>[8]</v>
      </c>
      <c r="K6" s="9" t="s">
        <v>362</v>
      </c>
      <c r="L6" s="9" t="str">
        <f>$O$9</f>
        <v>[8]</v>
      </c>
      <c r="M6" s="9" t="s">
        <v>363</v>
      </c>
      <c r="N6" s="9" t="str">
        <f>$O$13</f>
        <v>[12]</v>
      </c>
      <c r="O6" s="17" t="s">
        <v>168</v>
      </c>
      <c r="P6" s="2" t="s">
        <v>623</v>
      </c>
    </row>
    <row r="7" spans="1:16" ht="15" customHeight="1" x14ac:dyDescent="0.2">
      <c r="A7" s="70"/>
      <c r="B7" s="25" t="s">
        <v>915</v>
      </c>
      <c r="C7" s="10">
        <v>304.83999999999997</v>
      </c>
      <c r="D7" s="10" t="str">
        <f>$O$6</f>
        <v>[5]</v>
      </c>
      <c r="E7" s="10">
        <v>304.83999999999997</v>
      </c>
      <c r="F7" s="10" t="str">
        <f>$O$6</f>
        <v>[5]</v>
      </c>
      <c r="G7" s="10">
        <v>323.98</v>
      </c>
      <c r="H7" s="10" t="str">
        <f>$O$6</f>
        <v>[5]</v>
      </c>
      <c r="I7" s="10">
        <v>374.5</v>
      </c>
      <c r="J7" s="10" t="str">
        <f>$O$18</f>
        <v>[17]</v>
      </c>
      <c r="K7" s="10">
        <v>431.5</v>
      </c>
      <c r="L7" s="10" t="str">
        <f>$O$18</f>
        <v>[17]</v>
      </c>
      <c r="M7" s="10">
        <v>348.31</v>
      </c>
      <c r="N7" s="10" t="str">
        <f>$O$13</f>
        <v>[12]</v>
      </c>
      <c r="O7" s="17" t="s">
        <v>171</v>
      </c>
      <c r="P7" s="18" t="s">
        <v>64</v>
      </c>
    </row>
    <row r="8" spans="1:16" ht="15" customHeight="1" x14ac:dyDescent="0.2">
      <c r="A8" s="70"/>
      <c r="B8" s="25" t="s">
        <v>916</v>
      </c>
      <c r="C8" s="3" t="s">
        <v>66</v>
      </c>
      <c r="D8" s="3"/>
      <c r="E8" s="3" t="s">
        <v>66</v>
      </c>
      <c r="F8" s="3"/>
      <c r="G8" s="3" t="s">
        <v>66</v>
      </c>
      <c r="H8" s="3"/>
      <c r="I8" s="3" t="s">
        <v>66</v>
      </c>
      <c r="J8" s="3"/>
      <c r="K8" s="3" t="s">
        <v>66</v>
      </c>
      <c r="L8" s="3"/>
      <c r="M8" s="3" t="s">
        <v>66</v>
      </c>
      <c r="N8" s="3"/>
      <c r="O8" s="17" t="s">
        <v>223</v>
      </c>
      <c r="P8" s="18" t="s">
        <v>86</v>
      </c>
    </row>
    <row r="9" spans="1:16" ht="15" customHeight="1" thickBot="1" x14ac:dyDescent="0.25">
      <c r="A9" s="70"/>
      <c r="B9" s="25" t="s">
        <v>191</v>
      </c>
      <c r="C9" s="3" t="s">
        <v>66</v>
      </c>
      <c r="D9" s="3"/>
      <c r="E9" s="3" t="s">
        <v>66</v>
      </c>
      <c r="F9" s="3"/>
      <c r="G9" s="3" t="s">
        <v>66</v>
      </c>
      <c r="H9" s="3"/>
      <c r="I9" s="3" t="s">
        <v>66</v>
      </c>
      <c r="J9" s="3"/>
      <c r="K9" s="3" t="s">
        <v>66</v>
      </c>
      <c r="L9" s="3"/>
      <c r="M9" s="3" t="s">
        <v>66</v>
      </c>
      <c r="N9" s="3"/>
      <c r="O9" s="17" t="s">
        <v>224</v>
      </c>
      <c r="P9" s="18" t="s">
        <v>244</v>
      </c>
    </row>
    <row r="10" spans="1:16" ht="15" customHeight="1" x14ac:dyDescent="0.2">
      <c r="A10" s="66" t="s">
        <v>52</v>
      </c>
      <c r="B10" s="21" t="s">
        <v>917</v>
      </c>
      <c r="C10" s="14">
        <v>45</v>
      </c>
      <c r="D10" s="14" t="str">
        <f>$O$4</f>
        <v>[3]</v>
      </c>
      <c r="E10" s="14">
        <v>50.36</v>
      </c>
      <c r="F10" s="14" t="str">
        <f>$O$5</f>
        <v>[4]</v>
      </c>
      <c r="G10" s="14">
        <v>50.36</v>
      </c>
      <c r="H10" s="14" t="str">
        <f>$O$17</f>
        <v>[16]</v>
      </c>
      <c r="I10" s="14">
        <v>51.04</v>
      </c>
      <c r="J10" s="14" t="str">
        <f>$O$7</f>
        <v>[6]</v>
      </c>
      <c r="K10" s="14">
        <v>58.03</v>
      </c>
      <c r="L10" s="14" t="str">
        <f>$O$10</f>
        <v>[9]</v>
      </c>
      <c r="M10" s="14">
        <v>49.9</v>
      </c>
      <c r="N10" s="14" t="str">
        <f>$O$12</f>
        <v>[11]</v>
      </c>
      <c r="O10" s="17" t="s">
        <v>225</v>
      </c>
      <c r="P10" s="18" t="s">
        <v>264</v>
      </c>
    </row>
    <row r="11" spans="1:16" ht="15" customHeight="1" x14ac:dyDescent="0.2">
      <c r="A11" s="67"/>
      <c r="B11" s="22" t="s">
        <v>918</v>
      </c>
      <c r="C11" s="4">
        <v>2.4</v>
      </c>
      <c r="D11" s="4" t="str">
        <f>$O$3</f>
        <v>[2]</v>
      </c>
      <c r="E11" s="4">
        <v>2.4</v>
      </c>
      <c r="F11" s="4" t="str">
        <f>$O$3</f>
        <v>[2]</v>
      </c>
      <c r="G11" s="4">
        <v>2.4</v>
      </c>
      <c r="H11" s="4" t="str">
        <f>$O$3</f>
        <v>[2]</v>
      </c>
      <c r="I11" s="4">
        <v>2.4900000000000002</v>
      </c>
      <c r="J11" s="4" t="str">
        <f>$O$8</f>
        <v>[7]</v>
      </c>
      <c r="K11" s="4">
        <v>2.4900000000000002</v>
      </c>
      <c r="L11" s="4" t="str">
        <f>$O$8</f>
        <v>[7]</v>
      </c>
      <c r="M11" s="4">
        <v>2.44</v>
      </c>
      <c r="N11" s="4" t="str">
        <f>$O$11</f>
        <v>[10]</v>
      </c>
      <c r="O11" s="17" t="s">
        <v>226</v>
      </c>
      <c r="P11" s="18" t="s">
        <v>83</v>
      </c>
    </row>
    <row r="12" spans="1:16" ht="15" customHeight="1" x14ac:dyDescent="0.2">
      <c r="A12" s="67"/>
      <c r="B12" s="26" t="s">
        <v>919</v>
      </c>
      <c r="C12" s="4">
        <v>5.26</v>
      </c>
      <c r="D12" s="4" t="str">
        <f>$O$4</f>
        <v>[3]</v>
      </c>
      <c r="E12" s="4">
        <v>5.26</v>
      </c>
      <c r="F12" s="4" t="str">
        <f>$O$5</f>
        <v>[4]</v>
      </c>
      <c r="G12" s="4">
        <v>5.26</v>
      </c>
      <c r="H12" s="4" t="str">
        <f>$O$17</f>
        <v>[16]</v>
      </c>
      <c r="I12" s="4">
        <v>5.61</v>
      </c>
      <c r="J12" s="4" t="str">
        <f>$O$7</f>
        <v>[6]</v>
      </c>
      <c r="K12" s="4">
        <v>5.61</v>
      </c>
      <c r="L12" s="4" t="str">
        <f>$O$10</f>
        <v>[9]</v>
      </c>
      <c r="M12" s="4">
        <v>6.5</v>
      </c>
      <c r="N12" s="4" t="str">
        <f>$O$12</f>
        <v>[11]</v>
      </c>
      <c r="O12" s="17" t="s">
        <v>265</v>
      </c>
      <c r="P12" s="18" t="s">
        <v>65</v>
      </c>
    </row>
    <row r="13" spans="1:16" ht="15" customHeight="1" thickBot="1" x14ac:dyDescent="0.25">
      <c r="A13" s="68"/>
      <c r="B13" s="23" t="s">
        <v>920</v>
      </c>
      <c r="C13" s="19">
        <v>335</v>
      </c>
      <c r="D13" s="19" t="str">
        <f>$O$3</f>
        <v>[2]</v>
      </c>
      <c r="E13" s="19">
        <v>372</v>
      </c>
      <c r="F13" s="19" t="str">
        <f>$O$3</f>
        <v>[2]</v>
      </c>
      <c r="G13" s="19">
        <v>372</v>
      </c>
      <c r="H13" s="19" t="str">
        <f>$O$3</f>
        <v>[2]</v>
      </c>
      <c r="I13" s="19">
        <v>473.7</v>
      </c>
      <c r="J13" s="19" t="str">
        <f>$O$8</f>
        <v>[7]</v>
      </c>
      <c r="K13" s="19" t="s">
        <v>286</v>
      </c>
      <c r="L13" s="19"/>
      <c r="M13" s="19">
        <v>1305</v>
      </c>
      <c r="N13" s="19" t="str">
        <f>$O$11</f>
        <v>[10]</v>
      </c>
      <c r="O13" s="17" t="s">
        <v>266</v>
      </c>
      <c r="P13" s="18" t="s">
        <v>652</v>
      </c>
    </row>
    <row r="14" spans="1:16" ht="15" customHeight="1" x14ac:dyDescent="0.2">
      <c r="A14" s="69" t="s">
        <v>1</v>
      </c>
      <c r="B14" s="24" t="s">
        <v>921</v>
      </c>
      <c r="C14" s="20">
        <v>5.64</v>
      </c>
      <c r="D14" s="20" t="str">
        <f>$O$3</f>
        <v>[2]</v>
      </c>
      <c r="E14" s="20">
        <v>5.64</v>
      </c>
      <c r="F14" s="20" t="str">
        <f>$O$3</f>
        <v>[2]</v>
      </c>
      <c r="G14" s="20">
        <v>5.64</v>
      </c>
      <c r="H14" s="20" t="str">
        <f t="shared" ref="H14:H20" si="0">$O$17</f>
        <v>[16]</v>
      </c>
      <c r="I14" s="20">
        <v>6.09</v>
      </c>
      <c r="J14" s="20" t="str">
        <f>$O$8</f>
        <v>[7]</v>
      </c>
      <c r="K14" s="20">
        <v>6.09</v>
      </c>
      <c r="L14" s="20" t="str">
        <f>$O$8</f>
        <v>[7]</v>
      </c>
      <c r="M14" s="20">
        <v>8.41</v>
      </c>
      <c r="N14" s="20" t="str">
        <f>$O$11</f>
        <v>[10]</v>
      </c>
      <c r="O14" s="17" t="s">
        <v>267</v>
      </c>
      <c r="P14" s="1" t="s">
        <v>167</v>
      </c>
    </row>
    <row r="15" spans="1:16" ht="15" customHeight="1" thickBot="1" x14ac:dyDescent="0.25">
      <c r="A15" s="70"/>
      <c r="B15" s="25" t="s">
        <v>922</v>
      </c>
      <c r="C15" s="10">
        <v>5.64</v>
      </c>
      <c r="D15" s="10" t="str">
        <f t="shared" ref="D15:D20" si="1">$O$4</f>
        <v>[3]</v>
      </c>
      <c r="E15" s="10">
        <v>5.64</v>
      </c>
      <c r="F15" s="10" t="str">
        <f t="shared" ref="F15:F20" si="2">$O$5</f>
        <v>[4]</v>
      </c>
      <c r="G15" s="10">
        <v>5.64</v>
      </c>
      <c r="H15" s="10" t="str">
        <f t="shared" si="0"/>
        <v>[16]</v>
      </c>
      <c r="I15" s="10">
        <v>5.96</v>
      </c>
      <c r="J15" s="10" t="str">
        <f>$O$7</f>
        <v>[6]</v>
      </c>
      <c r="K15" s="10">
        <v>5.96</v>
      </c>
      <c r="L15" s="10" t="str">
        <f>$O$10</f>
        <v>[9]</v>
      </c>
      <c r="M15" s="10">
        <v>7.14</v>
      </c>
      <c r="N15" s="10" t="str">
        <f>$O$11</f>
        <v>[10]</v>
      </c>
      <c r="O15" s="17" t="s">
        <v>268</v>
      </c>
      <c r="P15" s="1" t="s">
        <v>169</v>
      </c>
    </row>
    <row r="16" spans="1:16" ht="15" customHeight="1" x14ac:dyDescent="0.2">
      <c r="A16" s="66" t="s">
        <v>2</v>
      </c>
      <c r="B16" s="21" t="s">
        <v>923</v>
      </c>
      <c r="C16" s="14">
        <v>58.82</v>
      </c>
      <c r="D16" s="14" t="str">
        <f t="shared" si="1"/>
        <v>[3]</v>
      </c>
      <c r="E16" s="14">
        <v>63.66</v>
      </c>
      <c r="F16" s="14" t="str">
        <f t="shared" si="2"/>
        <v>[4]</v>
      </c>
      <c r="G16" s="14">
        <v>63.66</v>
      </c>
      <c r="H16" s="14" t="str">
        <f t="shared" si="0"/>
        <v>[16]</v>
      </c>
      <c r="I16" s="14">
        <v>66.8</v>
      </c>
      <c r="J16" s="14" t="str">
        <f>$O$7</f>
        <v>[6]</v>
      </c>
      <c r="K16" s="14">
        <v>73.790000000000006</v>
      </c>
      <c r="L16" s="14" t="str">
        <f>$O$10</f>
        <v>[9]</v>
      </c>
      <c r="M16" s="14">
        <v>72.73</v>
      </c>
      <c r="N16" s="14" t="str">
        <f>$O$11</f>
        <v>[10]</v>
      </c>
      <c r="O16" s="17" t="s">
        <v>269</v>
      </c>
      <c r="P16" s="1" t="s">
        <v>170</v>
      </c>
    </row>
    <row r="17" spans="1:16" ht="15" customHeight="1" x14ac:dyDescent="0.2">
      <c r="A17" s="67"/>
      <c r="B17" s="22" t="s">
        <v>924</v>
      </c>
      <c r="C17" s="9">
        <v>60.3</v>
      </c>
      <c r="D17" s="9" t="str">
        <f t="shared" si="1"/>
        <v>[3]</v>
      </c>
      <c r="E17" s="9">
        <v>60.3</v>
      </c>
      <c r="F17" s="9" t="str">
        <f t="shared" si="2"/>
        <v>[4]</v>
      </c>
      <c r="G17" s="9">
        <v>64</v>
      </c>
      <c r="H17" s="9" t="str">
        <f t="shared" si="0"/>
        <v>[16]</v>
      </c>
      <c r="I17" s="9">
        <v>64.75</v>
      </c>
      <c r="J17" s="9" t="str">
        <f>$O$7</f>
        <v>[6]</v>
      </c>
      <c r="K17" s="9">
        <v>64.75</v>
      </c>
      <c r="L17" s="9" t="str">
        <f>$O$10</f>
        <v>[9]</v>
      </c>
      <c r="M17" s="9">
        <v>79.75</v>
      </c>
      <c r="N17" s="9" t="str">
        <f>$O$11</f>
        <v>[10]</v>
      </c>
      <c r="O17" s="17" t="s">
        <v>270</v>
      </c>
      <c r="P17" s="1" t="s">
        <v>353</v>
      </c>
    </row>
    <row r="18" spans="1:16" ht="15" customHeight="1" thickBot="1" x14ac:dyDescent="0.25">
      <c r="A18" s="68"/>
      <c r="B18" s="23" t="s">
        <v>925</v>
      </c>
      <c r="C18" s="19">
        <v>17.39</v>
      </c>
      <c r="D18" s="19" t="str">
        <f t="shared" si="1"/>
        <v>[3]</v>
      </c>
      <c r="E18" s="19">
        <v>16.79</v>
      </c>
      <c r="F18" s="19" t="str">
        <f t="shared" si="2"/>
        <v>[4]</v>
      </c>
      <c r="G18" s="19">
        <v>16.79</v>
      </c>
      <c r="H18" s="19" t="str">
        <f t="shared" si="0"/>
        <v>[16]</v>
      </c>
      <c r="I18" s="19">
        <v>17.05</v>
      </c>
      <c r="J18" s="19" t="str">
        <f>$O$7</f>
        <v>[6]</v>
      </c>
      <c r="K18" s="19">
        <v>17.079999999999998</v>
      </c>
      <c r="L18" s="19" t="str">
        <f>$O$10</f>
        <v>[9]</v>
      </c>
      <c r="M18" s="19">
        <v>24.1</v>
      </c>
      <c r="N18" s="19" t="str">
        <f>$O$12</f>
        <v>[11]</v>
      </c>
      <c r="O18" s="17" t="s">
        <v>271</v>
      </c>
      <c r="P18" s="1" t="s">
        <v>629</v>
      </c>
    </row>
    <row r="19" spans="1:16" ht="15" customHeight="1" x14ac:dyDescent="0.2">
      <c r="A19" s="69" t="s">
        <v>71</v>
      </c>
      <c r="B19" s="24" t="s">
        <v>926</v>
      </c>
      <c r="C19" s="20">
        <v>10.68</v>
      </c>
      <c r="D19" s="20" t="str">
        <f t="shared" si="1"/>
        <v>[3]</v>
      </c>
      <c r="E19" s="20">
        <v>10.68</v>
      </c>
      <c r="F19" s="20" t="str">
        <f t="shared" si="2"/>
        <v>[4]</v>
      </c>
      <c r="G19" s="20">
        <v>10.68</v>
      </c>
      <c r="H19" s="20" t="str">
        <f t="shared" si="0"/>
        <v>[16]</v>
      </c>
      <c r="I19" s="20">
        <v>10.6</v>
      </c>
      <c r="J19" s="20" t="str">
        <f>$O$8</f>
        <v>[7]</v>
      </c>
      <c r="K19" s="20">
        <v>10.73</v>
      </c>
      <c r="L19" s="20" t="str">
        <f>$O$8</f>
        <v>[7]</v>
      </c>
      <c r="M19" s="20">
        <v>5.26</v>
      </c>
      <c r="N19" s="20" t="str">
        <f>$O$11</f>
        <v>[10]</v>
      </c>
      <c r="P19" s="17" t="s">
        <v>395</v>
      </c>
    </row>
    <row r="20" spans="1:16" ht="15" customHeight="1" thickBot="1" x14ac:dyDescent="0.25">
      <c r="A20" s="70"/>
      <c r="B20" s="27" t="s">
        <v>927</v>
      </c>
      <c r="C20" s="10">
        <v>22.18</v>
      </c>
      <c r="D20" s="10" t="str">
        <f t="shared" si="1"/>
        <v>[3]</v>
      </c>
      <c r="E20" s="10">
        <v>25.38</v>
      </c>
      <c r="F20" s="10" t="str">
        <f t="shared" si="2"/>
        <v>[4]</v>
      </c>
      <c r="G20" s="10">
        <v>25.38</v>
      </c>
      <c r="H20" s="10" t="str">
        <f t="shared" si="0"/>
        <v>[16]</v>
      </c>
      <c r="I20" s="10">
        <v>28.66</v>
      </c>
      <c r="J20" s="10" t="str">
        <f>$O$8</f>
        <v>[7]</v>
      </c>
      <c r="K20" s="10">
        <v>32.479999999999997</v>
      </c>
      <c r="L20" s="10" t="str">
        <f>$O$8</f>
        <v>[7]</v>
      </c>
      <c r="M20" s="10">
        <v>36.85</v>
      </c>
      <c r="N20" s="10" t="str">
        <f>$O$11</f>
        <v>[10]</v>
      </c>
      <c r="P20" s="15" t="s">
        <v>393</v>
      </c>
    </row>
    <row r="21" spans="1:16" ht="15" customHeight="1" x14ac:dyDescent="0.2">
      <c r="A21" s="66" t="s">
        <v>135</v>
      </c>
      <c r="B21" s="21" t="s">
        <v>928</v>
      </c>
      <c r="C21" s="14" t="s">
        <v>286</v>
      </c>
      <c r="D21" s="14"/>
      <c r="E21" s="14" t="s">
        <v>286</v>
      </c>
      <c r="F21" s="14"/>
      <c r="G21" s="14" t="s">
        <v>286</v>
      </c>
      <c r="H21" s="14"/>
      <c r="I21" s="14" t="s">
        <v>286</v>
      </c>
      <c r="J21" s="14"/>
      <c r="K21" s="14" t="s">
        <v>286</v>
      </c>
      <c r="L21" s="14"/>
      <c r="M21" s="14">
        <v>845</v>
      </c>
      <c r="N21" s="14" t="str">
        <f>$O$12</f>
        <v>[11]</v>
      </c>
      <c r="P21" s="15" t="s">
        <v>397</v>
      </c>
    </row>
    <row r="22" spans="1:16" ht="15" customHeight="1" x14ac:dyDescent="0.2">
      <c r="A22" s="67"/>
      <c r="B22" s="22" t="s">
        <v>929</v>
      </c>
      <c r="C22" s="12">
        <v>0.23499999999999999</v>
      </c>
      <c r="D22" s="12" t="str">
        <f>$O$3</f>
        <v>[2]</v>
      </c>
      <c r="E22" s="12">
        <v>0.23499999999999999</v>
      </c>
      <c r="F22" s="12" t="str">
        <f>$O$3</f>
        <v>[2]</v>
      </c>
      <c r="G22" s="12">
        <v>0.17</v>
      </c>
      <c r="H22" s="12" t="str">
        <f>$O$3</f>
        <v>[2]</v>
      </c>
      <c r="I22" s="12">
        <v>0.16</v>
      </c>
      <c r="J22" s="12" t="str">
        <f>$O$8</f>
        <v>[7]</v>
      </c>
      <c r="K22" s="12">
        <v>0.16</v>
      </c>
      <c r="L22" s="12" t="str">
        <f>$O$8</f>
        <v>[7]</v>
      </c>
      <c r="M22" s="12">
        <v>0.22500000000000001</v>
      </c>
      <c r="N22" s="12" t="str">
        <f>$O$11</f>
        <v>[10]</v>
      </c>
      <c r="P22" s="15" t="s">
        <v>398</v>
      </c>
    </row>
    <row r="23" spans="1:16" ht="15" customHeight="1" thickBot="1" x14ac:dyDescent="0.25">
      <c r="A23" s="68"/>
      <c r="B23" s="23" t="s">
        <v>930</v>
      </c>
      <c r="C23" s="12">
        <v>28.5</v>
      </c>
      <c r="D23" s="5" t="str">
        <f>$O$3</f>
        <v>[2]</v>
      </c>
      <c r="E23" s="12">
        <v>28.5</v>
      </c>
      <c r="F23" s="5" t="str">
        <f>$O$3</f>
        <v>[2]</v>
      </c>
      <c r="G23" s="12">
        <v>29</v>
      </c>
      <c r="H23" s="5" t="str">
        <f>$O$3</f>
        <v>[2]</v>
      </c>
      <c r="I23" s="12">
        <v>32</v>
      </c>
      <c r="J23" s="5" t="str">
        <f>$O$8</f>
        <v>[7]</v>
      </c>
      <c r="K23" s="12">
        <v>32</v>
      </c>
      <c r="L23" s="5" t="str">
        <f>$O$8</f>
        <v>[7]</v>
      </c>
      <c r="M23" s="12">
        <v>33.5</v>
      </c>
      <c r="N23" s="5" t="str">
        <f>$O$12</f>
        <v>[11]</v>
      </c>
      <c r="P23" s="15" t="s">
        <v>1023</v>
      </c>
    </row>
    <row r="24" spans="1:16" ht="15" customHeight="1" x14ac:dyDescent="0.2">
      <c r="A24" s="69" t="s">
        <v>128</v>
      </c>
      <c r="B24" s="24" t="s">
        <v>931</v>
      </c>
      <c r="C24" s="14" t="s">
        <v>286</v>
      </c>
      <c r="D24" s="14"/>
      <c r="E24" s="14" t="s">
        <v>286</v>
      </c>
      <c r="F24" s="14"/>
      <c r="G24" s="14" t="s">
        <v>286</v>
      </c>
      <c r="H24" s="14"/>
      <c r="I24" s="14" t="s">
        <v>286</v>
      </c>
      <c r="J24" s="14"/>
      <c r="K24" s="14" t="s">
        <v>286</v>
      </c>
      <c r="L24" s="14"/>
      <c r="M24" s="14">
        <v>122</v>
      </c>
      <c r="N24" s="14" t="str">
        <f>$O$14</f>
        <v>[13]</v>
      </c>
      <c r="P24" s="15" t="s">
        <v>1024</v>
      </c>
    </row>
    <row r="25" spans="1:16" ht="15" customHeight="1" x14ac:dyDescent="0.2">
      <c r="A25" s="67"/>
      <c r="B25" s="22" t="s">
        <v>932</v>
      </c>
      <c r="C25" s="4">
        <v>8.8000000000000007</v>
      </c>
      <c r="D25" s="4" t="s">
        <v>1025</v>
      </c>
      <c r="E25" s="4">
        <v>8.3000000000000007</v>
      </c>
      <c r="F25" s="4" t="str">
        <f>$O$3</f>
        <v>[2]</v>
      </c>
      <c r="G25" s="4">
        <v>8.3000000000000007</v>
      </c>
      <c r="H25" s="4" t="str">
        <f>$O$3</f>
        <v>[2]</v>
      </c>
      <c r="I25" s="4">
        <v>9.42</v>
      </c>
      <c r="J25" s="4" t="str">
        <f>$O$8</f>
        <v>[7]</v>
      </c>
      <c r="K25" s="4">
        <v>9.42</v>
      </c>
      <c r="L25" s="4" t="str">
        <f>$O$8</f>
        <v>[7]</v>
      </c>
      <c r="M25" s="4">
        <v>14.59</v>
      </c>
      <c r="N25" s="4" t="str">
        <f>$O$11</f>
        <v>[10]</v>
      </c>
      <c r="P25" s="15" t="s">
        <v>1027</v>
      </c>
    </row>
    <row r="26" spans="1:16" ht="15" customHeight="1" x14ac:dyDescent="0.2">
      <c r="A26" s="67"/>
      <c r="B26" s="22" t="s">
        <v>933</v>
      </c>
      <c r="C26" s="4">
        <v>0.36</v>
      </c>
      <c r="D26" s="4" t="s">
        <v>1026</v>
      </c>
      <c r="E26" s="4">
        <v>0.4</v>
      </c>
      <c r="F26" s="4" t="str">
        <f>$O$3</f>
        <v>[2]</v>
      </c>
      <c r="G26" s="4">
        <v>0.4</v>
      </c>
      <c r="H26" s="4" t="str">
        <f>$O$3</f>
        <v>[2]</v>
      </c>
      <c r="I26" s="4">
        <v>0.39</v>
      </c>
      <c r="J26" s="4" t="str">
        <f>$O$8</f>
        <v>[7]</v>
      </c>
      <c r="K26" s="4">
        <v>0.39</v>
      </c>
      <c r="L26" s="4" t="str">
        <f>$O$8</f>
        <v>[7]</v>
      </c>
      <c r="M26" s="4">
        <v>0.39</v>
      </c>
      <c r="N26" s="4" t="str">
        <f>$O$11</f>
        <v>[10]</v>
      </c>
      <c r="P26" s="15" t="s">
        <v>1028</v>
      </c>
    </row>
    <row r="27" spans="1:16" ht="15" customHeight="1" thickBot="1" x14ac:dyDescent="0.25">
      <c r="A27" s="70"/>
      <c r="B27" s="23" t="s">
        <v>934</v>
      </c>
      <c r="C27" s="3">
        <v>39</v>
      </c>
      <c r="D27" s="3" t="str">
        <f>$O$3</f>
        <v>[2]</v>
      </c>
      <c r="E27" s="3">
        <v>39</v>
      </c>
      <c r="F27" s="3" t="str">
        <f>$O$3</f>
        <v>[2]</v>
      </c>
      <c r="G27" s="3">
        <v>43.5</v>
      </c>
      <c r="H27" s="3" t="str">
        <f>$O$3</f>
        <v>[2]</v>
      </c>
      <c r="I27" s="3">
        <v>40</v>
      </c>
      <c r="J27" s="3" t="str">
        <f>$O$8</f>
        <v>[7]</v>
      </c>
      <c r="K27" s="3">
        <v>40</v>
      </c>
      <c r="L27" s="3" t="str">
        <f>$O$8</f>
        <v>[7]</v>
      </c>
      <c r="M27" s="3">
        <v>40</v>
      </c>
      <c r="N27" s="3" t="str">
        <f>$O$11</f>
        <v>[10]</v>
      </c>
    </row>
    <row r="28" spans="1:16" ht="15" customHeight="1" x14ac:dyDescent="0.2">
      <c r="A28" s="73" t="s">
        <v>129</v>
      </c>
      <c r="B28" s="21" t="s">
        <v>935</v>
      </c>
      <c r="C28" s="14" t="s">
        <v>286</v>
      </c>
      <c r="D28" s="14"/>
      <c r="E28" s="14" t="s">
        <v>286</v>
      </c>
      <c r="F28" s="14"/>
      <c r="G28" s="14" t="s">
        <v>286</v>
      </c>
      <c r="H28" s="14"/>
      <c r="I28" s="14" t="s">
        <v>286</v>
      </c>
      <c r="J28" s="14"/>
      <c r="K28" s="14" t="s">
        <v>286</v>
      </c>
      <c r="L28" s="14"/>
      <c r="M28" s="14">
        <v>205</v>
      </c>
      <c r="N28" s="14" t="str">
        <f>$O$14</f>
        <v>[13]</v>
      </c>
    </row>
    <row r="29" spans="1:16" ht="15" customHeight="1" x14ac:dyDescent="0.2">
      <c r="A29" s="74"/>
      <c r="B29" s="22" t="s">
        <v>936</v>
      </c>
      <c r="C29" s="9">
        <v>19.399999999999999</v>
      </c>
      <c r="D29" s="9" t="str">
        <f>$O$3</f>
        <v>[2]</v>
      </c>
      <c r="E29" s="9">
        <v>19.399999999999999</v>
      </c>
      <c r="F29" s="9" t="str">
        <f>$O$3</f>
        <v>[2]</v>
      </c>
      <c r="G29" s="9">
        <v>19.399999999999999</v>
      </c>
      <c r="H29" s="9" t="str">
        <f>$O$3</f>
        <v>[2]</v>
      </c>
      <c r="I29" s="9">
        <v>18.79</v>
      </c>
      <c r="J29" s="9" t="str">
        <f>$O$8</f>
        <v>[7]</v>
      </c>
      <c r="K29" s="9">
        <v>18.79</v>
      </c>
      <c r="L29" s="9" t="str">
        <f>$O$8</f>
        <v>[7]</v>
      </c>
      <c r="M29" s="9">
        <v>30.37</v>
      </c>
      <c r="N29" s="9" t="str">
        <f>$O$11</f>
        <v>[10]</v>
      </c>
    </row>
    <row r="30" spans="1:16" ht="15" customHeight="1" x14ac:dyDescent="0.2">
      <c r="A30" s="74"/>
      <c r="B30" s="22" t="s">
        <v>937</v>
      </c>
      <c r="C30" s="4">
        <v>0.4</v>
      </c>
      <c r="D30" s="4" t="str">
        <f>$O$3</f>
        <v>[2]</v>
      </c>
      <c r="E30" s="4">
        <v>0.42499999999999999</v>
      </c>
      <c r="F30" s="4" t="str">
        <f>$O$3</f>
        <v>[2]</v>
      </c>
      <c r="G30" s="4">
        <v>0.4</v>
      </c>
      <c r="H30" s="4" t="str">
        <f>$O$3</f>
        <v>[2]</v>
      </c>
      <c r="I30" s="4">
        <v>0.39500000000000002</v>
      </c>
      <c r="J30" s="4" t="str">
        <f>$O$8</f>
        <v>[7]</v>
      </c>
      <c r="K30" s="4">
        <v>0.39500000000000002</v>
      </c>
      <c r="L30" s="4" t="str">
        <f>$O$8</f>
        <v>[7]</v>
      </c>
      <c r="M30" s="4">
        <v>0.38</v>
      </c>
      <c r="N30" s="4" t="str">
        <f>$O$11</f>
        <v>[10]</v>
      </c>
    </row>
    <row r="31" spans="1:16" ht="15" customHeight="1" thickBot="1" x14ac:dyDescent="0.25">
      <c r="A31" s="75"/>
      <c r="B31" s="23" t="s">
        <v>938</v>
      </c>
      <c r="C31" s="5">
        <v>29</v>
      </c>
      <c r="D31" s="5" t="str">
        <f>$O$3</f>
        <v>[2]</v>
      </c>
      <c r="E31" s="5">
        <v>29.5</v>
      </c>
      <c r="F31" s="5" t="str">
        <f>$O$3</f>
        <v>[2]</v>
      </c>
      <c r="G31" s="5">
        <v>29</v>
      </c>
      <c r="H31" s="5" t="str">
        <f>$O$3</f>
        <v>[2]</v>
      </c>
      <c r="I31" s="5">
        <v>33.5</v>
      </c>
      <c r="J31" s="5" t="str">
        <f>$O$8</f>
        <v>[7]</v>
      </c>
      <c r="K31" s="5">
        <v>33.5</v>
      </c>
      <c r="L31" s="5" t="str">
        <f>$O$8</f>
        <v>[7]</v>
      </c>
      <c r="M31" s="5">
        <v>33.5</v>
      </c>
      <c r="N31" s="5" t="str">
        <f>$O$11</f>
        <v>[10]</v>
      </c>
    </row>
    <row r="32" spans="1:16" ht="15" customHeight="1" x14ac:dyDescent="0.2">
      <c r="A32" s="69" t="s">
        <v>69</v>
      </c>
      <c r="B32" s="24" t="s">
        <v>913</v>
      </c>
      <c r="C32" s="9">
        <v>573</v>
      </c>
      <c r="D32" s="9" t="str">
        <f>$O$4</f>
        <v>[3]</v>
      </c>
      <c r="E32" s="9">
        <v>573</v>
      </c>
      <c r="F32" s="9" t="str">
        <f>$O$5</f>
        <v>[4]</v>
      </c>
      <c r="G32" s="9">
        <v>573</v>
      </c>
      <c r="H32" s="9" t="str">
        <f>$O$17</f>
        <v>[16]</v>
      </c>
      <c r="I32" s="9">
        <v>593</v>
      </c>
      <c r="J32" s="9" t="str">
        <f>$O$7</f>
        <v>[6]</v>
      </c>
      <c r="K32" s="9">
        <v>593</v>
      </c>
      <c r="L32" s="9" t="str">
        <f>$O$10</f>
        <v>[9]</v>
      </c>
      <c r="M32" s="9">
        <v>593</v>
      </c>
      <c r="N32" s="9" t="str">
        <f>$O$16</f>
        <v>[15]</v>
      </c>
    </row>
    <row r="33" spans="1:14" ht="15" customHeight="1" x14ac:dyDescent="0.2">
      <c r="A33" s="67"/>
      <c r="B33" s="22" t="s">
        <v>891</v>
      </c>
      <c r="C33" s="9">
        <v>0.86</v>
      </c>
      <c r="D33" s="9" t="str">
        <f>$O$4</f>
        <v>[3]</v>
      </c>
      <c r="E33" s="9">
        <v>0.86</v>
      </c>
      <c r="F33" s="9" t="str">
        <f>$O$5</f>
        <v>[4]</v>
      </c>
      <c r="G33" s="9">
        <v>0.86</v>
      </c>
      <c r="H33" s="9" t="str">
        <f>$O$17</f>
        <v>[16]</v>
      </c>
      <c r="I33" s="9">
        <v>0.89</v>
      </c>
      <c r="J33" s="9" t="str">
        <f>$O$7</f>
        <v>[6]</v>
      </c>
      <c r="K33" s="9">
        <v>0.89</v>
      </c>
      <c r="L33" s="9" t="str">
        <f>$O$10</f>
        <v>[9]</v>
      </c>
      <c r="M33" s="9">
        <v>0.89</v>
      </c>
      <c r="N33" s="9" t="str">
        <f>$O$16</f>
        <v>[15]</v>
      </c>
    </row>
    <row r="34" spans="1:14" ht="15" customHeight="1" x14ac:dyDescent="0.2">
      <c r="A34" s="67"/>
      <c r="B34" s="22" t="s">
        <v>939</v>
      </c>
      <c r="C34" s="13" t="s">
        <v>286</v>
      </c>
      <c r="D34" s="13"/>
      <c r="E34" s="13" t="s">
        <v>286</v>
      </c>
      <c r="F34" s="13"/>
      <c r="G34" s="13" t="s">
        <v>286</v>
      </c>
      <c r="H34" s="13"/>
      <c r="I34" s="13" t="s">
        <v>286</v>
      </c>
      <c r="J34" s="13"/>
      <c r="K34" s="13" t="s">
        <v>286</v>
      </c>
      <c r="L34" s="13"/>
      <c r="M34" s="13">
        <v>0.85</v>
      </c>
      <c r="N34" s="13" t="str">
        <f>$O$12</f>
        <v>[11]</v>
      </c>
    </row>
    <row r="35" spans="1:14" ht="15" customHeight="1" x14ac:dyDescent="0.2">
      <c r="A35" s="67"/>
      <c r="B35" s="22" t="s">
        <v>940</v>
      </c>
      <c r="C35" s="4">
        <v>414.5</v>
      </c>
      <c r="D35" s="4" t="str">
        <f>$O$6</f>
        <v>[5]</v>
      </c>
      <c r="E35" s="4">
        <v>414.5</v>
      </c>
      <c r="F35" s="4" t="str">
        <f>$O$6</f>
        <v>[5]</v>
      </c>
      <c r="G35" s="4">
        <v>414.5</v>
      </c>
      <c r="H35" s="4" t="str">
        <f>$O$6</f>
        <v>[5]</v>
      </c>
      <c r="I35" s="4">
        <v>431</v>
      </c>
      <c r="J35" s="4" t="str">
        <f>$O$9</f>
        <v>[8]</v>
      </c>
      <c r="K35" s="4">
        <v>414.5</v>
      </c>
      <c r="L35" s="4" t="str">
        <f>$O$9</f>
        <v>[8]</v>
      </c>
      <c r="M35" s="4">
        <v>430</v>
      </c>
      <c r="N35" s="4" t="str">
        <f>$O$16</f>
        <v>[15]</v>
      </c>
    </row>
    <row r="36" spans="1:14" ht="15" customHeight="1" thickBot="1" x14ac:dyDescent="0.25">
      <c r="A36" s="67"/>
      <c r="B36" s="22" t="s">
        <v>941</v>
      </c>
      <c r="C36" s="13" t="s">
        <v>286</v>
      </c>
      <c r="D36" s="13"/>
      <c r="E36" s="13" t="s">
        <v>286</v>
      </c>
      <c r="F36" s="13"/>
      <c r="G36" s="13" t="s">
        <v>286</v>
      </c>
      <c r="H36" s="13"/>
      <c r="I36" s="13" t="s">
        <v>286</v>
      </c>
      <c r="J36" s="13"/>
      <c r="K36" s="13" t="s">
        <v>286</v>
      </c>
      <c r="L36" s="13"/>
      <c r="M36" s="13" t="s">
        <v>286</v>
      </c>
      <c r="N36" s="13"/>
    </row>
    <row r="37" spans="1:14" ht="15" customHeight="1" x14ac:dyDescent="0.2">
      <c r="A37" s="66" t="s">
        <v>3</v>
      </c>
      <c r="B37" s="21" t="s">
        <v>325</v>
      </c>
      <c r="C37" s="6">
        <v>279</v>
      </c>
      <c r="D37" s="6" t="str">
        <f>$O$6</f>
        <v>[5]</v>
      </c>
      <c r="E37" s="6">
        <v>279</v>
      </c>
      <c r="F37" s="6" t="str">
        <f>$O$6</f>
        <v>[5]</v>
      </c>
      <c r="G37" s="6">
        <v>279</v>
      </c>
      <c r="H37" s="6" t="str">
        <f>$O$6</f>
        <v>[5]</v>
      </c>
      <c r="I37" s="6" t="s">
        <v>286</v>
      </c>
      <c r="J37" s="6"/>
      <c r="K37" s="6" t="s">
        <v>286</v>
      </c>
      <c r="L37" s="6"/>
      <c r="M37" s="6">
        <v>1086</v>
      </c>
      <c r="N37" s="6" t="str">
        <f>$O$13</f>
        <v>[12]</v>
      </c>
    </row>
    <row r="38" spans="1:14" ht="15" customHeight="1" x14ac:dyDescent="0.2">
      <c r="A38" s="67"/>
      <c r="B38" s="22" t="s">
        <v>326</v>
      </c>
      <c r="C38" s="4">
        <v>41560</v>
      </c>
      <c r="D38" s="4" t="str">
        <f>$O$6</f>
        <v>[5]</v>
      </c>
      <c r="E38" s="4">
        <v>41560</v>
      </c>
      <c r="F38" s="4" t="str">
        <f>$O$6</f>
        <v>[5]</v>
      </c>
      <c r="G38" s="4" t="s">
        <v>66</v>
      </c>
      <c r="H38" s="4"/>
      <c r="I38" s="4">
        <v>25693</v>
      </c>
      <c r="J38" s="4" t="str">
        <f>$O$9</f>
        <v>[8]</v>
      </c>
      <c r="K38" s="4" t="s">
        <v>66</v>
      </c>
      <c r="L38" s="4"/>
      <c r="M38" s="4" t="s">
        <v>66</v>
      </c>
      <c r="N38" s="4"/>
    </row>
    <row r="39" spans="1:14" ht="15" customHeight="1" thickBot="1" x14ac:dyDescent="0.25">
      <c r="A39" s="68"/>
      <c r="B39" s="25" t="s">
        <v>327</v>
      </c>
      <c r="C39" s="13">
        <v>139090</v>
      </c>
      <c r="D39" s="13" t="str">
        <f>$O$4</f>
        <v>[3]</v>
      </c>
      <c r="E39" s="13">
        <v>139090</v>
      </c>
      <c r="F39" s="13" t="str">
        <f>$O$5</f>
        <v>[4]</v>
      </c>
      <c r="G39" s="13">
        <v>139090</v>
      </c>
      <c r="H39" s="13" t="str">
        <f t="shared" ref="H39:H52" si="3">$O$3</f>
        <v>[2]</v>
      </c>
      <c r="I39" s="13">
        <v>140795</v>
      </c>
      <c r="J39" s="13" t="str">
        <f>$O$9</f>
        <v>[8]</v>
      </c>
      <c r="K39" s="13">
        <v>158791</v>
      </c>
      <c r="L39" s="13" t="str">
        <f>$O$9</f>
        <v>[8]</v>
      </c>
      <c r="M39" s="13">
        <v>324339</v>
      </c>
      <c r="N39" s="13" t="str">
        <f>$O$13</f>
        <v>[12]</v>
      </c>
    </row>
    <row r="40" spans="1:14" ht="15" customHeight="1" x14ac:dyDescent="0.2">
      <c r="A40" s="69" t="s">
        <v>4</v>
      </c>
      <c r="B40" s="21" t="s">
        <v>942</v>
      </c>
      <c r="C40" s="6">
        <v>4700</v>
      </c>
      <c r="D40" s="6" t="s">
        <v>789</v>
      </c>
      <c r="E40" s="6">
        <v>4200</v>
      </c>
      <c r="F40" s="6" t="s">
        <v>783</v>
      </c>
      <c r="G40" s="6">
        <v>4800</v>
      </c>
      <c r="H40" s="6" t="s">
        <v>789</v>
      </c>
      <c r="I40" s="6">
        <v>5800</v>
      </c>
      <c r="J40" s="6" t="s">
        <v>790</v>
      </c>
      <c r="K40" s="6">
        <v>5600</v>
      </c>
      <c r="L40" s="6" t="s">
        <v>790</v>
      </c>
      <c r="M40" s="6">
        <v>6600</v>
      </c>
      <c r="N40" s="6" t="s">
        <v>791</v>
      </c>
    </row>
    <row r="41" spans="1:14" ht="15" customHeight="1" x14ac:dyDescent="0.2">
      <c r="A41" s="76"/>
      <c r="B41" s="28" t="s">
        <v>1105</v>
      </c>
      <c r="C41" s="7">
        <v>7200</v>
      </c>
      <c r="D41" s="7" t="s">
        <v>789</v>
      </c>
      <c r="E41" s="7">
        <v>6150</v>
      </c>
      <c r="F41" s="7" t="s">
        <v>783</v>
      </c>
      <c r="G41" s="7">
        <v>6850</v>
      </c>
      <c r="H41" s="7" t="s">
        <v>789</v>
      </c>
      <c r="I41" s="7">
        <v>8000</v>
      </c>
      <c r="J41" s="7" t="s">
        <v>790</v>
      </c>
      <c r="K41" s="7">
        <v>8300</v>
      </c>
      <c r="L41" s="7" t="s">
        <v>790</v>
      </c>
      <c r="M41" s="7">
        <v>8000</v>
      </c>
      <c r="N41" s="7" t="s">
        <v>791</v>
      </c>
    </row>
    <row r="42" spans="1:14" ht="15" customHeight="1" thickBot="1" x14ac:dyDescent="0.25">
      <c r="A42" s="70"/>
      <c r="B42" s="23" t="s">
        <v>943</v>
      </c>
      <c r="C42" s="3">
        <v>5300</v>
      </c>
      <c r="D42" s="3" t="s">
        <v>789</v>
      </c>
      <c r="E42" s="3">
        <v>4800</v>
      </c>
      <c r="F42" s="3" t="s">
        <v>783</v>
      </c>
      <c r="G42" s="3">
        <v>5500</v>
      </c>
      <c r="H42" s="3" t="s">
        <v>789</v>
      </c>
      <c r="I42" s="3">
        <v>8600</v>
      </c>
      <c r="J42" s="3" t="s">
        <v>790</v>
      </c>
      <c r="K42" s="3">
        <v>8500</v>
      </c>
      <c r="L42" s="3" t="s">
        <v>790</v>
      </c>
      <c r="M42" s="3">
        <v>8800</v>
      </c>
      <c r="N42" s="3" t="s">
        <v>791</v>
      </c>
    </row>
    <row r="43" spans="1:14" ht="15" customHeight="1" x14ac:dyDescent="0.2">
      <c r="A43" s="71" t="s">
        <v>136</v>
      </c>
      <c r="B43" s="29" t="s">
        <v>944</v>
      </c>
      <c r="C43" s="14">
        <v>242900</v>
      </c>
      <c r="D43" s="14" t="str">
        <f>$O$4</f>
        <v>[3]</v>
      </c>
      <c r="E43" s="14">
        <v>242900</v>
      </c>
      <c r="F43" s="14" t="str">
        <f>$O$5</f>
        <v>[4]</v>
      </c>
      <c r="G43" s="14">
        <v>251900</v>
      </c>
      <c r="H43" s="14" t="str">
        <f t="shared" si="3"/>
        <v>[2]</v>
      </c>
      <c r="I43" s="14">
        <v>280900</v>
      </c>
      <c r="J43" s="14" t="str">
        <f>$O$7</f>
        <v>[6]</v>
      </c>
      <c r="K43" s="14">
        <v>319900</v>
      </c>
      <c r="L43" s="14" t="str">
        <f>$O$10</f>
        <v>[9]</v>
      </c>
      <c r="M43" s="14">
        <v>577000</v>
      </c>
      <c r="N43" s="14" t="str">
        <f t="shared" ref="N43:N52" si="4">$O$11</f>
        <v>[10]</v>
      </c>
    </row>
    <row r="44" spans="1:14" ht="15" customHeight="1" x14ac:dyDescent="0.2">
      <c r="A44" s="72"/>
      <c r="B44" s="22" t="s">
        <v>945</v>
      </c>
      <c r="C44" s="9">
        <v>242000</v>
      </c>
      <c r="D44" s="9" t="str">
        <f>$O$4</f>
        <v>[3]</v>
      </c>
      <c r="E44" s="9">
        <v>242000</v>
      </c>
      <c r="F44" s="9" t="str">
        <f>$O$5</f>
        <v>[4]</v>
      </c>
      <c r="G44" s="9">
        <v>251000</v>
      </c>
      <c r="H44" s="9" t="str">
        <f t="shared" si="3"/>
        <v>[2]</v>
      </c>
      <c r="I44" s="9">
        <v>280000</v>
      </c>
      <c r="J44" s="9" t="str">
        <f>$O$7</f>
        <v>[6]</v>
      </c>
      <c r="K44" s="9">
        <v>319000</v>
      </c>
      <c r="L44" s="9" t="str">
        <f>$O$10</f>
        <v>[9]</v>
      </c>
      <c r="M44" s="9">
        <v>575000</v>
      </c>
      <c r="N44" s="9" t="str">
        <f t="shared" si="4"/>
        <v>[10]</v>
      </c>
    </row>
    <row r="45" spans="1:14" ht="15" customHeight="1" x14ac:dyDescent="0.2">
      <c r="A45" s="72"/>
      <c r="B45" s="22" t="s">
        <v>946</v>
      </c>
      <c r="C45" s="9">
        <v>182000</v>
      </c>
      <c r="D45" s="9" t="str">
        <f>$O$4</f>
        <v>[3]</v>
      </c>
      <c r="E45" s="9">
        <v>187000</v>
      </c>
      <c r="F45" s="9" t="str">
        <f>$O$5</f>
        <v>[4]</v>
      </c>
      <c r="G45" s="9">
        <v>191000</v>
      </c>
      <c r="H45" s="9" t="str">
        <f t="shared" si="3"/>
        <v>[2]</v>
      </c>
      <c r="I45" s="9">
        <v>207000</v>
      </c>
      <c r="J45" s="9" t="str">
        <f>$O$7</f>
        <v>[6]</v>
      </c>
      <c r="K45" s="9">
        <v>236000</v>
      </c>
      <c r="L45" s="9" t="str">
        <f>$O$10</f>
        <v>[9]</v>
      </c>
      <c r="M45" s="9">
        <v>394000</v>
      </c>
      <c r="N45" s="9" t="str">
        <f t="shared" si="4"/>
        <v>[10]</v>
      </c>
    </row>
    <row r="46" spans="1:14" ht="15" customHeight="1" x14ac:dyDescent="0.2">
      <c r="A46" s="72"/>
      <c r="B46" s="22" t="s">
        <v>947</v>
      </c>
      <c r="C46" s="9">
        <v>170000</v>
      </c>
      <c r="D46" s="9" t="str">
        <f>$O$4</f>
        <v>[3]</v>
      </c>
      <c r="E46" s="9">
        <v>175000</v>
      </c>
      <c r="F46" s="9" t="str">
        <f>$O$5</f>
        <v>[4]</v>
      </c>
      <c r="G46" s="9">
        <v>181000</v>
      </c>
      <c r="H46" s="9" t="str">
        <f t="shared" si="3"/>
        <v>[2]</v>
      </c>
      <c r="I46" s="9">
        <v>1957000</v>
      </c>
      <c r="J46" s="9" t="str">
        <f>$O$7</f>
        <v>[6]</v>
      </c>
      <c r="K46" s="9">
        <v>223000</v>
      </c>
      <c r="L46" s="9" t="str">
        <f>$O$10</f>
        <v>[9]</v>
      </c>
      <c r="M46" s="9">
        <v>369000</v>
      </c>
      <c r="N46" s="9" t="str">
        <f t="shared" si="4"/>
        <v>[10]</v>
      </c>
    </row>
    <row r="47" spans="1:14" ht="15" customHeight="1" x14ac:dyDescent="0.2">
      <c r="A47" s="72"/>
      <c r="B47" s="22" t="s">
        <v>948</v>
      </c>
      <c r="C47" s="9">
        <f>C46-C48</f>
        <v>124000</v>
      </c>
      <c r="D47" s="9" t="str">
        <f>$O$3</f>
        <v>[2]</v>
      </c>
      <c r="E47" s="9">
        <f>E46-E48</f>
        <v>129000</v>
      </c>
      <c r="F47" s="9" t="str">
        <f t="shared" ref="F47:F52" si="5">$O$3</f>
        <v>[2]</v>
      </c>
      <c r="G47" s="9">
        <f>G46-G48</f>
        <v>135000</v>
      </c>
      <c r="H47" s="9" t="str">
        <f t="shared" si="3"/>
        <v>[2]</v>
      </c>
      <c r="I47" s="9">
        <f>I46-I48</f>
        <v>1903000</v>
      </c>
      <c r="J47" s="9" t="str">
        <f>$O$8</f>
        <v>[7]</v>
      </c>
      <c r="K47" s="9">
        <f>K46-K48</f>
        <v>156000</v>
      </c>
      <c r="L47" s="9" t="str">
        <f>$O$8</f>
        <v>[7]</v>
      </c>
      <c r="M47" s="9">
        <f>M46-M48</f>
        <v>285000</v>
      </c>
      <c r="N47" s="9" t="str">
        <f t="shared" si="4"/>
        <v>[10]</v>
      </c>
    </row>
    <row r="48" spans="1:14" ht="15" customHeight="1" x14ac:dyDescent="0.2">
      <c r="A48" s="72"/>
      <c r="B48" s="22" t="s">
        <v>949</v>
      </c>
      <c r="C48" s="9">
        <v>46000</v>
      </c>
      <c r="D48" s="9" t="str">
        <f>$O$3</f>
        <v>[2]</v>
      </c>
      <c r="E48" s="9">
        <v>46000</v>
      </c>
      <c r="F48" s="9" t="str">
        <f t="shared" si="5"/>
        <v>[2]</v>
      </c>
      <c r="G48" s="9">
        <v>46000</v>
      </c>
      <c r="H48" s="9" t="str">
        <f t="shared" si="3"/>
        <v>[2]</v>
      </c>
      <c r="I48" s="9">
        <v>54000</v>
      </c>
      <c r="J48" s="9" t="str">
        <f>$O$8</f>
        <v>[7]</v>
      </c>
      <c r="K48" s="9">
        <v>67000</v>
      </c>
      <c r="L48" s="9" t="str">
        <f>$O$8</f>
        <v>[7]</v>
      </c>
      <c r="M48" s="9">
        <v>84000</v>
      </c>
      <c r="N48" s="9" t="str">
        <f t="shared" si="4"/>
        <v>[10]</v>
      </c>
    </row>
    <row r="49" spans="1:14" ht="15" customHeight="1" thickBot="1" x14ac:dyDescent="0.25">
      <c r="A49" s="72"/>
      <c r="B49" s="23" t="s">
        <v>950</v>
      </c>
      <c r="C49" s="9">
        <v>42000</v>
      </c>
      <c r="D49" s="9" t="str">
        <f>$O$3</f>
        <v>[2]</v>
      </c>
      <c r="E49" s="9">
        <v>42000</v>
      </c>
      <c r="F49" s="9" t="str">
        <f t="shared" si="5"/>
        <v>[2]</v>
      </c>
      <c r="G49" s="9">
        <v>42000</v>
      </c>
      <c r="H49" s="9" t="str">
        <f t="shared" si="3"/>
        <v>[2]</v>
      </c>
      <c r="I49" s="9">
        <v>25000</v>
      </c>
      <c r="J49" s="9" t="str">
        <f>$O$8</f>
        <v>[7]</v>
      </c>
      <c r="K49" s="9">
        <v>33000</v>
      </c>
      <c r="L49" s="9" t="str">
        <f>$O$8</f>
        <v>[7]</v>
      </c>
      <c r="M49" s="9">
        <v>35000</v>
      </c>
      <c r="N49" s="9" t="str">
        <f t="shared" si="4"/>
        <v>[10]</v>
      </c>
    </row>
    <row r="50" spans="1:14" ht="15" customHeight="1" x14ac:dyDescent="0.2">
      <c r="A50" s="66" t="s">
        <v>53</v>
      </c>
      <c r="B50" s="24" t="s">
        <v>951</v>
      </c>
      <c r="C50" s="6">
        <v>132.4</v>
      </c>
      <c r="D50" s="6" t="str">
        <f>$O$3</f>
        <v>[2]</v>
      </c>
      <c r="E50" s="6">
        <v>158.4</v>
      </c>
      <c r="F50" s="6" t="str">
        <f t="shared" si="5"/>
        <v>[2]</v>
      </c>
      <c r="G50" s="6">
        <v>158.4</v>
      </c>
      <c r="H50" s="6" t="str">
        <f t="shared" si="3"/>
        <v>[2]</v>
      </c>
      <c r="I50" s="6">
        <v>170.22</v>
      </c>
      <c r="J50" s="6" t="str">
        <f>$O$8</f>
        <v>[7]</v>
      </c>
      <c r="K50" s="6">
        <v>206.02</v>
      </c>
      <c r="L50" s="6" t="str">
        <f>$O$8</f>
        <v>[7]</v>
      </c>
      <c r="M50" s="6">
        <v>175.2</v>
      </c>
      <c r="N50" s="6" t="str">
        <f t="shared" si="4"/>
        <v>[10]</v>
      </c>
    </row>
    <row r="51" spans="1:14" ht="15" customHeight="1" x14ac:dyDescent="0.2">
      <c r="A51" s="67"/>
      <c r="B51" s="22" t="s">
        <v>137</v>
      </c>
      <c r="C51" s="4" t="s">
        <v>241</v>
      </c>
      <c r="D51" s="4" t="str">
        <f>$O$4</f>
        <v>[3]</v>
      </c>
      <c r="E51" s="4" t="s">
        <v>242</v>
      </c>
      <c r="F51" s="9" t="str">
        <f t="shared" si="5"/>
        <v>[2]</v>
      </c>
      <c r="G51" s="4" t="s">
        <v>242</v>
      </c>
      <c r="H51" s="4" t="str">
        <f t="shared" si="3"/>
        <v>[2]</v>
      </c>
      <c r="I51" s="4" t="s">
        <v>187</v>
      </c>
      <c r="J51" s="4" t="str">
        <f>$O$7</f>
        <v>[6]</v>
      </c>
      <c r="K51" s="4" t="s">
        <v>179</v>
      </c>
      <c r="L51" s="4" t="str">
        <f>$O$10</f>
        <v>[9]</v>
      </c>
      <c r="M51" s="4" t="s">
        <v>84</v>
      </c>
      <c r="N51" s="4" t="str">
        <f t="shared" si="4"/>
        <v>[10]</v>
      </c>
    </row>
    <row r="52" spans="1:14" ht="15" customHeight="1" thickBot="1" x14ac:dyDescent="0.25">
      <c r="A52" s="68"/>
      <c r="B52" s="25" t="s">
        <v>328</v>
      </c>
      <c r="C52" s="3">
        <v>8</v>
      </c>
      <c r="D52" s="3" t="str">
        <f>$O$4</f>
        <v>[3]</v>
      </c>
      <c r="E52" s="3">
        <v>11</v>
      </c>
      <c r="F52" s="9" t="str">
        <f t="shared" si="5"/>
        <v>[2]</v>
      </c>
      <c r="G52" s="3">
        <v>11</v>
      </c>
      <c r="H52" s="3" t="str">
        <f t="shared" si="3"/>
        <v>[2]</v>
      </c>
      <c r="I52" s="3">
        <v>11</v>
      </c>
      <c r="J52" s="3" t="str">
        <f>$O$7</f>
        <v>[6]</v>
      </c>
      <c r="K52" s="3">
        <v>14</v>
      </c>
      <c r="L52" s="3" t="str">
        <f>$O$10</f>
        <v>[9]</v>
      </c>
      <c r="M52" s="3">
        <v>13</v>
      </c>
      <c r="N52" s="3" t="str">
        <f t="shared" si="4"/>
        <v>[10]</v>
      </c>
    </row>
    <row r="53" spans="1:14" ht="15" customHeight="1" x14ac:dyDescent="0.2">
      <c r="A53" s="66" t="s">
        <v>5</v>
      </c>
      <c r="B53" s="21" t="s">
        <v>1101</v>
      </c>
      <c r="C53" s="14">
        <v>406</v>
      </c>
      <c r="D53" s="14" t="str">
        <f>$O$4</f>
        <v>[3]</v>
      </c>
      <c r="E53" s="14">
        <v>440</v>
      </c>
      <c r="F53" s="14" t="str">
        <f>$O$5</f>
        <v>[4]</v>
      </c>
      <c r="G53" s="14">
        <v>440</v>
      </c>
      <c r="H53" s="14" t="str">
        <f>$O$6</f>
        <v>[5]</v>
      </c>
      <c r="I53" s="14">
        <v>440</v>
      </c>
      <c r="J53" s="14" t="str">
        <f>$O$7</f>
        <v>[6]</v>
      </c>
      <c r="K53" s="14">
        <v>480</v>
      </c>
      <c r="L53" s="14" t="str">
        <f>$O$10</f>
        <v>[9]</v>
      </c>
      <c r="M53" s="14">
        <v>868</v>
      </c>
      <c r="N53" s="14" t="str">
        <f>$O$13</f>
        <v>[12]</v>
      </c>
    </row>
    <row r="54" spans="1:14" ht="15" customHeight="1" thickBot="1" x14ac:dyDescent="0.25">
      <c r="A54" s="68"/>
      <c r="B54" s="23" t="s">
        <v>1100</v>
      </c>
      <c r="C54" s="19">
        <v>247</v>
      </c>
      <c r="D54" s="19" t="str">
        <f>$O$3</f>
        <v>[2]</v>
      </c>
      <c r="E54" s="19">
        <v>300</v>
      </c>
      <c r="F54" s="19" t="str">
        <f>$O$3</f>
        <v>[2]</v>
      </c>
      <c r="G54" s="19">
        <v>310</v>
      </c>
      <c r="H54" s="19" t="str">
        <f>$O$3</f>
        <v>[2]</v>
      </c>
      <c r="I54" s="19">
        <v>325</v>
      </c>
      <c r="J54" s="19" t="str">
        <f>$O$8</f>
        <v>[7]</v>
      </c>
      <c r="K54" s="19">
        <v>366</v>
      </c>
      <c r="L54" s="19" t="str">
        <f>$O$8</f>
        <v>[7]</v>
      </c>
      <c r="M54" s="19">
        <v>573</v>
      </c>
      <c r="N54" s="19" t="str">
        <f>$O$12</f>
        <v>[11]</v>
      </c>
    </row>
    <row r="56" spans="1:14" ht="15" customHeight="1" x14ac:dyDescent="0.2">
      <c r="B56" s="16"/>
    </row>
  </sheetData>
  <mergeCells count="15">
    <mergeCell ref="A53:A54"/>
    <mergeCell ref="A50:A52"/>
    <mergeCell ref="A37:A39"/>
    <mergeCell ref="A40:A42"/>
    <mergeCell ref="A32:A36"/>
    <mergeCell ref="A43:A49"/>
    <mergeCell ref="A10:A13"/>
    <mergeCell ref="A1:A4"/>
    <mergeCell ref="A21:A23"/>
    <mergeCell ref="A24:A27"/>
    <mergeCell ref="A28:A31"/>
    <mergeCell ref="A19:A20"/>
    <mergeCell ref="A16:A18"/>
    <mergeCell ref="A14:A15"/>
    <mergeCell ref="A5:A9"/>
  </mergeCells>
  <hyperlinks>
    <hyperlink ref="P4" r:id="rId1"/>
    <hyperlink ref="P9" r:id="rId2"/>
    <hyperlink ref="P8" r:id="rId3"/>
    <hyperlink ref="P7" r:id="rId4"/>
    <hyperlink ref="P11" r:id="rId5"/>
    <hyperlink ref="P12" r:id="rId6"/>
    <hyperlink ref="P10" r:id="rId7"/>
    <hyperlink ref="P3" r:id="rId8"/>
    <hyperlink ref="P2" r:id="rId9"/>
    <hyperlink ref="P18" r:id="rId10"/>
    <hyperlink ref="P14" r:id="rId11"/>
    <hyperlink ref="P15" r:id="rId12"/>
    <hyperlink ref="P16" r:id="rId13"/>
    <hyperlink ref="P17" r:id="rId14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8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5" width="3.140625" style="17" bestFit="1" customWidth="1"/>
    <col min="6" max="6" width="36.85546875" style="17" bestFit="1" customWidth="1"/>
    <col min="7" max="16384" width="11.42578125" style="17"/>
  </cols>
  <sheetData>
    <row r="1" spans="1:6" ht="15" customHeight="1" x14ac:dyDescent="0.2">
      <c r="A1" s="66" t="s">
        <v>155</v>
      </c>
      <c r="B1" s="21" t="s">
        <v>6</v>
      </c>
      <c r="C1" s="14" t="s">
        <v>51</v>
      </c>
      <c r="D1" s="14"/>
      <c r="F1" s="17" t="s">
        <v>394</v>
      </c>
    </row>
    <row r="2" spans="1:6" ht="15" customHeight="1" x14ac:dyDescent="0.2">
      <c r="A2" s="67"/>
      <c r="B2" s="22" t="s">
        <v>7</v>
      </c>
      <c r="C2" s="9" t="s">
        <v>313</v>
      </c>
      <c r="D2" s="9"/>
      <c r="E2" s="17" t="s">
        <v>139</v>
      </c>
      <c r="F2" s="18" t="s">
        <v>388</v>
      </c>
    </row>
    <row r="3" spans="1:6" ht="15" customHeight="1" x14ac:dyDescent="0.2">
      <c r="A3" s="67"/>
      <c r="B3" s="22" t="s">
        <v>8</v>
      </c>
      <c r="C3" s="9">
        <v>97</v>
      </c>
      <c r="D3" s="9" t="str">
        <f>$E$2</f>
        <v>[1]</v>
      </c>
      <c r="E3" s="17" t="s">
        <v>141</v>
      </c>
      <c r="F3" s="18" t="s">
        <v>87</v>
      </c>
    </row>
    <row r="4" spans="1:6" ht="15" customHeight="1" thickBot="1" x14ac:dyDescent="0.25">
      <c r="A4" s="68"/>
      <c r="B4" s="23" t="s">
        <v>227</v>
      </c>
      <c r="C4" s="10" t="s">
        <v>312</v>
      </c>
      <c r="D4" s="10" t="str">
        <f>$E$4</f>
        <v>[3]</v>
      </c>
      <c r="E4" s="17" t="s">
        <v>150</v>
      </c>
      <c r="F4" s="18" t="s">
        <v>88</v>
      </c>
    </row>
    <row r="5" spans="1:6" ht="15" customHeight="1" x14ac:dyDescent="0.2">
      <c r="A5" s="69" t="s">
        <v>0</v>
      </c>
      <c r="B5" s="24" t="s">
        <v>337</v>
      </c>
      <c r="C5" s="14">
        <v>2</v>
      </c>
      <c r="D5" s="14" t="str">
        <f>$E$4</f>
        <v>[3]</v>
      </c>
      <c r="E5" s="17" t="s">
        <v>152</v>
      </c>
      <c r="F5" s="18" t="s">
        <v>89</v>
      </c>
    </row>
    <row r="6" spans="1:6" ht="15" customHeight="1" x14ac:dyDescent="0.2">
      <c r="A6" s="67"/>
      <c r="B6" s="22" t="s">
        <v>159</v>
      </c>
      <c r="C6" s="9" t="s">
        <v>190</v>
      </c>
      <c r="D6" s="9" t="str">
        <f>$E$4</f>
        <v>[3]</v>
      </c>
      <c r="E6" s="17" t="s">
        <v>168</v>
      </c>
      <c r="F6" s="11" t="s">
        <v>375</v>
      </c>
    </row>
    <row r="7" spans="1:6" ht="15" customHeight="1" x14ac:dyDescent="0.2">
      <c r="A7" s="70"/>
      <c r="B7" s="25" t="s">
        <v>915</v>
      </c>
      <c r="C7" s="10" t="s">
        <v>66</v>
      </c>
      <c r="D7" s="10"/>
      <c r="F7" s="17" t="s">
        <v>395</v>
      </c>
    </row>
    <row r="8" spans="1:6" ht="15" customHeight="1" x14ac:dyDescent="0.2">
      <c r="A8" s="70"/>
      <c r="B8" s="25" t="s">
        <v>916</v>
      </c>
      <c r="C8" s="3">
        <v>1875</v>
      </c>
      <c r="D8" s="3" t="str">
        <f>$E$4</f>
        <v>[3]</v>
      </c>
      <c r="F8" s="15" t="s">
        <v>399</v>
      </c>
    </row>
    <row r="9" spans="1:6" ht="15" customHeight="1" thickBot="1" x14ac:dyDescent="0.25">
      <c r="A9" s="70"/>
      <c r="B9" s="25" t="s">
        <v>191</v>
      </c>
      <c r="C9" s="3" t="s">
        <v>314</v>
      </c>
      <c r="D9" s="3" t="str">
        <f>$E$4</f>
        <v>[3]</v>
      </c>
    </row>
    <row r="10" spans="1:6" ht="15" customHeight="1" x14ac:dyDescent="0.2">
      <c r="A10" s="66" t="s">
        <v>52</v>
      </c>
      <c r="B10" s="21" t="s">
        <v>917</v>
      </c>
      <c r="C10" s="14">
        <v>9.69</v>
      </c>
      <c r="D10" s="14" t="str">
        <f>$E$6</f>
        <v>[5]</v>
      </c>
    </row>
    <row r="11" spans="1:6" ht="15" customHeight="1" x14ac:dyDescent="0.2">
      <c r="A11" s="67"/>
      <c r="B11" s="22" t="s">
        <v>918</v>
      </c>
      <c r="C11" s="4">
        <v>1.91</v>
      </c>
      <c r="D11" s="4" t="str">
        <f>$E$6</f>
        <v>[5]</v>
      </c>
    </row>
    <row r="12" spans="1:6" ht="15" customHeight="1" x14ac:dyDescent="0.2">
      <c r="A12" s="67"/>
      <c r="B12" s="26" t="s">
        <v>919</v>
      </c>
      <c r="C12" s="4">
        <v>2.76</v>
      </c>
      <c r="D12" s="4" t="str">
        <f>$E$6</f>
        <v>[5]</v>
      </c>
    </row>
    <row r="13" spans="1:6" ht="15" customHeight="1" thickBot="1" x14ac:dyDescent="0.25">
      <c r="A13" s="68"/>
      <c r="B13" s="23" t="s">
        <v>920</v>
      </c>
      <c r="C13" s="19" t="s">
        <v>286</v>
      </c>
      <c r="D13" s="19"/>
    </row>
    <row r="14" spans="1:6" ht="15" customHeight="1" x14ac:dyDescent="0.2">
      <c r="A14" s="69" t="s">
        <v>1</v>
      </c>
      <c r="B14" s="24" t="s">
        <v>921</v>
      </c>
      <c r="C14" s="20">
        <v>2.5</v>
      </c>
      <c r="D14" s="20" t="str">
        <f>$E$6</f>
        <v>[5]</v>
      </c>
    </row>
    <row r="15" spans="1:6" ht="15" customHeight="1" thickBot="1" x14ac:dyDescent="0.25">
      <c r="A15" s="70"/>
      <c r="B15" s="25" t="s">
        <v>922</v>
      </c>
      <c r="C15" s="10">
        <v>2.9</v>
      </c>
      <c r="D15" s="10" t="str">
        <f>$E$6</f>
        <v>[5]</v>
      </c>
    </row>
    <row r="16" spans="1:6" ht="15" customHeight="1" x14ac:dyDescent="0.2">
      <c r="A16" s="66" t="s">
        <v>2</v>
      </c>
      <c r="B16" s="21" t="s">
        <v>923</v>
      </c>
      <c r="C16" s="14">
        <v>23.53</v>
      </c>
      <c r="D16" s="14" t="str">
        <f>$E$3</f>
        <v>[2]</v>
      </c>
    </row>
    <row r="17" spans="1:4" ht="15" customHeight="1" x14ac:dyDescent="0.2">
      <c r="A17" s="67"/>
      <c r="B17" s="22" t="s">
        <v>924</v>
      </c>
      <c r="C17" s="9">
        <v>29.2</v>
      </c>
      <c r="D17" s="9" t="str">
        <f>$E$3</f>
        <v>[2]</v>
      </c>
    </row>
    <row r="18" spans="1:4" ht="15" customHeight="1" thickBot="1" x14ac:dyDescent="0.25">
      <c r="A18" s="68"/>
      <c r="B18" s="23" t="s">
        <v>925</v>
      </c>
      <c r="C18" s="19">
        <v>8.32</v>
      </c>
      <c r="D18" s="19" t="str">
        <f>$E$3</f>
        <v>[2]</v>
      </c>
    </row>
    <row r="19" spans="1:4" ht="15" customHeight="1" x14ac:dyDescent="0.2">
      <c r="A19" s="69" t="s">
        <v>71</v>
      </c>
      <c r="B19" s="24" t="s">
        <v>926</v>
      </c>
      <c r="C19" s="20">
        <v>7.9</v>
      </c>
      <c r="D19" s="20" t="str">
        <f>$E$6</f>
        <v>[5]</v>
      </c>
    </row>
    <row r="20" spans="1:4" ht="15" customHeight="1" thickBot="1" x14ac:dyDescent="0.25">
      <c r="A20" s="70"/>
      <c r="B20" s="27" t="s">
        <v>927</v>
      </c>
      <c r="C20" s="10">
        <v>7.89</v>
      </c>
      <c r="D20" s="10" t="str">
        <f>$E$6</f>
        <v>[5]</v>
      </c>
    </row>
    <row r="21" spans="1:4" ht="15" customHeight="1" x14ac:dyDescent="0.2">
      <c r="A21" s="66" t="s">
        <v>135</v>
      </c>
      <c r="B21" s="21" t="s">
        <v>928</v>
      </c>
      <c r="C21" s="14">
        <v>74.98</v>
      </c>
      <c r="D21" s="14" t="str">
        <f>$E$6</f>
        <v>[5]</v>
      </c>
    </row>
    <row r="22" spans="1:4" ht="15" customHeight="1" x14ac:dyDescent="0.2">
      <c r="A22" s="67"/>
      <c r="B22" s="22" t="s">
        <v>929</v>
      </c>
      <c r="C22" s="12">
        <v>0.34</v>
      </c>
      <c r="D22" s="12" t="str">
        <f>$E$3</f>
        <v>[2]</v>
      </c>
    </row>
    <row r="23" spans="1:4" ht="15" customHeight="1" thickBot="1" x14ac:dyDescent="0.25">
      <c r="A23" s="68"/>
      <c r="B23" s="23" t="s">
        <v>930</v>
      </c>
      <c r="C23" s="12">
        <v>4.5</v>
      </c>
      <c r="D23" s="5" t="str">
        <f>$E$3</f>
        <v>[2]</v>
      </c>
    </row>
    <row r="24" spans="1:4" ht="15" customHeight="1" x14ac:dyDescent="0.2">
      <c r="A24" s="69" t="s">
        <v>128</v>
      </c>
      <c r="B24" s="24" t="s">
        <v>931</v>
      </c>
      <c r="C24" s="14" t="s">
        <v>286</v>
      </c>
      <c r="D24" s="14"/>
    </row>
    <row r="25" spans="1:4" ht="15" customHeight="1" x14ac:dyDescent="0.2">
      <c r="A25" s="67"/>
      <c r="B25" s="22" t="s">
        <v>932</v>
      </c>
      <c r="C25" s="4">
        <v>4.93</v>
      </c>
      <c r="D25" s="4" t="str">
        <f>$E$3</f>
        <v>[2]</v>
      </c>
    </row>
    <row r="26" spans="1:4" ht="15" customHeight="1" x14ac:dyDescent="0.2">
      <c r="A26" s="67"/>
      <c r="B26" s="22" t="s">
        <v>933</v>
      </c>
      <c r="C26" s="4">
        <v>0.44500000000000001</v>
      </c>
      <c r="D26" s="4" t="str">
        <f>$E$3</f>
        <v>[2]</v>
      </c>
    </row>
    <row r="27" spans="1:4" ht="15" customHeight="1" thickBot="1" x14ac:dyDescent="0.25">
      <c r="A27" s="70"/>
      <c r="B27" s="23" t="s">
        <v>934</v>
      </c>
      <c r="C27" s="3">
        <v>20</v>
      </c>
      <c r="D27" s="3" t="str">
        <f>$E$3</f>
        <v>[2]</v>
      </c>
    </row>
    <row r="28" spans="1:4" ht="15" customHeight="1" x14ac:dyDescent="0.2">
      <c r="A28" s="73" t="s">
        <v>129</v>
      </c>
      <c r="B28" s="21" t="s">
        <v>935</v>
      </c>
      <c r="C28" s="14" t="s">
        <v>286</v>
      </c>
      <c r="D28" s="14"/>
    </row>
    <row r="29" spans="1:4" ht="15" customHeight="1" x14ac:dyDescent="0.2">
      <c r="A29" s="74"/>
      <c r="B29" s="22" t="s">
        <v>936</v>
      </c>
      <c r="C29" s="9">
        <v>9.08</v>
      </c>
      <c r="D29" s="9" t="str">
        <f>$E$6</f>
        <v>[5]</v>
      </c>
    </row>
    <row r="30" spans="1:4" ht="15" customHeight="1" x14ac:dyDescent="0.2">
      <c r="A30" s="74"/>
      <c r="B30" s="22" t="s">
        <v>937</v>
      </c>
      <c r="C30" s="4">
        <v>0.40500000000000003</v>
      </c>
      <c r="D30" s="4" t="str">
        <f>$E$3</f>
        <v>[2]</v>
      </c>
    </row>
    <row r="31" spans="1:4" ht="15" customHeight="1" thickBot="1" x14ac:dyDescent="0.25">
      <c r="A31" s="75"/>
      <c r="B31" s="23" t="s">
        <v>938</v>
      </c>
      <c r="C31" s="5">
        <v>17</v>
      </c>
      <c r="D31" s="5" t="str">
        <f>$E$3</f>
        <v>[2]</v>
      </c>
    </row>
    <row r="32" spans="1:4" ht="15" customHeight="1" x14ac:dyDescent="0.2">
      <c r="A32" s="69" t="s">
        <v>69</v>
      </c>
      <c r="B32" s="24" t="s">
        <v>913</v>
      </c>
      <c r="C32" s="9">
        <v>291</v>
      </c>
      <c r="D32" s="9" t="str">
        <f>$E$5</f>
        <v>[4]</v>
      </c>
    </row>
    <row r="33" spans="1:4" ht="15" customHeight="1" x14ac:dyDescent="0.2">
      <c r="A33" s="67"/>
      <c r="B33" s="22" t="s">
        <v>891</v>
      </c>
      <c r="C33" s="9" t="s">
        <v>286</v>
      </c>
      <c r="D33" s="9"/>
    </row>
    <row r="34" spans="1:4" ht="15" customHeight="1" x14ac:dyDescent="0.2">
      <c r="A34" s="67"/>
      <c r="B34" s="22" t="s">
        <v>939</v>
      </c>
      <c r="C34" s="13">
        <v>0.35</v>
      </c>
      <c r="D34" s="13" t="str">
        <f>$E$5</f>
        <v>[4]</v>
      </c>
    </row>
    <row r="35" spans="1:4" ht="15" customHeight="1" x14ac:dyDescent="0.2">
      <c r="A35" s="67"/>
      <c r="B35" s="22" t="s">
        <v>940</v>
      </c>
      <c r="C35" s="4">
        <v>295</v>
      </c>
      <c r="D35" s="4" t="str">
        <f>$E$5</f>
        <v>[4]</v>
      </c>
    </row>
    <row r="36" spans="1:4" ht="15" customHeight="1" thickBot="1" x14ac:dyDescent="0.25">
      <c r="A36" s="67"/>
      <c r="B36" s="22" t="s">
        <v>941</v>
      </c>
      <c r="C36" s="13" t="s">
        <v>286</v>
      </c>
      <c r="D36" s="13"/>
    </row>
    <row r="37" spans="1:4" ht="15" customHeight="1" x14ac:dyDescent="0.2">
      <c r="A37" s="66" t="s">
        <v>3</v>
      </c>
      <c r="B37" s="21" t="s">
        <v>325</v>
      </c>
      <c r="C37" s="6" t="s">
        <v>286</v>
      </c>
      <c r="D37" s="6"/>
    </row>
    <row r="38" spans="1:4" ht="15" customHeight="1" x14ac:dyDescent="0.2">
      <c r="A38" s="67"/>
      <c r="B38" s="22" t="s">
        <v>326</v>
      </c>
      <c r="C38" s="4" t="s">
        <v>66</v>
      </c>
      <c r="D38" s="4"/>
    </row>
    <row r="39" spans="1:4" ht="15" customHeight="1" thickBot="1" x14ac:dyDescent="0.25">
      <c r="A39" s="68"/>
      <c r="B39" s="25" t="s">
        <v>327</v>
      </c>
      <c r="C39" s="13">
        <v>4940</v>
      </c>
      <c r="D39" s="13" t="str">
        <f>$E$5</f>
        <v>[4]</v>
      </c>
    </row>
    <row r="40" spans="1:4" ht="15" customHeight="1" x14ac:dyDescent="0.2">
      <c r="A40" s="69" t="s">
        <v>4</v>
      </c>
      <c r="B40" s="21" t="s">
        <v>942</v>
      </c>
      <c r="C40" s="6">
        <v>530</v>
      </c>
      <c r="D40" s="6" t="s">
        <v>792</v>
      </c>
    </row>
    <row r="41" spans="1:4" ht="15" customHeight="1" x14ac:dyDescent="0.2">
      <c r="A41" s="76"/>
      <c r="B41" s="28" t="s">
        <v>1105</v>
      </c>
      <c r="C41" s="7" t="s">
        <v>286</v>
      </c>
      <c r="D41" s="7"/>
    </row>
    <row r="42" spans="1:4" ht="15" customHeight="1" thickBot="1" x14ac:dyDescent="0.25">
      <c r="A42" s="70"/>
      <c r="B42" s="23" t="s">
        <v>943</v>
      </c>
      <c r="C42" s="3">
        <v>1080</v>
      </c>
      <c r="D42" s="3" t="s">
        <v>792</v>
      </c>
    </row>
    <row r="43" spans="1:4" ht="15" customHeight="1" x14ac:dyDescent="0.2">
      <c r="A43" s="71" t="s">
        <v>136</v>
      </c>
      <c r="B43" s="29" t="s">
        <v>944</v>
      </c>
      <c r="C43" s="14" t="s">
        <v>286</v>
      </c>
      <c r="D43" s="14"/>
    </row>
    <row r="44" spans="1:4" ht="15" customHeight="1" x14ac:dyDescent="0.2">
      <c r="A44" s="72"/>
      <c r="B44" s="22" t="s">
        <v>945</v>
      </c>
      <c r="C44" s="9">
        <v>21800</v>
      </c>
      <c r="D44" s="9" t="str">
        <f>$E$5</f>
        <v>[4]</v>
      </c>
    </row>
    <row r="45" spans="1:4" ht="15" customHeight="1" x14ac:dyDescent="0.2">
      <c r="A45" s="72"/>
      <c r="B45" s="22" t="s">
        <v>946</v>
      </c>
      <c r="C45" s="9" t="s">
        <v>286</v>
      </c>
      <c r="D45" s="9"/>
    </row>
    <row r="46" spans="1:4" ht="15" customHeight="1" x14ac:dyDescent="0.2">
      <c r="A46" s="72"/>
      <c r="B46" s="22" t="s">
        <v>947</v>
      </c>
      <c r="C46" s="9">
        <f>C47+C48</f>
        <v>20300</v>
      </c>
      <c r="D46" s="9" t="str">
        <f>$E$5</f>
        <v>[4]</v>
      </c>
    </row>
    <row r="47" spans="1:4" ht="15" customHeight="1" x14ac:dyDescent="0.2">
      <c r="A47" s="72"/>
      <c r="B47" s="22" t="s">
        <v>948</v>
      </c>
      <c r="C47" s="9">
        <v>14800</v>
      </c>
      <c r="D47" s="9" t="str">
        <f>$E$4</f>
        <v>[3]</v>
      </c>
    </row>
    <row r="48" spans="1:4" ht="15" customHeight="1" x14ac:dyDescent="0.2">
      <c r="A48" s="72"/>
      <c r="B48" s="22" t="s">
        <v>949</v>
      </c>
      <c r="C48" s="9">
        <v>5500</v>
      </c>
      <c r="D48" s="9" t="str">
        <f>$E$5</f>
        <v>[4]</v>
      </c>
    </row>
    <row r="49" spans="1:5" ht="15" customHeight="1" thickBot="1" x14ac:dyDescent="0.25">
      <c r="A49" s="72"/>
      <c r="B49" s="23" t="s">
        <v>950</v>
      </c>
      <c r="C49" s="9" t="s">
        <v>286</v>
      </c>
      <c r="D49" s="9"/>
    </row>
    <row r="50" spans="1:5" ht="15" customHeight="1" x14ac:dyDescent="0.2">
      <c r="A50" s="66" t="s">
        <v>53</v>
      </c>
      <c r="B50" s="24" t="s">
        <v>951</v>
      </c>
      <c r="C50" s="6" t="s">
        <v>286</v>
      </c>
      <c r="D50" s="6"/>
    </row>
    <row r="51" spans="1:5" ht="15" customHeight="1" x14ac:dyDescent="0.2">
      <c r="A51" s="67"/>
      <c r="B51" s="22" t="s">
        <v>137</v>
      </c>
      <c r="C51" s="4" t="s">
        <v>66</v>
      </c>
      <c r="D51" s="4"/>
    </row>
    <row r="52" spans="1:5" ht="15" customHeight="1" thickBot="1" x14ac:dyDescent="0.25">
      <c r="A52" s="68"/>
      <c r="B52" s="25" t="s">
        <v>328</v>
      </c>
      <c r="C52" s="3" t="s">
        <v>66</v>
      </c>
      <c r="D52" s="3"/>
    </row>
    <row r="53" spans="1:5" ht="15" customHeight="1" x14ac:dyDescent="0.2">
      <c r="A53" s="66" t="s">
        <v>5</v>
      </c>
      <c r="B53" s="21" t="s">
        <v>1101</v>
      </c>
      <c r="C53" s="14">
        <v>52</v>
      </c>
      <c r="D53" s="14" t="str">
        <f>$E$5</f>
        <v>[4]</v>
      </c>
    </row>
    <row r="54" spans="1:5" ht="15" customHeight="1" thickBot="1" x14ac:dyDescent="0.25">
      <c r="A54" s="68"/>
      <c r="B54" s="23" t="s">
        <v>1100</v>
      </c>
      <c r="C54" s="19">
        <v>48</v>
      </c>
      <c r="D54" s="19" t="str">
        <f>$E$4</f>
        <v>[3]</v>
      </c>
    </row>
    <row r="56" spans="1:5" ht="15" customHeight="1" x14ac:dyDescent="0.2">
      <c r="B56" s="16"/>
      <c r="E56" s="8"/>
    </row>
    <row r="57" spans="1:5" ht="15" customHeight="1" x14ac:dyDescent="0.2">
      <c r="E57" s="8"/>
    </row>
    <row r="58" spans="1:5" ht="15" customHeight="1" x14ac:dyDescent="0.2">
      <c r="E58" s="8"/>
    </row>
    <row r="59" spans="1:5" ht="15" customHeight="1" x14ac:dyDescent="0.2">
      <c r="E59" s="8"/>
    </row>
    <row r="60" spans="1:5" ht="15" customHeight="1" x14ac:dyDescent="0.2">
      <c r="E60" s="8"/>
    </row>
    <row r="61" spans="1:5" ht="15" customHeight="1" x14ac:dyDescent="0.2">
      <c r="E61" s="8"/>
    </row>
    <row r="62" spans="1:5" ht="15" customHeight="1" x14ac:dyDescent="0.2">
      <c r="E62" s="8"/>
    </row>
    <row r="63" spans="1:5" ht="15" customHeight="1" x14ac:dyDescent="0.2">
      <c r="E63" s="8"/>
    </row>
    <row r="64" spans="1:5" ht="15" customHeight="1" x14ac:dyDescent="0.2">
      <c r="E64" s="30"/>
    </row>
    <row r="65" spans="5:5" ht="15" customHeight="1" x14ac:dyDescent="0.2">
      <c r="E65" s="8"/>
    </row>
    <row r="66" spans="5:5" ht="15" customHeight="1" x14ac:dyDescent="0.2">
      <c r="E66" s="8"/>
    </row>
    <row r="67" spans="5:5" ht="15" customHeight="1" x14ac:dyDescent="0.2">
      <c r="E67" s="8"/>
    </row>
    <row r="68" spans="5:5" ht="15" customHeight="1" x14ac:dyDescent="0.2">
      <c r="E68" s="8"/>
    </row>
  </sheetData>
  <mergeCells count="15">
    <mergeCell ref="A1:A4"/>
    <mergeCell ref="A5:A9"/>
    <mergeCell ref="A10:A13"/>
    <mergeCell ref="A14:A15"/>
    <mergeCell ref="A19:A20"/>
    <mergeCell ref="A21:A23"/>
    <mergeCell ref="A16:A18"/>
    <mergeCell ref="A24:A27"/>
    <mergeCell ref="A28:A31"/>
    <mergeCell ref="A32:A36"/>
    <mergeCell ref="A53:A54"/>
    <mergeCell ref="A37:A39"/>
    <mergeCell ref="A40:A42"/>
    <mergeCell ref="A50:A52"/>
    <mergeCell ref="A43:A49"/>
  </mergeCells>
  <hyperlinks>
    <hyperlink ref="F3" r:id="rId1"/>
    <hyperlink ref="F4" r:id="rId2"/>
    <hyperlink ref="F5" r:id="rId3"/>
    <hyperlink ref="F2" r:id="rId4"/>
  </hyperlinks>
  <pageMargins left="0.7" right="0.7" top="0.78740157499999996" bottom="0.78740157499999996" header="0.3" footer="0.3"/>
  <pageSetup paperSize="9" orientation="portrait" horizontalDpi="0" verticalDpi="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6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5" width="15" style="8" bestFit="1" customWidth="1"/>
    <col min="6" max="6" width="4.140625" style="8" bestFit="1" customWidth="1"/>
    <col min="7" max="7" width="3.140625" style="17" bestFit="1" customWidth="1"/>
    <col min="8" max="8" width="42.5703125" style="17" customWidth="1"/>
    <col min="9" max="16384" width="11.42578125" style="17"/>
  </cols>
  <sheetData>
    <row r="1" spans="1:8" ht="15" customHeight="1" x14ac:dyDescent="0.2">
      <c r="A1" s="66" t="s">
        <v>155</v>
      </c>
      <c r="B1" s="21" t="s">
        <v>6</v>
      </c>
      <c r="C1" s="14" t="s">
        <v>15</v>
      </c>
      <c r="D1" s="14"/>
      <c r="E1" s="14" t="s">
        <v>15</v>
      </c>
      <c r="F1" s="14"/>
      <c r="H1" s="17" t="s">
        <v>394</v>
      </c>
    </row>
    <row r="2" spans="1:8" ht="15" customHeight="1" x14ac:dyDescent="0.2">
      <c r="A2" s="67"/>
      <c r="B2" s="22" t="s">
        <v>7</v>
      </c>
      <c r="C2" s="9" t="s">
        <v>318</v>
      </c>
      <c r="D2" s="9"/>
      <c r="E2" s="9" t="s">
        <v>317</v>
      </c>
      <c r="F2" s="9"/>
      <c r="G2" s="17" t="s">
        <v>139</v>
      </c>
      <c r="H2" s="18" t="s">
        <v>388</v>
      </c>
    </row>
    <row r="3" spans="1:8" ht="15" customHeight="1" x14ac:dyDescent="0.2">
      <c r="A3" s="67"/>
      <c r="B3" s="22" t="s">
        <v>8</v>
      </c>
      <c r="C3" s="9">
        <v>208</v>
      </c>
      <c r="D3" s="9" t="str">
        <f>$G$2</f>
        <v>[1]</v>
      </c>
      <c r="E3" s="9">
        <v>795</v>
      </c>
      <c r="F3" s="9" t="str">
        <f>$G$2</f>
        <v>[1]</v>
      </c>
      <c r="G3" s="17" t="s">
        <v>141</v>
      </c>
      <c r="H3" s="1" t="s">
        <v>690</v>
      </c>
    </row>
    <row r="4" spans="1:8" ht="15" customHeight="1" thickBot="1" x14ac:dyDescent="0.25">
      <c r="A4" s="68"/>
      <c r="B4" s="23" t="s">
        <v>227</v>
      </c>
      <c r="C4" s="10" t="s">
        <v>315</v>
      </c>
      <c r="D4" s="13" t="str">
        <f>$G$6</f>
        <v>[5]</v>
      </c>
      <c r="E4" s="10" t="s">
        <v>316</v>
      </c>
      <c r="F4" s="10" t="str">
        <f>$G$5</f>
        <v>[4]</v>
      </c>
      <c r="G4" s="17" t="s">
        <v>150</v>
      </c>
      <c r="H4" s="18" t="s">
        <v>93</v>
      </c>
    </row>
    <row r="5" spans="1:8" ht="15" customHeight="1" x14ac:dyDescent="0.2">
      <c r="A5" s="69" t="s">
        <v>0</v>
      </c>
      <c r="B5" s="24" t="s">
        <v>337</v>
      </c>
      <c r="C5" s="14">
        <v>2</v>
      </c>
      <c r="D5" s="14" t="str">
        <f>$G$4</f>
        <v>[3]</v>
      </c>
      <c r="E5" s="14">
        <v>2</v>
      </c>
      <c r="F5" s="14" t="str">
        <f>$G$5</f>
        <v>[4]</v>
      </c>
      <c r="G5" s="17" t="s">
        <v>152</v>
      </c>
      <c r="H5" s="18" t="s">
        <v>92</v>
      </c>
    </row>
    <row r="6" spans="1:8" ht="15" customHeight="1" x14ac:dyDescent="0.2">
      <c r="A6" s="67"/>
      <c r="B6" s="22" t="s">
        <v>159</v>
      </c>
      <c r="C6" s="9" t="s">
        <v>90</v>
      </c>
      <c r="D6" s="9" t="str">
        <f>$G$4</f>
        <v>[3]</v>
      </c>
      <c r="E6" s="9" t="s">
        <v>193</v>
      </c>
      <c r="F6" s="9" t="str">
        <f>$G$5</f>
        <v>[4]</v>
      </c>
      <c r="G6" s="17" t="s">
        <v>168</v>
      </c>
      <c r="H6" s="18" t="s">
        <v>635</v>
      </c>
    </row>
    <row r="7" spans="1:8" ht="15" customHeight="1" x14ac:dyDescent="0.2">
      <c r="A7" s="70"/>
      <c r="B7" s="25" t="s">
        <v>915</v>
      </c>
      <c r="C7" s="10" t="s">
        <v>66</v>
      </c>
      <c r="D7" s="10"/>
      <c r="E7" s="10" t="s">
        <v>66</v>
      </c>
      <c r="F7" s="10"/>
      <c r="G7" s="17" t="s">
        <v>171</v>
      </c>
      <c r="H7" s="1" t="s">
        <v>691</v>
      </c>
    </row>
    <row r="8" spans="1:8" ht="15" customHeight="1" x14ac:dyDescent="0.2">
      <c r="A8" s="70"/>
      <c r="B8" s="25" t="s">
        <v>916</v>
      </c>
      <c r="C8" s="3">
        <v>1589</v>
      </c>
      <c r="D8" s="3" t="str">
        <f>$G$4</f>
        <v>[3]</v>
      </c>
      <c r="E8" s="3">
        <v>1820</v>
      </c>
      <c r="F8" s="3" t="str">
        <f>$G$5</f>
        <v>[4]</v>
      </c>
      <c r="H8" s="17" t="s">
        <v>395</v>
      </c>
    </row>
    <row r="9" spans="1:8" ht="15" customHeight="1" thickBot="1" x14ac:dyDescent="0.25">
      <c r="A9" s="70"/>
      <c r="B9" s="25" t="s">
        <v>191</v>
      </c>
      <c r="C9" s="3" t="s">
        <v>192</v>
      </c>
      <c r="D9" s="3" t="str">
        <f>$G$4</f>
        <v>[3]</v>
      </c>
      <c r="E9" s="3" t="s">
        <v>192</v>
      </c>
      <c r="F9" s="3" t="str">
        <f>$G$5</f>
        <v>[4]</v>
      </c>
      <c r="H9" s="15" t="s">
        <v>399</v>
      </c>
    </row>
    <row r="10" spans="1:8" ht="15" customHeight="1" x14ac:dyDescent="0.2">
      <c r="A10" s="66" t="s">
        <v>52</v>
      </c>
      <c r="B10" s="21" t="s">
        <v>917</v>
      </c>
      <c r="C10" s="14" t="s">
        <v>286</v>
      </c>
      <c r="D10" s="14"/>
      <c r="E10" s="14" t="s">
        <v>286</v>
      </c>
      <c r="F10" s="14"/>
    </row>
    <row r="11" spans="1:8" ht="15" customHeight="1" x14ac:dyDescent="0.2">
      <c r="A11" s="67"/>
      <c r="B11" s="22" t="s">
        <v>918</v>
      </c>
      <c r="C11" s="4">
        <v>1.91</v>
      </c>
      <c r="D11" s="4" t="str">
        <f>$G$4</f>
        <v>[3]</v>
      </c>
      <c r="E11" s="4">
        <v>1.91</v>
      </c>
      <c r="F11" s="4" t="str">
        <f>$G$5</f>
        <v>[4]</v>
      </c>
    </row>
    <row r="12" spans="1:8" ht="15" customHeight="1" x14ac:dyDescent="0.2">
      <c r="A12" s="67"/>
      <c r="B12" s="26" t="s">
        <v>919</v>
      </c>
      <c r="C12" s="4">
        <v>2.57</v>
      </c>
      <c r="D12" s="4" t="str">
        <f>$G$4</f>
        <v>[3]</v>
      </c>
      <c r="E12" s="4">
        <v>2.57</v>
      </c>
      <c r="F12" s="4" t="str">
        <f>$G$5</f>
        <v>[4]</v>
      </c>
    </row>
    <row r="13" spans="1:8" ht="15" customHeight="1" thickBot="1" x14ac:dyDescent="0.25">
      <c r="A13" s="68"/>
      <c r="B13" s="23" t="s">
        <v>920</v>
      </c>
      <c r="C13" s="19" t="s">
        <v>286</v>
      </c>
      <c r="D13" s="19"/>
      <c r="E13" s="19" t="s">
        <v>286</v>
      </c>
      <c r="F13" s="19"/>
    </row>
    <row r="14" spans="1:8" ht="15" customHeight="1" x14ac:dyDescent="0.2">
      <c r="A14" s="69" t="s">
        <v>1</v>
      </c>
      <c r="B14" s="24" t="s">
        <v>921</v>
      </c>
      <c r="C14" s="20">
        <f>3.22-0.59</f>
        <v>2.6300000000000003</v>
      </c>
      <c r="D14" s="20" t="str">
        <f>$G$7</f>
        <v>[6]</v>
      </c>
      <c r="E14" s="20">
        <f>3.29-0.66</f>
        <v>2.63</v>
      </c>
      <c r="F14" s="20" t="str">
        <f>$G$3</f>
        <v>[2]</v>
      </c>
    </row>
    <row r="15" spans="1:8" ht="15" customHeight="1" thickBot="1" x14ac:dyDescent="0.25">
      <c r="A15" s="70"/>
      <c r="B15" s="25" t="s">
        <v>922</v>
      </c>
      <c r="C15" s="10">
        <v>2.87</v>
      </c>
      <c r="D15" s="10" t="str">
        <f>$G$7</f>
        <v>[6]</v>
      </c>
      <c r="E15" s="10">
        <v>2.87</v>
      </c>
      <c r="F15" s="10" t="str">
        <f>$G$3</f>
        <v>[2]</v>
      </c>
    </row>
    <row r="16" spans="1:8" ht="15" customHeight="1" x14ac:dyDescent="0.2">
      <c r="A16" s="66" t="s">
        <v>2</v>
      </c>
      <c r="B16" s="21" t="s">
        <v>923</v>
      </c>
      <c r="C16" s="14">
        <v>22.67</v>
      </c>
      <c r="D16" s="14" t="str">
        <f t="shared" ref="D16:D21" si="0">$G$4</f>
        <v>[3]</v>
      </c>
      <c r="E16" s="14">
        <v>27.17</v>
      </c>
      <c r="F16" s="14" t="str">
        <f t="shared" ref="F16:F21" si="1">$G$5</f>
        <v>[4]</v>
      </c>
    </row>
    <row r="17" spans="1:6" ht="15" customHeight="1" x14ac:dyDescent="0.2">
      <c r="A17" s="67"/>
      <c r="B17" s="22" t="s">
        <v>924</v>
      </c>
      <c r="C17" s="9">
        <v>24.57</v>
      </c>
      <c r="D17" s="9" t="str">
        <f t="shared" si="0"/>
        <v>[3]</v>
      </c>
      <c r="E17" s="9">
        <v>27.05</v>
      </c>
      <c r="F17" s="9" t="str">
        <f t="shared" si="1"/>
        <v>[4]</v>
      </c>
    </row>
    <row r="18" spans="1:6" ht="15" customHeight="1" thickBot="1" x14ac:dyDescent="0.25">
      <c r="A18" s="68"/>
      <c r="B18" s="23" t="s">
        <v>925</v>
      </c>
      <c r="C18" s="19">
        <v>7.59</v>
      </c>
      <c r="D18" s="19" t="str">
        <f t="shared" si="0"/>
        <v>[3]</v>
      </c>
      <c r="E18" s="19">
        <v>7.65</v>
      </c>
      <c r="F18" s="19" t="str">
        <f t="shared" si="1"/>
        <v>[4]</v>
      </c>
    </row>
    <row r="19" spans="1:6" ht="15" customHeight="1" x14ac:dyDescent="0.2">
      <c r="A19" s="69" t="s">
        <v>71</v>
      </c>
      <c r="B19" s="24" t="s">
        <v>926</v>
      </c>
      <c r="C19" s="20">
        <v>4.0999999999999996</v>
      </c>
      <c r="D19" s="20" t="str">
        <f t="shared" si="0"/>
        <v>[3]</v>
      </c>
      <c r="E19" s="20">
        <v>4.0999999999999996</v>
      </c>
      <c r="F19" s="20" t="str">
        <f t="shared" si="1"/>
        <v>[4]</v>
      </c>
    </row>
    <row r="20" spans="1:6" ht="15" customHeight="1" thickBot="1" x14ac:dyDescent="0.25">
      <c r="A20" s="70"/>
      <c r="B20" s="27" t="s">
        <v>927</v>
      </c>
      <c r="C20" s="10">
        <v>8.7799999999999994</v>
      </c>
      <c r="D20" s="10" t="str">
        <f t="shared" si="0"/>
        <v>[3]</v>
      </c>
      <c r="E20" s="10">
        <v>10.77</v>
      </c>
      <c r="F20" s="10" t="str">
        <f t="shared" si="1"/>
        <v>[4]</v>
      </c>
    </row>
    <row r="21" spans="1:6" ht="15" customHeight="1" x14ac:dyDescent="0.2">
      <c r="A21" s="66" t="s">
        <v>135</v>
      </c>
      <c r="B21" s="21" t="s">
        <v>928</v>
      </c>
      <c r="C21" s="14">
        <v>54.5</v>
      </c>
      <c r="D21" s="14" t="str">
        <f t="shared" si="0"/>
        <v>[3]</v>
      </c>
      <c r="E21" s="14">
        <v>61</v>
      </c>
      <c r="F21" s="14" t="str">
        <f t="shared" si="1"/>
        <v>[4]</v>
      </c>
    </row>
    <row r="22" spans="1:6" ht="15" customHeight="1" x14ac:dyDescent="0.2">
      <c r="A22" s="67"/>
      <c r="B22" s="22" t="s">
        <v>929</v>
      </c>
      <c r="C22" s="12" t="s">
        <v>286</v>
      </c>
      <c r="D22" s="12"/>
      <c r="E22" s="12">
        <v>0.46500000000000002</v>
      </c>
      <c r="F22" s="12" t="str">
        <f>$G$3</f>
        <v>[2]</v>
      </c>
    </row>
    <row r="23" spans="1:6" ht="15" customHeight="1" thickBot="1" x14ac:dyDescent="0.25">
      <c r="A23" s="68"/>
      <c r="B23" s="23" t="s">
        <v>930</v>
      </c>
      <c r="C23" s="5" t="s">
        <v>286</v>
      </c>
      <c r="D23" s="5"/>
      <c r="E23" s="5">
        <v>3.5</v>
      </c>
      <c r="F23" s="5" t="str">
        <f>$G$3</f>
        <v>[2]</v>
      </c>
    </row>
    <row r="24" spans="1:6" ht="15" customHeight="1" x14ac:dyDescent="0.2">
      <c r="A24" s="69" t="s">
        <v>128</v>
      </c>
      <c r="B24" s="24" t="s">
        <v>931</v>
      </c>
      <c r="C24" s="14">
        <v>12.48</v>
      </c>
      <c r="D24" s="14" t="str">
        <f>$G$7</f>
        <v>[6]</v>
      </c>
      <c r="E24" s="14" t="s">
        <v>286</v>
      </c>
      <c r="F24" s="14"/>
    </row>
    <row r="25" spans="1:6" ht="15" customHeight="1" x14ac:dyDescent="0.2">
      <c r="A25" s="67"/>
      <c r="B25" s="22" t="s">
        <v>932</v>
      </c>
      <c r="C25" s="4">
        <v>4.53</v>
      </c>
      <c r="D25" s="4" t="str">
        <f>$G$7</f>
        <v>[6]</v>
      </c>
      <c r="E25" s="4">
        <f>7.72-3.29</f>
        <v>4.43</v>
      </c>
      <c r="F25" s="4" t="str">
        <f>$G$3</f>
        <v>[2]</v>
      </c>
    </row>
    <row r="26" spans="1:6" ht="15" customHeight="1" x14ac:dyDescent="0.2">
      <c r="A26" s="67"/>
      <c r="B26" s="22" t="s">
        <v>933</v>
      </c>
      <c r="C26" s="4" t="s">
        <v>286</v>
      </c>
      <c r="D26" s="4"/>
      <c r="E26" s="4">
        <v>0.65</v>
      </c>
      <c r="F26" s="4" t="str">
        <f>$G$3</f>
        <v>[2]</v>
      </c>
    </row>
    <row r="27" spans="1:6" ht="15" customHeight="1" thickBot="1" x14ac:dyDescent="0.25">
      <c r="A27" s="70"/>
      <c r="B27" s="23" t="s">
        <v>934</v>
      </c>
      <c r="C27" s="3" t="s">
        <v>286</v>
      </c>
      <c r="D27" s="3"/>
      <c r="E27" s="3">
        <v>29</v>
      </c>
      <c r="F27" s="3" t="str">
        <f>$G$3</f>
        <v>[2]</v>
      </c>
    </row>
    <row r="28" spans="1:6" ht="15" customHeight="1" x14ac:dyDescent="0.2">
      <c r="A28" s="73" t="s">
        <v>129</v>
      </c>
      <c r="B28" s="21" t="s">
        <v>935</v>
      </c>
      <c r="C28" s="14">
        <v>11.73</v>
      </c>
      <c r="D28" s="14" t="str">
        <f>$G$7</f>
        <v>[6]</v>
      </c>
      <c r="E28" s="14" t="s">
        <v>286</v>
      </c>
      <c r="F28" s="14"/>
    </row>
    <row r="29" spans="1:6" ht="15" customHeight="1" x14ac:dyDescent="0.2">
      <c r="A29" s="74"/>
      <c r="B29" s="22" t="s">
        <v>936</v>
      </c>
      <c r="C29" s="9">
        <v>7.31</v>
      </c>
      <c r="D29" s="9" t="str">
        <f>$G$7</f>
        <v>[6]</v>
      </c>
      <c r="E29" s="9">
        <v>7.31</v>
      </c>
      <c r="F29" s="9" t="str">
        <f>$G$3</f>
        <v>[2]</v>
      </c>
    </row>
    <row r="30" spans="1:6" ht="15" customHeight="1" x14ac:dyDescent="0.2">
      <c r="A30" s="74"/>
      <c r="B30" s="22" t="s">
        <v>937</v>
      </c>
      <c r="C30" s="4" t="s">
        <v>286</v>
      </c>
      <c r="D30" s="4"/>
      <c r="E30" s="4">
        <v>0.52500000000000002</v>
      </c>
      <c r="F30" s="4" t="str">
        <f>$G$3</f>
        <v>[2]</v>
      </c>
    </row>
    <row r="31" spans="1:6" ht="15" customHeight="1" thickBot="1" x14ac:dyDescent="0.25">
      <c r="A31" s="75"/>
      <c r="B31" s="23" t="s">
        <v>938</v>
      </c>
      <c r="C31" s="5" t="s">
        <v>286</v>
      </c>
      <c r="D31" s="5"/>
      <c r="E31" s="5">
        <v>5.5</v>
      </c>
      <c r="F31" s="5" t="str">
        <f>$G$3</f>
        <v>[2]</v>
      </c>
    </row>
    <row r="32" spans="1:6" ht="15" customHeight="1" x14ac:dyDescent="0.2">
      <c r="A32" s="69" t="s">
        <v>69</v>
      </c>
      <c r="B32" s="24" t="s">
        <v>913</v>
      </c>
      <c r="C32" s="9">
        <v>300</v>
      </c>
      <c r="D32" s="9" t="str">
        <f>$G$7</f>
        <v>[6]</v>
      </c>
      <c r="E32" s="9">
        <v>275</v>
      </c>
      <c r="F32" s="9" t="str">
        <f>$G$5</f>
        <v>[4]</v>
      </c>
    </row>
    <row r="33" spans="1:6" ht="15" customHeight="1" x14ac:dyDescent="0.2">
      <c r="A33" s="67"/>
      <c r="B33" s="22" t="s">
        <v>891</v>
      </c>
      <c r="C33" s="9">
        <v>0.55000000000000004</v>
      </c>
      <c r="D33" s="9" t="str">
        <f>$G$7</f>
        <v>[6]</v>
      </c>
      <c r="E33" s="9">
        <v>0.55000000000000004</v>
      </c>
      <c r="F33" s="9" t="str">
        <f>$G$3</f>
        <v>[2]</v>
      </c>
    </row>
    <row r="34" spans="1:6" ht="15" customHeight="1" x14ac:dyDescent="0.2">
      <c r="A34" s="67"/>
      <c r="B34" s="22" t="s">
        <v>939</v>
      </c>
      <c r="C34" s="13" t="s">
        <v>286</v>
      </c>
      <c r="D34" s="13"/>
      <c r="E34" s="13" t="s">
        <v>286</v>
      </c>
      <c r="F34" s="13"/>
    </row>
    <row r="35" spans="1:6" ht="15" customHeight="1" x14ac:dyDescent="0.2">
      <c r="A35" s="67"/>
      <c r="B35" s="22" t="s">
        <v>940</v>
      </c>
      <c r="C35" s="4">
        <v>250</v>
      </c>
      <c r="D35" s="4" t="str">
        <f>$G$7</f>
        <v>[6]</v>
      </c>
      <c r="E35" s="4">
        <v>250</v>
      </c>
      <c r="F35" s="4" t="str">
        <f>$G$3</f>
        <v>[2]</v>
      </c>
    </row>
    <row r="36" spans="1:6" ht="15" customHeight="1" thickBot="1" x14ac:dyDescent="0.25">
      <c r="A36" s="67"/>
      <c r="B36" s="22" t="s">
        <v>941</v>
      </c>
      <c r="C36" s="13" t="s">
        <v>286</v>
      </c>
      <c r="D36" s="13"/>
      <c r="E36" s="13" t="s">
        <v>286</v>
      </c>
      <c r="F36" s="13"/>
    </row>
    <row r="37" spans="1:6" ht="15" customHeight="1" x14ac:dyDescent="0.2">
      <c r="A37" s="66" t="s">
        <v>3</v>
      </c>
      <c r="B37" s="21" t="s">
        <v>325</v>
      </c>
      <c r="C37" s="6">
        <v>26</v>
      </c>
      <c r="D37" s="6" t="str">
        <f>$G$6</f>
        <v>[5]</v>
      </c>
      <c r="E37" s="6">
        <v>37</v>
      </c>
      <c r="F37" s="6" t="str">
        <f>$G$6</f>
        <v>[5]</v>
      </c>
    </row>
    <row r="38" spans="1:6" ht="15" customHeight="1" x14ac:dyDescent="0.2">
      <c r="A38" s="67"/>
      <c r="B38" s="22" t="s">
        <v>326</v>
      </c>
      <c r="C38" s="4" t="s">
        <v>66</v>
      </c>
      <c r="D38" s="4"/>
      <c r="E38" s="4" t="s">
        <v>66</v>
      </c>
      <c r="F38" s="4"/>
    </row>
    <row r="39" spans="1:6" ht="15" customHeight="1" thickBot="1" x14ac:dyDescent="0.25">
      <c r="A39" s="68"/>
      <c r="B39" s="25" t="s">
        <v>327</v>
      </c>
      <c r="C39" s="13">
        <v>5700</v>
      </c>
      <c r="D39" s="13" t="str">
        <f>$G$6</f>
        <v>[5]</v>
      </c>
      <c r="E39" s="13">
        <v>6360</v>
      </c>
      <c r="F39" s="13" t="str">
        <f>$G$6</f>
        <v>[5]</v>
      </c>
    </row>
    <row r="40" spans="1:6" ht="15" customHeight="1" x14ac:dyDescent="0.2">
      <c r="A40" s="69" t="s">
        <v>4</v>
      </c>
      <c r="B40" s="21" t="s">
        <v>942</v>
      </c>
      <c r="C40" s="6" t="s">
        <v>286</v>
      </c>
      <c r="D40" s="6"/>
      <c r="E40" s="6" t="s">
        <v>286</v>
      </c>
      <c r="F40" s="6"/>
    </row>
    <row r="41" spans="1:6" ht="15" customHeight="1" x14ac:dyDescent="0.2">
      <c r="A41" s="76"/>
      <c r="B41" s="28" t="s">
        <v>1105</v>
      </c>
      <c r="C41" s="7">
        <v>703</v>
      </c>
      <c r="D41" s="7" t="s">
        <v>793</v>
      </c>
      <c r="E41" s="7">
        <v>758</v>
      </c>
      <c r="F41" s="7" t="s">
        <v>792</v>
      </c>
    </row>
    <row r="42" spans="1:6" ht="15" customHeight="1" thickBot="1" x14ac:dyDescent="0.25">
      <c r="A42" s="70"/>
      <c r="B42" s="23" t="s">
        <v>943</v>
      </c>
      <c r="C42" s="3" t="s">
        <v>286</v>
      </c>
      <c r="D42" s="3"/>
      <c r="E42" s="3" t="s">
        <v>286</v>
      </c>
      <c r="F42" s="3"/>
    </row>
    <row r="43" spans="1:6" ht="15" customHeight="1" x14ac:dyDescent="0.2">
      <c r="A43" s="71" t="s">
        <v>136</v>
      </c>
      <c r="B43" s="29" t="s">
        <v>944</v>
      </c>
      <c r="C43" s="14">
        <v>18770</v>
      </c>
      <c r="D43" s="14" t="str">
        <f>$G$6</f>
        <v>[5]</v>
      </c>
      <c r="E43" s="14">
        <v>23170</v>
      </c>
      <c r="F43" s="14" t="str">
        <f>$G$6</f>
        <v>[5]</v>
      </c>
    </row>
    <row r="44" spans="1:6" ht="15" customHeight="1" x14ac:dyDescent="0.2">
      <c r="A44" s="72"/>
      <c r="B44" s="22" t="s">
        <v>945</v>
      </c>
      <c r="C44" s="9">
        <v>18600</v>
      </c>
      <c r="D44" s="9" t="str">
        <f>$G$4</f>
        <v>[3]</v>
      </c>
      <c r="E44" s="9">
        <v>23000</v>
      </c>
      <c r="F44" s="9" t="str">
        <f>$G$5</f>
        <v>[4]</v>
      </c>
    </row>
    <row r="45" spans="1:6" ht="15" customHeight="1" x14ac:dyDescent="0.2">
      <c r="A45" s="72"/>
      <c r="B45" s="22" t="s">
        <v>946</v>
      </c>
      <c r="C45" s="9">
        <v>18300</v>
      </c>
      <c r="D45" s="9" t="str">
        <f>$G$4</f>
        <v>[3]</v>
      </c>
      <c r="E45" s="9">
        <v>22350</v>
      </c>
      <c r="F45" s="9" t="str">
        <f>$G$5</f>
        <v>[4]</v>
      </c>
    </row>
    <row r="46" spans="1:6" ht="15" customHeight="1" x14ac:dyDescent="0.2">
      <c r="A46" s="72"/>
      <c r="B46" s="22" t="s">
        <v>947</v>
      </c>
      <c r="C46" s="9">
        <v>17000</v>
      </c>
      <c r="D46" s="9" t="str">
        <f>$G$4</f>
        <v>[3]</v>
      </c>
      <c r="E46" s="9">
        <v>21000</v>
      </c>
      <c r="F46" s="9" t="str">
        <f>$G$5</f>
        <v>[4]</v>
      </c>
    </row>
    <row r="47" spans="1:6" ht="15" customHeight="1" x14ac:dyDescent="0.2">
      <c r="A47" s="72"/>
      <c r="B47" s="22" t="s">
        <v>948</v>
      </c>
      <c r="C47" s="9">
        <v>11550</v>
      </c>
      <c r="D47" s="9" t="str">
        <f>$G$4</f>
        <v>[3]</v>
      </c>
      <c r="E47" s="9">
        <v>13010</v>
      </c>
      <c r="F47" s="9" t="str">
        <f>$G$5</f>
        <v>[4]</v>
      </c>
    </row>
    <row r="48" spans="1:6" ht="15" customHeight="1" x14ac:dyDescent="0.2">
      <c r="A48" s="72"/>
      <c r="B48" s="22" t="s">
        <v>949</v>
      </c>
      <c r="C48" s="9">
        <v>5300</v>
      </c>
      <c r="D48" s="9" t="str">
        <f>$G$4</f>
        <v>[3]</v>
      </c>
      <c r="E48" s="9">
        <v>7550</v>
      </c>
      <c r="F48" s="9" t="str">
        <f>$G$5</f>
        <v>[4]</v>
      </c>
    </row>
    <row r="49" spans="1:6" ht="15" customHeight="1" thickBot="1" x14ac:dyDescent="0.25">
      <c r="A49" s="72"/>
      <c r="B49" s="23" t="s">
        <v>950</v>
      </c>
      <c r="C49" s="9" t="s">
        <v>286</v>
      </c>
      <c r="D49" s="9"/>
      <c r="E49" s="9" t="s">
        <v>286</v>
      </c>
      <c r="F49" s="9"/>
    </row>
    <row r="50" spans="1:6" ht="15" customHeight="1" x14ac:dyDescent="0.2">
      <c r="A50" s="66" t="s">
        <v>53</v>
      </c>
      <c r="B50" s="24" t="s">
        <v>951</v>
      </c>
      <c r="C50" s="6" t="s">
        <v>286</v>
      </c>
      <c r="D50" s="6"/>
      <c r="E50" s="6" t="s">
        <v>286</v>
      </c>
      <c r="F50" s="6"/>
    </row>
    <row r="51" spans="1:6" ht="15" customHeight="1" x14ac:dyDescent="0.2">
      <c r="A51" s="67"/>
      <c r="B51" s="22" t="s">
        <v>137</v>
      </c>
      <c r="C51" s="4" t="s">
        <v>66</v>
      </c>
      <c r="D51" s="4"/>
      <c r="E51" s="4" t="s">
        <v>66</v>
      </c>
      <c r="F51" s="4"/>
    </row>
    <row r="52" spans="1:6" ht="15" customHeight="1" thickBot="1" x14ac:dyDescent="0.25">
      <c r="A52" s="68"/>
      <c r="B52" s="25" t="s">
        <v>328</v>
      </c>
      <c r="C52" s="3" t="s">
        <v>66</v>
      </c>
      <c r="D52" s="3"/>
      <c r="E52" s="3" t="s">
        <v>66</v>
      </c>
      <c r="F52" s="3"/>
    </row>
    <row r="53" spans="1:6" ht="15" customHeight="1" x14ac:dyDescent="0.2">
      <c r="A53" s="66" t="s">
        <v>5</v>
      </c>
      <c r="B53" s="21" t="s">
        <v>1101</v>
      </c>
      <c r="C53" s="14">
        <v>60</v>
      </c>
      <c r="D53" s="14" t="str">
        <f>$G$6</f>
        <v>[5]</v>
      </c>
      <c r="E53" s="14">
        <v>74</v>
      </c>
      <c r="F53" s="14" t="str">
        <f>$G$6</f>
        <v>[5]</v>
      </c>
    </row>
    <row r="54" spans="1:6" ht="15" customHeight="1" thickBot="1" x14ac:dyDescent="0.25">
      <c r="A54" s="68"/>
      <c r="B54" s="23" t="s">
        <v>1100</v>
      </c>
      <c r="C54" s="19">
        <v>48</v>
      </c>
      <c r="D54" s="19" t="str">
        <f>$G$6</f>
        <v>[5]</v>
      </c>
      <c r="E54" s="19">
        <v>72</v>
      </c>
      <c r="F54" s="19" t="str">
        <f>$G$5</f>
        <v>[4]</v>
      </c>
    </row>
    <row r="56" spans="1:6" ht="15" customHeight="1" x14ac:dyDescent="0.2">
      <c r="B56" s="16"/>
    </row>
  </sheetData>
  <mergeCells count="15">
    <mergeCell ref="A40:A42"/>
    <mergeCell ref="A50:A52"/>
    <mergeCell ref="A53:A54"/>
    <mergeCell ref="A21:A23"/>
    <mergeCell ref="A24:A27"/>
    <mergeCell ref="A28:A31"/>
    <mergeCell ref="A32:A36"/>
    <mergeCell ref="A37:A39"/>
    <mergeCell ref="A43:A49"/>
    <mergeCell ref="A14:A15"/>
    <mergeCell ref="A16:A18"/>
    <mergeCell ref="A19:A20"/>
    <mergeCell ref="A1:A4"/>
    <mergeCell ref="A5:A9"/>
    <mergeCell ref="A10:A13"/>
  </mergeCells>
  <hyperlinks>
    <hyperlink ref="H5" r:id="rId1"/>
    <hyperlink ref="H4" r:id="rId2"/>
    <hyperlink ref="H2" r:id="rId3"/>
    <hyperlink ref="H3" r:id="rId4"/>
    <hyperlink ref="H7" r:id="rId5"/>
  </hyperlinks>
  <pageMargins left="0.7" right="0.7" top="0.78740157499999996" bottom="0.78740157499999996" header="0.3" footer="0.3"/>
  <pageSetup paperSize="9" orientation="portrait" horizontalDpi="0" verticalDpi="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6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5" width="3.140625" style="17" bestFit="1" customWidth="1"/>
    <col min="6" max="6" width="111" style="17" bestFit="1" customWidth="1"/>
    <col min="7" max="16384" width="11.42578125" style="17"/>
  </cols>
  <sheetData>
    <row r="1" spans="1:6" ht="15" customHeight="1" x14ac:dyDescent="0.2">
      <c r="A1" s="66" t="s">
        <v>155</v>
      </c>
      <c r="B1" s="21" t="s">
        <v>6</v>
      </c>
      <c r="C1" s="14" t="s">
        <v>49</v>
      </c>
      <c r="D1" s="14"/>
      <c r="F1" s="17" t="s">
        <v>394</v>
      </c>
    </row>
    <row r="2" spans="1:6" ht="15" customHeight="1" x14ac:dyDescent="0.2">
      <c r="A2" s="67"/>
      <c r="B2" s="22" t="s">
        <v>7</v>
      </c>
      <c r="C2" s="9" t="s">
        <v>311</v>
      </c>
      <c r="D2" s="9"/>
      <c r="E2" s="17" t="s">
        <v>139</v>
      </c>
      <c r="F2" s="18" t="s">
        <v>388</v>
      </c>
    </row>
    <row r="3" spans="1:6" ht="15" customHeight="1" x14ac:dyDescent="0.2">
      <c r="A3" s="67"/>
      <c r="B3" s="22" t="s">
        <v>8</v>
      </c>
      <c r="C3" s="9">
        <v>101</v>
      </c>
      <c r="D3" s="9" t="str">
        <f>$E$2</f>
        <v>[1]</v>
      </c>
      <c r="E3" s="17" t="s">
        <v>141</v>
      </c>
      <c r="F3" s="18" t="s">
        <v>637</v>
      </c>
    </row>
    <row r="4" spans="1:6" ht="15" customHeight="1" thickBot="1" x14ac:dyDescent="0.25">
      <c r="A4" s="68"/>
      <c r="B4" s="23" t="s">
        <v>227</v>
      </c>
      <c r="C4" s="10">
        <v>32</v>
      </c>
      <c r="D4" s="9" t="str">
        <f>$E$3</f>
        <v>[2]</v>
      </c>
      <c r="E4" s="17" t="s">
        <v>150</v>
      </c>
      <c r="F4" s="31" t="s">
        <v>307</v>
      </c>
    </row>
    <row r="5" spans="1:6" ht="15" customHeight="1" x14ac:dyDescent="0.2">
      <c r="A5" s="69" t="s">
        <v>0</v>
      </c>
      <c r="B5" s="24" t="s">
        <v>337</v>
      </c>
      <c r="C5" s="14">
        <v>2</v>
      </c>
      <c r="D5" s="14" t="str">
        <f>$E$3</f>
        <v>[2]</v>
      </c>
      <c r="E5" s="17" t="s">
        <v>152</v>
      </c>
      <c r="F5" s="18" t="s">
        <v>309</v>
      </c>
    </row>
    <row r="6" spans="1:6" ht="15" customHeight="1" x14ac:dyDescent="0.2">
      <c r="A6" s="67"/>
      <c r="B6" s="22" t="s">
        <v>159</v>
      </c>
      <c r="C6" s="9" t="s">
        <v>308</v>
      </c>
      <c r="D6" s="9" t="str">
        <f>$E$3</f>
        <v>[2]</v>
      </c>
    </row>
    <row r="7" spans="1:6" ht="15" customHeight="1" x14ac:dyDescent="0.2">
      <c r="A7" s="70"/>
      <c r="B7" s="25" t="s">
        <v>915</v>
      </c>
      <c r="C7" s="10" t="s">
        <v>66</v>
      </c>
      <c r="D7" s="10"/>
    </row>
    <row r="8" spans="1:6" ht="15" customHeight="1" x14ac:dyDescent="0.2">
      <c r="A8" s="70"/>
      <c r="B8" s="25" t="s">
        <v>916</v>
      </c>
      <c r="C8" s="3">
        <v>750</v>
      </c>
      <c r="D8" s="3" t="str">
        <f>$E$3</f>
        <v>[2]</v>
      </c>
    </row>
    <row r="9" spans="1:6" ht="15" customHeight="1" thickBot="1" x14ac:dyDescent="0.25">
      <c r="A9" s="70"/>
      <c r="B9" s="25" t="s">
        <v>191</v>
      </c>
      <c r="C9" s="3" t="s">
        <v>310</v>
      </c>
      <c r="D9" s="3" t="str">
        <f>$E$3</f>
        <v>[2]</v>
      </c>
    </row>
    <row r="10" spans="1:6" ht="15" customHeight="1" x14ac:dyDescent="0.2">
      <c r="A10" s="66" t="s">
        <v>52</v>
      </c>
      <c r="B10" s="21" t="s">
        <v>917</v>
      </c>
      <c r="C10" s="14">
        <v>7.39</v>
      </c>
      <c r="D10" s="14" t="str">
        <f>$E$4</f>
        <v>[3]</v>
      </c>
    </row>
    <row r="11" spans="1:6" ht="15" customHeight="1" x14ac:dyDescent="0.2">
      <c r="A11" s="67"/>
      <c r="B11" s="22" t="s">
        <v>918</v>
      </c>
      <c r="C11" s="4">
        <v>1.6</v>
      </c>
      <c r="D11" s="4" t="str">
        <f>$E$4</f>
        <v>[3]</v>
      </c>
    </row>
    <row r="12" spans="1:6" ht="15" customHeight="1" x14ac:dyDescent="0.2">
      <c r="A12" s="67"/>
      <c r="B12" s="26" t="s">
        <v>919</v>
      </c>
      <c r="C12" s="4">
        <v>1.91</v>
      </c>
      <c r="D12" s="4" t="str">
        <f>$E$4</f>
        <v>[3]</v>
      </c>
    </row>
    <row r="13" spans="1:6" ht="15" customHeight="1" thickBot="1" x14ac:dyDescent="0.25">
      <c r="A13" s="68"/>
      <c r="B13" s="23" t="s">
        <v>920</v>
      </c>
      <c r="C13" s="19">
        <v>17</v>
      </c>
      <c r="D13" s="19" t="str">
        <f>$E$4</f>
        <v>[3]</v>
      </c>
    </row>
    <row r="14" spans="1:6" ht="15" customHeight="1" x14ac:dyDescent="0.2">
      <c r="A14" s="69" t="s">
        <v>1</v>
      </c>
      <c r="B14" s="24" t="s">
        <v>921</v>
      </c>
      <c r="C14" s="20">
        <v>1.98</v>
      </c>
      <c r="D14" s="20" t="str">
        <f>$E$5</f>
        <v>[4]</v>
      </c>
    </row>
    <row r="15" spans="1:6" ht="15" customHeight="1" thickBot="1" x14ac:dyDescent="0.25">
      <c r="A15" s="70"/>
      <c r="B15" s="25" t="s">
        <v>922</v>
      </c>
      <c r="C15" s="10">
        <v>1.98</v>
      </c>
      <c r="D15" s="10" t="str">
        <f>$E$5</f>
        <v>[4]</v>
      </c>
    </row>
    <row r="16" spans="1:6" ht="15" customHeight="1" x14ac:dyDescent="0.2">
      <c r="A16" s="66" t="s">
        <v>2</v>
      </c>
      <c r="B16" s="21" t="s">
        <v>923</v>
      </c>
      <c r="C16" s="14">
        <v>14.36</v>
      </c>
      <c r="D16" s="14" t="str">
        <f t="shared" ref="D16:D21" si="0">$E$3</f>
        <v>[2]</v>
      </c>
    </row>
    <row r="17" spans="1:4" ht="15" customHeight="1" x14ac:dyDescent="0.2">
      <c r="A17" s="67"/>
      <c r="B17" s="22" t="s">
        <v>924</v>
      </c>
      <c r="C17" s="9">
        <v>15.85</v>
      </c>
      <c r="D17" s="9" t="str">
        <f t="shared" si="0"/>
        <v>[2]</v>
      </c>
    </row>
    <row r="18" spans="1:4" ht="15" customHeight="1" thickBot="1" x14ac:dyDescent="0.25">
      <c r="A18" s="68"/>
      <c r="B18" s="23" t="s">
        <v>925</v>
      </c>
      <c r="C18" s="19">
        <v>5.2</v>
      </c>
      <c r="D18" s="19" t="str">
        <f t="shared" si="0"/>
        <v>[2]</v>
      </c>
    </row>
    <row r="19" spans="1:4" ht="15" customHeight="1" x14ac:dyDescent="0.2">
      <c r="A19" s="69" t="s">
        <v>71</v>
      </c>
      <c r="B19" s="24" t="s">
        <v>926</v>
      </c>
      <c r="C19" s="20">
        <v>5.94</v>
      </c>
      <c r="D19" s="20" t="str">
        <f t="shared" si="0"/>
        <v>[2]</v>
      </c>
    </row>
    <row r="20" spans="1:4" ht="15" customHeight="1" thickBot="1" x14ac:dyDescent="0.25">
      <c r="A20" s="70"/>
      <c r="B20" s="27" t="s">
        <v>927</v>
      </c>
      <c r="C20" s="10">
        <v>4.5999999999999996</v>
      </c>
      <c r="D20" s="10" t="str">
        <f t="shared" si="0"/>
        <v>[2]</v>
      </c>
    </row>
    <row r="21" spans="1:4" ht="15" customHeight="1" x14ac:dyDescent="0.2">
      <c r="A21" s="66" t="s">
        <v>135</v>
      </c>
      <c r="B21" s="21" t="s">
        <v>928</v>
      </c>
      <c r="C21" s="14">
        <v>25.08</v>
      </c>
      <c r="D21" s="14" t="str">
        <f t="shared" si="0"/>
        <v>[2]</v>
      </c>
    </row>
    <row r="22" spans="1:4" ht="15" customHeight="1" x14ac:dyDescent="0.2">
      <c r="A22" s="67"/>
      <c r="B22" s="22" t="s">
        <v>929</v>
      </c>
      <c r="C22" s="12">
        <v>0.33</v>
      </c>
      <c r="D22" s="12" t="str">
        <f>$E$5</f>
        <v>[4]</v>
      </c>
    </row>
    <row r="23" spans="1:4" ht="15" customHeight="1" thickBot="1" x14ac:dyDescent="0.25">
      <c r="A23" s="68"/>
      <c r="B23" s="23" t="s">
        <v>930</v>
      </c>
      <c r="C23" s="5">
        <v>0.7</v>
      </c>
      <c r="D23" s="5" t="str">
        <f>$E$5</f>
        <v>[4]</v>
      </c>
    </row>
    <row r="24" spans="1:4" ht="15" customHeight="1" x14ac:dyDescent="0.2">
      <c r="A24" s="69" t="s">
        <v>128</v>
      </c>
      <c r="B24" s="24" t="s">
        <v>931</v>
      </c>
      <c r="C24" s="14" t="s">
        <v>286</v>
      </c>
      <c r="D24" s="14"/>
    </row>
    <row r="25" spans="1:4" ht="15" customHeight="1" x14ac:dyDescent="0.2">
      <c r="A25" s="67"/>
      <c r="B25" s="22" t="s">
        <v>932</v>
      </c>
      <c r="C25" s="4">
        <v>3.2</v>
      </c>
      <c r="D25" s="4" t="str">
        <f>$E$5</f>
        <v>[4]</v>
      </c>
    </row>
    <row r="26" spans="1:4" ht="15" customHeight="1" x14ac:dyDescent="0.2">
      <c r="A26" s="67"/>
      <c r="B26" s="22" t="s">
        <v>933</v>
      </c>
      <c r="C26" s="4">
        <v>0.29499999999999998</v>
      </c>
      <c r="D26" s="4" t="str">
        <f>$E$5</f>
        <v>[4]</v>
      </c>
    </row>
    <row r="27" spans="1:4" ht="15" customHeight="1" thickBot="1" x14ac:dyDescent="0.25">
      <c r="A27" s="70"/>
      <c r="B27" s="23" t="s">
        <v>934</v>
      </c>
      <c r="C27" s="3">
        <v>40</v>
      </c>
      <c r="D27" s="3" t="str">
        <f>$E$5</f>
        <v>[4]</v>
      </c>
    </row>
    <row r="28" spans="1:4" ht="15" customHeight="1" x14ac:dyDescent="0.2">
      <c r="A28" s="73" t="s">
        <v>129</v>
      </c>
      <c r="B28" s="21" t="s">
        <v>935</v>
      </c>
      <c r="C28" s="14" t="s">
        <v>286</v>
      </c>
      <c r="D28" s="14"/>
    </row>
    <row r="29" spans="1:4" ht="15" customHeight="1" x14ac:dyDescent="0.2">
      <c r="A29" s="74"/>
      <c r="B29" s="22" t="s">
        <v>936</v>
      </c>
      <c r="C29" s="9">
        <v>6.6</v>
      </c>
      <c r="D29" s="9" t="str">
        <f>$E$5</f>
        <v>[4]</v>
      </c>
    </row>
    <row r="30" spans="1:4" ht="15" customHeight="1" x14ac:dyDescent="0.2">
      <c r="A30" s="74"/>
      <c r="B30" s="22" t="s">
        <v>937</v>
      </c>
      <c r="C30" s="4">
        <v>0.41</v>
      </c>
      <c r="D30" s="4" t="str">
        <f>$E$5</f>
        <v>[4]</v>
      </c>
    </row>
    <row r="31" spans="1:4" ht="15" customHeight="1" thickBot="1" x14ac:dyDescent="0.25">
      <c r="A31" s="75"/>
      <c r="B31" s="23" t="s">
        <v>938</v>
      </c>
      <c r="C31" s="5">
        <v>7.12</v>
      </c>
      <c r="D31" s="5" t="str">
        <f>$E$5</f>
        <v>[4]</v>
      </c>
    </row>
    <row r="32" spans="1:4" ht="15" customHeight="1" x14ac:dyDescent="0.2">
      <c r="A32" s="69" t="s">
        <v>69</v>
      </c>
      <c r="B32" s="24" t="s">
        <v>913</v>
      </c>
      <c r="C32" s="9">
        <v>250</v>
      </c>
      <c r="D32" s="9" t="str">
        <f>$E$4</f>
        <v>[3]</v>
      </c>
    </row>
    <row r="33" spans="1:4" ht="15" customHeight="1" x14ac:dyDescent="0.2">
      <c r="A33" s="67"/>
      <c r="B33" s="22" t="s">
        <v>891</v>
      </c>
      <c r="C33" s="9" t="s">
        <v>66</v>
      </c>
      <c r="D33" s="9"/>
    </row>
    <row r="34" spans="1:4" ht="15" customHeight="1" x14ac:dyDescent="0.2">
      <c r="A34" s="67"/>
      <c r="B34" s="22" t="s">
        <v>939</v>
      </c>
      <c r="C34" s="13">
        <v>210</v>
      </c>
      <c r="D34" s="13" t="str">
        <f>$E$4</f>
        <v>[3]</v>
      </c>
    </row>
    <row r="35" spans="1:4" ht="15" customHeight="1" x14ac:dyDescent="0.2">
      <c r="A35" s="67"/>
      <c r="B35" s="22" t="s">
        <v>940</v>
      </c>
      <c r="C35" s="4">
        <v>250</v>
      </c>
      <c r="D35" s="4" t="str">
        <f>$E$3</f>
        <v>[2]</v>
      </c>
    </row>
    <row r="36" spans="1:4" ht="15" customHeight="1" thickBot="1" x14ac:dyDescent="0.25">
      <c r="A36" s="67"/>
      <c r="B36" s="22" t="s">
        <v>941</v>
      </c>
      <c r="C36" s="13" t="s">
        <v>286</v>
      </c>
      <c r="D36" s="13"/>
    </row>
    <row r="37" spans="1:4" ht="15" customHeight="1" x14ac:dyDescent="0.2">
      <c r="A37" s="66" t="s">
        <v>3</v>
      </c>
      <c r="B37" s="21" t="s">
        <v>325</v>
      </c>
      <c r="C37" s="6">
        <v>18</v>
      </c>
      <c r="D37" s="6" t="str">
        <f>$E$3</f>
        <v>[2]</v>
      </c>
    </row>
    <row r="38" spans="1:4" ht="15" customHeight="1" x14ac:dyDescent="0.2">
      <c r="A38" s="67"/>
      <c r="B38" s="22" t="s">
        <v>326</v>
      </c>
      <c r="C38" s="4" t="s">
        <v>66</v>
      </c>
      <c r="D38" s="4"/>
    </row>
    <row r="39" spans="1:4" ht="15" customHeight="1" thickBot="1" x14ac:dyDescent="0.25">
      <c r="A39" s="68"/>
      <c r="B39" s="25" t="s">
        <v>327</v>
      </c>
      <c r="C39" s="13">
        <v>1846</v>
      </c>
      <c r="D39" s="13" t="str">
        <f>$E$3</f>
        <v>[2]</v>
      </c>
    </row>
    <row r="40" spans="1:4" ht="15" customHeight="1" x14ac:dyDescent="0.2">
      <c r="A40" s="69" t="s">
        <v>4</v>
      </c>
      <c r="B40" s="21" t="s">
        <v>942</v>
      </c>
      <c r="C40" s="6" t="s">
        <v>286</v>
      </c>
      <c r="D40" s="6"/>
    </row>
    <row r="41" spans="1:4" ht="15" customHeight="1" x14ac:dyDescent="0.2">
      <c r="A41" s="76"/>
      <c r="B41" s="28" t="s">
        <v>1105</v>
      </c>
      <c r="C41" s="7" t="s">
        <v>286</v>
      </c>
      <c r="D41" s="7"/>
    </row>
    <row r="42" spans="1:4" ht="15" customHeight="1" thickBot="1" x14ac:dyDescent="0.25">
      <c r="A42" s="70"/>
      <c r="B42" s="23" t="s">
        <v>943</v>
      </c>
      <c r="C42" s="3" t="s">
        <v>286</v>
      </c>
      <c r="D42" s="3"/>
    </row>
    <row r="43" spans="1:4" ht="15" customHeight="1" x14ac:dyDescent="0.2">
      <c r="A43" s="71" t="s">
        <v>136</v>
      </c>
      <c r="B43" s="29" t="s">
        <v>944</v>
      </c>
      <c r="C43" s="14">
        <v>7400</v>
      </c>
      <c r="D43" s="14" t="str">
        <f>$E$3</f>
        <v>[2]</v>
      </c>
    </row>
    <row r="44" spans="1:4" ht="15" customHeight="1" x14ac:dyDescent="0.2">
      <c r="A44" s="72"/>
      <c r="B44" s="22" t="s">
        <v>945</v>
      </c>
      <c r="C44" s="9">
        <v>7350</v>
      </c>
      <c r="D44" s="9" t="str">
        <f>$E$3</f>
        <v>[2]</v>
      </c>
    </row>
    <row r="45" spans="1:4" ht="15" customHeight="1" x14ac:dyDescent="0.2">
      <c r="A45" s="72"/>
      <c r="B45" s="22" t="s">
        <v>946</v>
      </c>
      <c r="C45" s="9">
        <v>7080</v>
      </c>
      <c r="D45" s="9" t="str">
        <f>$E$3</f>
        <v>[2]</v>
      </c>
    </row>
    <row r="46" spans="1:4" ht="15" customHeight="1" x14ac:dyDescent="0.2">
      <c r="A46" s="72"/>
      <c r="B46" s="22" t="s">
        <v>947</v>
      </c>
      <c r="C46" s="9">
        <v>6736</v>
      </c>
      <c r="D46" s="9" t="str">
        <f>$E$3</f>
        <v>[2]</v>
      </c>
    </row>
    <row r="47" spans="1:4" ht="15" customHeight="1" x14ac:dyDescent="0.2">
      <c r="A47" s="72"/>
      <c r="B47" s="22" t="s">
        <v>948</v>
      </c>
      <c r="C47" s="9">
        <f>C46-C48</f>
        <v>5098</v>
      </c>
      <c r="D47" s="9"/>
    </row>
    <row r="48" spans="1:4" ht="15" customHeight="1" x14ac:dyDescent="0.2">
      <c r="A48" s="72"/>
      <c r="B48" s="22" t="s">
        <v>949</v>
      </c>
      <c r="C48" s="9">
        <v>1638</v>
      </c>
      <c r="D48" s="9" t="str">
        <f>$E$4</f>
        <v>[3]</v>
      </c>
    </row>
    <row r="49" spans="1:4" ht="15" customHeight="1" thickBot="1" x14ac:dyDescent="0.25">
      <c r="A49" s="72"/>
      <c r="B49" s="23" t="s">
        <v>950</v>
      </c>
      <c r="C49" s="9" t="s">
        <v>286</v>
      </c>
      <c r="D49" s="9"/>
    </row>
    <row r="50" spans="1:4" ht="15" customHeight="1" x14ac:dyDescent="0.2">
      <c r="A50" s="66" t="s">
        <v>53</v>
      </c>
      <c r="B50" s="24" t="s">
        <v>951</v>
      </c>
      <c r="C50" s="6">
        <v>0.45</v>
      </c>
      <c r="D50" s="6" t="str">
        <f>$E$4</f>
        <v>[3]</v>
      </c>
    </row>
    <row r="51" spans="1:4" ht="15" customHeight="1" x14ac:dyDescent="0.2">
      <c r="A51" s="67"/>
      <c r="B51" s="22" t="s">
        <v>137</v>
      </c>
      <c r="C51" s="4" t="s">
        <v>66</v>
      </c>
      <c r="D51" s="4"/>
    </row>
    <row r="52" spans="1:4" ht="15" customHeight="1" thickBot="1" x14ac:dyDescent="0.25">
      <c r="A52" s="68"/>
      <c r="B52" s="25" t="s">
        <v>328</v>
      </c>
      <c r="C52" s="3" t="s">
        <v>66</v>
      </c>
      <c r="D52" s="3"/>
    </row>
    <row r="53" spans="1:4" ht="15" customHeight="1" x14ac:dyDescent="0.2">
      <c r="A53" s="66" t="s">
        <v>5</v>
      </c>
      <c r="B53" s="21" t="s">
        <v>1101</v>
      </c>
      <c r="C53" s="14">
        <v>19</v>
      </c>
      <c r="D53" s="14" t="str">
        <f>$E$3</f>
        <v>[2]</v>
      </c>
    </row>
    <row r="54" spans="1:4" ht="15" customHeight="1" thickBot="1" x14ac:dyDescent="0.25">
      <c r="A54" s="68"/>
      <c r="B54" s="23" t="s">
        <v>1100</v>
      </c>
      <c r="C54" s="19">
        <v>19</v>
      </c>
      <c r="D54" s="19" t="str">
        <f>$E$4</f>
        <v>[3]</v>
      </c>
    </row>
    <row r="56" spans="1:4" ht="15" customHeight="1" x14ac:dyDescent="0.2">
      <c r="B56" s="16"/>
    </row>
  </sheetData>
  <mergeCells count="15">
    <mergeCell ref="A37:A39"/>
    <mergeCell ref="A40:A42"/>
    <mergeCell ref="A50:A52"/>
    <mergeCell ref="A53:A54"/>
    <mergeCell ref="A24:A27"/>
    <mergeCell ref="A28:A31"/>
    <mergeCell ref="A32:A36"/>
    <mergeCell ref="A43:A49"/>
    <mergeCell ref="A16:A18"/>
    <mergeCell ref="A19:A20"/>
    <mergeCell ref="A21:A23"/>
    <mergeCell ref="A1:A4"/>
    <mergeCell ref="A5:A9"/>
    <mergeCell ref="A10:A13"/>
    <mergeCell ref="A14:A15"/>
  </mergeCells>
  <hyperlinks>
    <hyperlink ref="F5" r:id="rId1"/>
    <hyperlink ref="F2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6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9.85546875" style="8" bestFit="1" customWidth="1"/>
    <col min="4" max="4" width="4.140625" style="8" bestFit="1" customWidth="1"/>
    <col min="5" max="5" width="20.7109375" style="8" bestFit="1" customWidth="1"/>
    <col min="6" max="6" width="4.140625" style="8" bestFit="1" customWidth="1"/>
    <col min="7" max="7" width="18.42578125" style="8" bestFit="1" customWidth="1"/>
    <col min="8" max="8" width="4.140625" style="8" bestFit="1" customWidth="1"/>
    <col min="9" max="9" width="3.140625" style="17" bestFit="1" customWidth="1"/>
    <col min="10" max="10" width="34.7109375" style="17" customWidth="1"/>
    <col min="11" max="16384" width="11.42578125" style="17"/>
  </cols>
  <sheetData>
    <row r="1" spans="1:10" ht="15" customHeight="1" x14ac:dyDescent="0.2">
      <c r="A1" s="66" t="s">
        <v>155</v>
      </c>
      <c r="B1" s="21" t="s">
        <v>6</v>
      </c>
      <c r="C1" s="14" t="s">
        <v>194</v>
      </c>
      <c r="D1" s="14"/>
      <c r="E1" s="14" t="s">
        <v>194</v>
      </c>
      <c r="F1" s="14"/>
      <c r="G1" s="14" t="s">
        <v>194</v>
      </c>
      <c r="H1" s="14"/>
      <c r="J1" s="17" t="s">
        <v>394</v>
      </c>
    </row>
    <row r="2" spans="1:10" ht="15" customHeight="1" x14ac:dyDescent="0.2">
      <c r="A2" s="67"/>
      <c r="B2" s="22" t="s">
        <v>7</v>
      </c>
      <c r="C2" s="9">
        <v>99</v>
      </c>
      <c r="D2" s="9"/>
      <c r="E2" s="9" t="s">
        <v>365</v>
      </c>
      <c r="F2" s="9"/>
      <c r="G2" s="9" t="s">
        <v>195</v>
      </c>
      <c r="H2" s="9"/>
      <c r="I2" s="17" t="s">
        <v>139</v>
      </c>
      <c r="J2" s="18" t="s">
        <v>388</v>
      </c>
    </row>
    <row r="3" spans="1:10" ht="15" customHeight="1" x14ac:dyDescent="0.2">
      <c r="A3" s="67"/>
      <c r="B3" s="22" t="s">
        <v>8</v>
      </c>
      <c r="C3" s="9">
        <v>107</v>
      </c>
      <c r="D3" s="9" t="str">
        <f>$I$2</f>
        <v>[1]</v>
      </c>
      <c r="E3" s="9">
        <v>121</v>
      </c>
      <c r="F3" s="9" t="str">
        <f>$I$2</f>
        <v>[1]</v>
      </c>
      <c r="G3" s="9">
        <v>220</v>
      </c>
      <c r="H3" s="9" t="str">
        <f>$I$2</f>
        <v>[1]</v>
      </c>
      <c r="I3" s="17" t="s">
        <v>141</v>
      </c>
      <c r="J3" s="31" t="s">
        <v>99</v>
      </c>
    </row>
    <row r="4" spans="1:10" ht="15" customHeight="1" thickBot="1" x14ac:dyDescent="0.25">
      <c r="A4" s="68"/>
      <c r="B4" s="23" t="s">
        <v>227</v>
      </c>
      <c r="C4" s="10" t="s">
        <v>200</v>
      </c>
      <c r="D4" s="3" t="str">
        <f>$I$3</f>
        <v>[2]</v>
      </c>
      <c r="E4" s="10" t="s">
        <v>66</v>
      </c>
      <c r="F4" s="10"/>
      <c r="G4" s="10" t="s">
        <v>66</v>
      </c>
      <c r="H4" s="10"/>
      <c r="I4" s="17" t="s">
        <v>150</v>
      </c>
      <c r="J4" s="18" t="s">
        <v>202</v>
      </c>
    </row>
    <row r="5" spans="1:10" ht="15" customHeight="1" x14ac:dyDescent="0.2">
      <c r="A5" s="69" t="s">
        <v>0</v>
      </c>
      <c r="B5" s="24" t="s">
        <v>337</v>
      </c>
      <c r="C5" s="14">
        <v>2</v>
      </c>
      <c r="D5" s="14" t="str">
        <f>$I$3</f>
        <v>[2]</v>
      </c>
      <c r="E5" s="14">
        <v>2</v>
      </c>
      <c r="F5" s="14" t="str">
        <f>$I$5</f>
        <v>[4]</v>
      </c>
      <c r="G5" s="14">
        <v>2</v>
      </c>
      <c r="H5" s="14"/>
      <c r="I5" s="17" t="s">
        <v>152</v>
      </c>
      <c r="J5" s="31" t="s">
        <v>197</v>
      </c>
    </row>
    <row r="6" spans="1:10" ht="15" customHeight="1" x14ac:dyDescent="0.2">
      <c r="A6" s="67"/>
      <c r="B6" s="22" t="s">
        <v>159</v>
      </c>
      <c r="C6" s="9" t="s">
        <v>201</v>
      </c>
      <c r="E6" s="9" t="s">
        <v>95</v>
      </c>
      <c r="F6" s="9" t="str">
        <f>$I$5</f>
        <v>[4]</v>
      </c>
      <c r="G6" s="9" t="s">
        <v>96</v>
      </c>
      <c r="H6" s="9" t="str">
        <f>$I$5</f>
        <v>[4]</v>
      </c>
      <c r="I6" s="17" t="s">
        <v>168</v>
      </c>
      <c r="J6" s="18" t="s">
        <v>98</v>
      </c>
    </row>
    <row r="7" spans="1:10" ht="15" customHeight="1" x14ac:dyDescent="0.2">
      <c r="A7" s="70"/>
      <c r="B7" s="25" t="s">
        <v>915</v>
      </c>
      <c r="C7" s="10" t="s">
        <v>66</v>
      </c>
      <c r="D7" s="10"/>
      <c r="E7" s="10" t="s">
        <v>66</v>
      </c>
      <c r="F7" s="10"/>
      <c r="G7" s="10" t="s">
        <v>66</v>
      </c>
      <c r="H7" s="10"/>
      <c r="I7" s="17" t="s">
        <v>171</v>
      </c>
      <c r="J7" s="18" t="s">
        <v>97</v>
      </c>
    </row>
    <row r="8" spans="1:10" ht="15" customHeight="1" x14ac:dyDescent="0.2">
      <c r="A8" s="70"/>
      <c r="B8" s="25" t="s">
        <v>916</v>
      </c>
      <c r="C8" s="3">
        <v>526</v>
      </c>
      <c r="D8" s="3" t="str">
        <f>$I$3</f>
        <v>[2]</v>
      </c>
      <c r="E8" s="3">
        <v>820</v>
      </c>
      <c r="F8" s="3" t="str">
        <f>$I$5</f>
        <v>[4]</v>
      </c>
      <c r="G8" s="3">
        <v>954</v>
      </c>
      <c r="H8" s="3" t="str">
        <f>$I$5</f>
        <v>[4]</v>
      </c>
      <c r="I8" s="17" t="s">
        <v>223</v>
      </c>
      <c r="J8" s="31" t="s">
        <v>198</v>
      </c>
    </row>
    <row r="9" spans="1:10" ht="15" customHeight="1" thickBot="1" x14ac:dyDescent="0.25">
      <c r="A9" s="70"/>
      <c r="B9" s="25" t="s">
        <v>191</v>
      </c>
      <c r="C9" s="3" t="s">
        <v>199</v>
      </c>
      <c r="D9" s="3" t="str">
        <f>$I$3</f>
        <v>[2]</v>
      </c>
      <c r="E9" s="3" t="s">
        <v>364</v>
      </c>
      <c r="F9" s="3" t="str">
        <f>$I$5</f>
        <v>[4]</v>
      </c>
      <c r="G9" s="3" t="s">
        <v>196</v>
      </c>
      <c r="H9" s="3" t="str">
        <f>$I$5</f>
        <v>[4]</v>
      </c>
      <c r="I9" s="17" t="s">
        <v>224</v>
      </c>
      <c r="J9" s="31" t="s">
        <v>366</v>
      </c>
    </row>
    <row r="10" spans="1:10" ht="15" customHeight="1" x14ac:dyDescent="0.2">
      <c r="A10" s="66" t="s">
        <v>52</v>
      </c>
      <c r="B10" s="21" t="s">
        <v>917</v>
      </c>
      <c r="C10" s="14" t="s">
        <v>286</v>
      </c>
      <c r="D10" s="14"/>
      <c r="E10" s="14">
        <v>7.7</v>
      </c>
      <c r="F10" s="14" t="str">
        <f>$I$6</f>
        <v>[5]</v>
      </c>
      <c r="G10" s="14">
        <v>7.7</v>
      </c>
      <c r="H10" s="14" t="str">
        <f>$I$7</f>
        <v>[6]</v>
      </c>
      <c r="J10" s="17" t="s">
        <v>395</v>
      </c>
    </row>
    <row r="11" spans="1:10" ht="15" customHeight="1" x14ac:dyDescent="0.2">
      <c r="A11" s="67"/>
      <c r="B11" s="22" t="s">
        <v>918</v>
      </c>
      <c r="C11" s="4" t="s">
        <v>286</v>
      </c>
      <c r="D11" s="4"/>
      <c r="E11" s="4">
        <v>1.45</v>
      </c>
      <c r="F11" s="4" t="str">
        <f>$I$6</f>
        <v>[5]</v>
      </c>
      <c r="G11" s="4">
        <v>1.8</v>
      </c>
      <c r="H11" s="4" t="str">
        <f>$I$7</f>
        <v>[6]</v>
      </c>
      <c r="J11" s="15" t="s">
        <v>399</v>
      </c>
    </row>
    <row r="12" spans="1:10" ht="15" customHeight="1" x14ac:dyDescent="0.2">
      <c r="A12" s="67"/>
      <c r="B12" s="26" t="s">
        <v>919</v>
      </c>
      <c r="C12" s="4" t="s">
        <v>286</v>
      </c>
      <c r="D12" s="4"/>
      <c r="E12" s="4">
        <v>1.37</v>
      </c>
      <c r="F12" s="4" t="str">
        <f>$I$6</f>
        <v>[5]</v>
      </c>
      <c r="G12" s="4">
        <v>1.37</v>
      </c>
      <c r="H12" s="4" t="str">
        <f>$I$6</f>
        <v>[5]</v>
      </c>
      <c r="J12" s="15" t="s">
        <v>400</v>
      </c>
    </row>
    <row r="13" spans="1:10" ht="15" customHeight="1" thickBot="1" x14ac:dyDescent="0.25">
      <c r="A13" s="68"/>
      <c r="B13" s="23" t="s">
        <v>920</v>
      </c>
      <c r="C13" s="19" t="s">
        <v>286</v>
      </c>
      <c r="D13" s="19"/>
      <c r="E13" s="19">
        <v>15.29</v>
      </c>
      <c r="F13" s="19" t="str">
        <f>$I$6</f>
        <v>[5]</v>
      </c>
      <c r="G13" s="19">
        <v>18.12</v>
      </c>
      <c r="H13" s="19" t="str">
        <f>$I$6</f>
        <v>[5]</v>
      </c>
    </row>
    <row r="14" spans="1:10" ht="15" customHeight="1" x14ac:dyDescent="0.2">
      <c r="A14" s="69" t="s">
        <v>1</v>
      </c>
      <c r="B14" s="24" t="s">
        <v>921</v>
      </c>
      <c r="C14" s="20" t="s">
        <v>286</v>
      </c>
      <c r="D14" s="20"/>
      <c r="E14" s="20" t="s">
        <v>286</v>
      </c>
      <c r="F14" s="20"/>
      <c r="G14" s="20" t="s">
        <v>286</v>
      </c>
      <c r="H14" s="20"/>
    </row>
    <row r="15" spans="1:10" ht="15" customHeight="1" thickBot="1" x14ac:dyDescent="0.25">
      <c r="A15" s="70"/>
      <c r="B15" s="25" t="s">
        <v>922</v>
      </c>
      <c r="C15" s="10" t="s">
        <v>286</v>
      </c>
      <c r="D15" s="10"/>
      <c r="E15" s="10" t="s">
        <v>286</v>
      </c>
      <c r="F15" s="10"/>
      <c r="G15" s="10" t="s">
        <v>286</v>
      </c>
      <c r="H15" s="10"/>
    </row>
    <row r="16" spans="1:10" ht="15" customHeight="1" x14ac:dyDescent="0.2">
      <c r="A16" s="66" t="s">
        <v>2</v>
      </c>
      <c r="B16" s="21" t="s">
        <v>923</v>
      </c>
      <c r="C16" s="14">
        <v>13.58</v>
      </c>
      <c r="D16" s="14" t="str">
        <f>$I$9</f>
        <v>[8]</v>
      </c>
      <c r="E16" s="14">
        <v>17.62</v>
      </c>
      <c r="F16" s="14" t="str">
        <f>$I$6</f>
        <v>[5]</v>
      </c>
      <c r="G16" s="14">
        <v>17.62</v>
      </c>
      <c r="H16" s="14" t="str">
        <f>$I$7</f>
        <v>[6]</v>
      </c>
    </row>
    <row r="17" spans="1:8" ht="15" customHeight="1" x14ac:dyDescent="0.2">
      <c r="A17" s="67"/>
      <c r="B17" s="22" t="s">
        <v>924</v>
      </c>
      <c r="C17" s="9">
        <v>13.98</v>
      </c>
      <c r="D17" s="9" t="str">
        <f>$I$9</f>
        <v>[8]</v>
      </c>
      <c r="E17" s="9">
        <v>17.64</v>
      </c>
      <c r="F17" s="9" t="str">
        <f>$I$6</f>
        <v>[5]</v>
      </c>
      <c r="G17" s="9">
        <v>17.64</v>
      </c>
      <c r="H17" s="9" t="str">
        <f>$I$7</f>
        <v>[6]</v>
      </c>
    </row>
    <row r="18" spans="1:8" ht="15" customHeight="1" thickBot="1" x14ac:dyDescent="0.25">
      <c r="A18" s="68"/>
      <c r="B18" s="23" t="s">
        <v>925</v>
      </c>
      <c r="C18" s="19">
        <v>4.38</v>
      </c>
      <c r="D18" s="19" t="str">
        <f>$I$9</f>
        <v>[8]</v>
      </c>
      <c r="E18" s="19">
        <v>4.72</v>
      </c>
      <c r="F18" s="19" t="str">
        <f>$I$6</f>
        <v>[5]</v>
      </c>
      <c r="G18" s="19">
        <v>4.72</v>
      </c>
      <c r="H18" s="19" t="str">
        <f>$I$7</f>
        <v>[6]</v>
      </c>
    </row>
    <row r="19" spans="1:8" ht="15" customHeight="1" x14ac:dyDescent="0.2">
      <c r="A19" s="69" t="s">
        <v>71</v>
      </c>
      <c r="B19" s="24" t="s">
        <v>926</v>
      </c>
      <c r="C19" s="20" t="s">
        <v>286</v>
      </c>
      <c r="D19" s="20"/>
      <c r="E19" s="20" t="s">
        <v>286</v>
      </c>
      <c r="F19" s="20"/>
      <c r="G19" s="20" t="s">
        <v>286</v>
      </c>
      <c r="H19" s="20"/>
    </row>
    <row r="20" spans="1:8" ht="15" customHeight="1" thickBot="1" x14ac:dyDescent="0.25">
      <c r="A20" s="70"/>
      <c r="B20" s="27" t="s">
        <v>927</v>
      </c>
      <c r="C20" s="10" t="s">
        <v>286</v>
      </c>
      <c r="D20" s="10"/>
      <c r="E20" s="10" t="s">
        <v>286</v>
      </c>
      <c r="F20" s="10"/>
      <c r="G20" s="10" t="s">
        <v>286</v>
      </c>
      <c r="H20" s="10"/>
    </row>
    <row r="21" spans="1:8" ht="15" customHeight="1" x14ac:dyDescent="0.2">
      <c r="A21" s="66" t="s">
        <v>135</v>
      </c>
      <c r="B21" s="21" t="s">
        <v>928</v>
      </c>
      <c r="C21" s="14">
        <v>25.98</v>
      </c>
      <c r="D21" s="14" t="str">
        <f>$I$9</f>
        <v>[8]</v>
      </c>
      <c r="E21" s="14" t="s">
        <v>286</v>
      </c>
      <c r="F21" s="14"/>
      <c r="G21" s="14" t="s">
        <v>286</v>
      </c>
      <c r="H21" s="14"/>
    </row>
    <row r="22" spans="1:8" ht="15" customHeight="1" x14ac:dyDescent="0.2">
      <c r="A22" s="67"/>
      <c r="B22" s="22" t="s">
        <v>929</v>
      </c>
      <c r="C22" s="12" t="s">
        <v>286</v>
      </c>
      <c r="D22" s="12"/>
      <c r="E22" s="12">
        <v>0.37</v>
      </c>
      <c r="F22" s="12" t="str">
        <f>$I$6</f>
        <v>[5]</v>
      </c>
      <c r="G22" s="12" t="s">
        <v>286</v>
      </c>
      <c r="H22" s="12"/>
    </row>
    <row r="23" spans="1:8" ht="15" customHeight="1" thickBot="1" x14ac:dyDescent="0.25">
      <c r="A23" s="68"/>
      <c r="B23" s="23" t="s">
        <v>930</v>
      </c>
      <c r="C23" s="5" t="s">
        <v>286</v>
      </c>
      <c r="D23" s="5"/>
      <c r="E23" s="5">
        <v>1.6</v>
      </c>
      <c r="F23" s="5" t="str">
        <f>$I$6</f>
        <v>[5]</v>
      </c>
      <c r="G23" s="5" t="s">
        <v>286</v>
      </c>
      <c r="H23" s="5"/>
    </row>
    <row r="24" spans="1:8" ht="15" customHeight="1" x14ac:dyDescent="0.2">
      <c r="A24" s="69" t="s">
        <v>128</v>
      </c>
      <c r="B24" s="24" t="s">
        <v>931</v>
      </c>
      <c r="C24" s="14" t="s">
        <v>286</v>
      </c>
      <c r="D24" s="14"/>
      <c r="E24" s="14" t="s">
        <v>286</v>
      </c>
      <c r="F24" s="14"/>
      <c r="G24" s="14" t="s">
        <v>286</v>
      </c>
      <c r="H24" s="14"/>
    </row>
    <row r="25" spans="1:8" ht="15" customHeight="1" x14ac:dyDescent="0.2">
      <c r="A25" s="67"/>
      <c r="B25" s="22" t="s">
        <v>932</v>
      </c>
      <c r="C25" s="4" t="s">
        <v>286</v>
      </c>
      <c r="D25" s="4"/>
      <c r="E25" s="4" t="s">
        <v>286</v>
      </c>
      <c r="F25" s="4"/>
      <c r="G25" s="4" t="s">
        <v>286</v>
      </c>
      <c r="H25" s="4"/>
    </row>
    <row r="26" spans="1:8" ht="15" customHeight="1" x14ac:dyDescent="0.2">
      <c r="A26" s="67"/>
      <c r="B26" s="22" t="s">
        <v>933</v>
      </c>
      <c r="C26" s="4" t="s">
        <v>286</v>
      </c>
      <c r="D26" s="4"/>
      <c r="E26" s="4" t="s">
        <v>286</v>
      </c>
      <c r="F26" s="4"/>
      <c r="G26" s="4" t="s">
        <v>286</v>
      </c>
      <c r="H26" s="4"/>
    </row>
    <row r="27" spans="1:8" ht="15" customHeight="1" thickBot="1" x14ac:dyDescent="0.25">
      <c r="A27" s="70"/>
      <c r="B27" s="23" t="s">
        <v>934</v>
      </c>
      <c r="C27" s="3" t="s">
        <v>286</v>
      </c>
      <c r="D27" s="3"/>
      <c r="E27" s="3" t="s">
        <v>286</v>
      </c>
      <c r="F27" s="3"/>
      <c r="G27" s="3" t="s">
        <v>286</v>
      </c>
      <c r="H27" s="3"/>
    </row>
    <row r="28" spans="1:8" ht="15" customHeight="1" x14ac:dyDescent="0.2">
      <c r="A28" s="73" t="s">
        <v>129</v>
      </c>
      <c r="B28" s="21" t="s">
        <v>935</v>
      </c>
      <c r="C28" s="14" t="s">
        <v>286</v>
      </c>
      <c r="D28" s="14"/>
      <c r="E28" s="14" t="s">
        <v>286</v>
      </c>
      <c r="F28" s="14"/>
      <c r="G28" s="14" t="s">
        <v>286</v>
      </c>
      <c r="H28" s="14"/>
    </row>
    <row r="29" spans="1:8" ht="15" customHeight="1" x14ac:dyDescent="0.2">
      <c r="A29" s="74"/>
      <c r="B29" s="22" t="s">
        <v>936</v>
      </c>
      <c r="C29" s="9" t="s">
        <v>286</v>
      </c>
      <c r="D29" s="9"/>
      <c r="E29" s="9">
        <v>5.61</v>
      </c>
      <c r="F29" s="9" t="str">
        <f>$I$6</f>
        <v>[5]</v>
      </c>
      <c r="G29" s="9" t="s">
        <v>286</v>
      </c>
      <c r="H29" s="9"/>
    </row>
    <row r="30" spans="1:8" ht="15" customHeight="1" x14ac:dyDescent="0.2">
      <c r="A30" s="74"/>
      <c r="B30" s="22" t="s">
        <v>937</v>
      </c>
      <c r="C30" s="4" t="s">
        <v>286</v>
      </c>
      <c r="D30" s="4"/>
      <c r="E30" s="4">
        <v>0.54</v>
      </c>
      <c r="F30" s="4" t="str">
        <f>$I$6</f>
        <v>[5]</v>
      </c>
      <c r="G30" s="4" t="s">
        <v>286</v>
      </c>
      <c r="H30" s="4"/>
    </row>
    <row r="31" spans="1:8" ht="15" customHeight="1" thickBot="1" x14ac:dyDescent="0.25">
      <c r="A31" s="75"/>
      <c r="B31" s="23" t="s">
        <v>938</v>
      </c>
      <c r="C31" s="5" t="s">
        <v>286</v>
      </c>
      <c r="D31" s="5"/>
      <c r="E31" s="5">
        <v>17.600000000000001</v>
      </c>
      <c r="F31" s="5" t="str">
        <f>$I$6</f>
        <v>[5]</v>
      </c>
      <c r="G31" s="5" t="s">
        <v>286</v>
      </c>
      <c r="H31" s="5"/>
    </row>
    <row r="32" spans="1:8" ht="15" customHeight="1" x14ac:dyDescent="0.2">
      <c r="A32" s="69" t="s">
        <v>69</v>
      </c>
      <c r="B32" s="24" t="s">
        <v>913</v>
      </c>
      <c r="C32" s="9">
        <v>282</v>
      </c>
      <c r="D32" s="9" t="str">
        <f>$I$3</f>
        <v>[2]</v>
      </c>
      <c r="E32" s="9">
        <v>297</v>
      </c>
      <c r="F32" s="9" t="str">
        <f>$I$5</f>
        <v>[4]</v>
      </c>
      <c r="G32" s="9">
        <v>301</v>
      </c>
      <c r="H32" s="9" t="str">
        <f>$I$5</f>
        <v>[4]</v>
      </c>
    </row>
    <row r="33" spans="1:8" ht="15" customHeight="1" x14ac:dyDescent="0.2">
      <c r="A33" s="67"/>
      <c r="B33" s="22" t="s">
        <v>891</v>
      </c>
      <c r="C33" s="9">
        <v>0.45</v>
      </c>
      <c r="D33" s="9" t="str">
        <f>$I$3</f>
        <v>[2]</v>
      </c>
      <c r="E33" s="9">
        <v>0.47</v>
      </c>
      <c r="F33" s="9" t="str">
        <f>$I$5</f>
        <v>[4]</v>
      </c>
      <c r="G33" s="9">
        <v>0.48</v>
      </c>
      <c r="H33" s="9" t="str">
        <f>$I$5</f>
        <v>[4]</v>
      </c>
    </row>
    <row r="34" spans="1:8" ht="15" customHeight="1" x14ac:dyDescent="0.2">
      <c r="A34" s="67"/>
      <c r="B34" s="22" t="s">
        <v>939</v>
      </c>
      <c r="C34" s="4" t="s">
        <v>286</v>
      </c>
      <c r="D34" s="13"/>
      <c r="E34" s="4">
        <v>0.37</v>
      </c>
      <c r="F34" s="13" t="str">
        <f>$I$6</f>
        <v>[5]</v>
      </c>
      <c r="G34" s="4">
        <v>0.42</v>
      </c>
      <c r="H34" s="13" t="str">
        <f>$I$7</f>
        <v>[6]</v>
      </c>
    </row>
    <row r="35" spans="1:8" ht="15" customHeight="1" x14ac:dyDescent="0.2">
      <c r="A35" s="67"/>
      <c r="B35" s="22" t="s">
        <v>940</v>
      </c>
      <c r="C35" s="4">
        <v>250</v>
      </c>
      <c r="D35" s="4" t="str">
        <f>$I$3</f>
        <v>[2]</v>
      </c>
      <c r="E35" s="4">
        <v>250</v>
      </c>
      <c r="F35" s="4" t="str">
        <f>$I$5</f>
        <v>[4]</v>
      </c>
      <c r="G35" s="4">
        <v>250</v>
      </c>
      <c r="H35" s="4" t="str">
        <f>$I$7</f>
        <v>[6]</v>
      </c>
    </row>
    <row r="36" spans="1:8" ht="15" customHeight="1" thickBot="1" x14ac:dyDescent="0.25">
      <c r="A36" s="67"/>
      <c r="B36" s="22" t="s">
        <v>941</v>
      </c>
      <c r="C36" s="13" t="s">
        <v>286</v>
      </c>
      <c r="D36" s="13"/>
      <c r="E36" s="13">
        <v>250</v>
      </c>
      <c r="F36" s="13" t="str">
        <f>$I$6</f>
        <v>[5]</v>
      </c>
      <c r="G36" s="13">
        <v>200</v>
      </c>
      <c r="H36" s="13" t="str">
        <f>$I$7</f>
        <v>[6]</v>
      </c>
    </row>
    <row r="37" spans="1:8" ht="15" customHeight="1" x14ac:dyDescent="0.2">
      <c r="A37" s="66" t="s">
        <v>3</v>
      </c>
      <c r="B37" s="21" t="s">
        <v>325</v>
      </c>
      <c r="C37" s="6">
        <v>20</v>
      </c>
      <c r="D37" s="6" t="str">
        <f>$I$3</f>
        <v>[2]</v>
      </c>
      <c r="E37" s="6">
        <v>34</v>
      </c>
      <c r="F37" s="6" t="str">
        <f>$I$5</f>
        <v>[4]</v>
      </c>
      <c r="G37" s="6">
        <v>40</v>
      </c>
      <c r="H37" s="6" t="str">
        <f>$I$7</f>
        <v>[6]</v>
      </c>
    </row>
    <row r="38" spans="1:8" ht="15" customHeight="1" x14ac:dyDescent="0.2">
      <c r="A38" s="67"/>
      <c r="B38" s="22" t="s">
        <v>326</v>
      </c>
      <c r="C38" s="4" t="s">
        <v>66</v>
      </c>
      <c r="D38" s="4"/>
      <c r="E38" s="4" t="s">
        <v>66</v>
      </c>
      <c r="F38" s="4"/>
      <c r="G38" s="4" t="s">
        <v>66</v>
      </c>
      <c r="H38" s="4"/>
    </row>
    <row r="39" spans="1:8" ht="15" customHeight="1" thickBot="1" x14ac:dyDescent="0.25">
      <c r="A39" s="68"/>
      <c r="B39" s="25" t="s">
        <v>327</v>
      </c>
      <c r="C39" s="13">
        <v>1412</v>
      </c>
      <c r="D39" s="13" t="str">
        <f>$I$3</f>
        <v>[2]</v>
      </c>
      <c r="E39" s="13">
        <v>2525</v>
      </c>
      <c r="F39" s="13" t="str">
        <f>$I$5</f>
        <v>[4]</v>
      </c>
      <c r="G39" s="13">
        <v>2517</v>
      </c>
      <c r="H39" s="13" t="str">
        <f>$I$7</f>
        <v>[6]</v>
      </c>
    </row>
    <row r="40" spans="1:8" ht="15" customHeight="1" x14ac:dyDescent="0.2">
      <c r="A40" s="69" t="s">
        <v>4</v>
      </c>
      <c r="B40" s="21" t="s">
        <v>942</v>
      </c>
      <c r="C40" s="6" t="s">
        <v>286</v>
      </c>
      <c r="D40" s="6"/>
      <c r="E40" s="6" t="s">
        <v>286</v>
      </c>
      <c r="F40" s="6"/>
      <c r="G40" s="6">
        <v>133</v>
      </c>
      <c r="H40" s="6" t="s">
        <v>785</v>
      </c>
    </row>
    <row r="41" spans="1:8" ht="15" customHeight="1" x14ac:dyDescent="0.2">
      <c r="A41" s="76"/>
      <c r="B41" s="28" t="s">
        <v>1105</v>
      </c>
      <c r="C41" s="7" t="s">
        <v>286</v>
      </c>
      <c r="D41" s="7"/>
      <c r="E41" s="7">
        <v>1200</v>
      </c>
      <c r="F41" s="7" t="s">
        <v>794</v>
      </c>
      <c r="G41" s="7">
        <v>382</v>
      </c>
      <c r="H41" s="7" t="s">
        <v>785</v>
      </c>
    </row>
    <row r="42" spans="1:8" ht="15" customHeight="1" thickBot="1" x14ac:dyDescent="0.25">
      <c r="A42" s="70"/>
      <c r="B42" s="23" t="s">
        <v>943</v>
      </c>
      <c r="C42" s="3">
        <v>911</v>
      </c>
      <c r="D42" s="9" t="s">
        <v>793</v>
      </c>
      <c r="E42" s="3" t="s">
        <v>286</v>
      </c>
      <c r="F42" s="9"/>
      <c r="G42" s="3" t="s">
        <v>286</v>
      </c>
      <c r="H42" s="9"/>
    </row>
    <row r="43" spans="1:8" ht="15" customHeight="1" x14ac:dyDescent="0.2">
      <c r="A43" s="71" t="s">
        <v>136</v>
      </c>
      <c r="B43" s="29" t="s">
        <v>944</v>
      </c>
      <c r="C43" s="14">
        <v>5162</v>
      </c>
      <c r="D43" s="14" t="str">
        <f>$I$3</f>
        <v>[2]</v>
      </c>
      <c r="E43" s="14">
        <v>8033</v>
      </c>
      <c r="F43" s="14" t="str">
        <f>$I$5</f>
        <v>[4]</v>
      </c>
      <c r="G43" s="14">
        <v>7814</v>
      </c>
      <c r="H43" s="14" t="str">
        <f t="shared" ref="H43:H48" si="0">$I$7</f>
        <v>[6]</v>
      </c>
    </row>
    <row r="44" spans="1:8" ht="15" customHeight="1" x14ac:dyDescent="0.2">
      <c r="A44" s="72"/>
      <c r="B44" s="22" t="s">
        <v>945</v>
      </c>
      <c r="C44" s="9">
        <v>5126</v>
      </c>
      <c r="D44" s="9" t="str">
        <f>$I$3</f>
        <v>[2]</v>
      </c>
      <c r="E44" s="9">
        <v>7983</v>
      </c>
      <c r="F44" s="9" t="str">
        <f>$I$5</f>
        <v>[4]</v>
      </c>
      <c r="G44" s="9">
        <v>7764</v>
      </c>
      <c r="H44" s="9" t="str">
        <f t="shared" si="0"/>
        <v>[6]</v>
      </c>
    </row>
    <row r="45" spans="1:8" ht="15" customHeight="1" x14ac:dyDescent="0.2">
      <c r="A45" s="72"/>
      <c r="B45" s="22" t="s">
        <v>946</v>
      </c>
      <c r="C45" s="9">
        <v>5126</v>
      </c>
      <c r="D45" s="9" t="str">
        <f>$I$3</f>
        <v>[2]</v>
      </c>
      <c r="E45" s="9">
        <v>7584</v>
      </c>
      <c r="F45" s="9" t="str">
        <f>$I$5</f>
        <v>[4]</v>
      </c>
      <c r="G45" s="9">
        <v>7603</v>
      </c>
      <c r="H45" s="9" t="str">
        <f t="shared" si="0"/>
        <v>[6]</v>
      </c>
    </row>
    <row r="46" spans="1:8" ht="15" customHeight="1" x14ac:dyDescent="0.2">
      <c r="A46" s="72"/>
      <c r="B46" s="22" t="s">
        <v>947</v>
      </c>
      <c r="C46" s="9" t="s">
        <v>286</v>
      </c>
      <c r="D46" s="9"/>
      <c r="E46" s="9">
        <v>6804</v>
      </c>
      <c r="F46" s="9" t="str">
        <f>$I$5</f>
        <v>[4]</v>
      </c>
      <c r="G46" s="9">
        <v>7120</v>
      </c>
      <c r="H46" s="9" t="str">
        <f t="shared" si="0"/>
        <v>[6]</v>
      </c>
    </row>
    <row r="47" spans="1:8" ht="15" customHeight="1" x14ac:dyDescent="0.2">
      <c r="A47" s="72"/>
      <c r="B47" s="22" t="s">
        <v>948</v>
      </c>
      <c r="C47" s="9">
        <v>2946</v>
      </c>
      <c r="D47" s="9" t="str">
        <f>$I$4</f>
        <v>[3]</v>
      </c>
      <c r="E47" s="9">
        <f>E46-E48</f>
        <v>4702</v>
      </c>
      <c r="F47" s="9" t="str">
        <f>$I$6</f>
        <v>[5]</v>
      </c>
      <c r="G47" s="9">
        <v>4932</v>
      </c>
      <c r="H47" s="9" t="str">
        <f t="shared" si="0"/>
        <v>[6]</v>
      </c>
    </row>
    <row r="48" spans="1:8" ht="15" customHeight="1" x14ac:dyDescent="0.2">
      <c r="A48" s="72"/>
      <c r="B48" s="22" t="s">
        <v>949</v>
      </c>
      <c r="C48" s="9" t="s">
        <v>286</v>
      </c>
      <c r="D48" s="9"/>
      <c r="E48" s="9">
        <v>2102</v>
      </c>
      <c r="F48" s="9" t="str">
        <f>$I$6</f>
        <v>[5]</v>
      </c>
      <c r="G48" s="9">
        <v>2189</v>
      </c>
      <c r="H48" s="9" t="str">
        <f t="shared" si="0"/>
        <v>[6]</v>
      </c>
    </row>
    <row r="49" spans="1:8" ht="15" customHeight="1" thickBot="1" x14ac:dyDescent="0.25">
      <c r="A49" s="72"/>
      <c r="B49" s="23" t="s">
        <v>950</v>
      </c>
      <c r="C49" s="9" t="s">
        <v>286</v>
      </c>
      <c r="D49" s="9"/>
      <c r="E49" s="9" t="s">
        <v>286</v>
      </c>
      <c r="F49" s="9"/>
      <c r="G49" s="9" t="s">
        <v>286</v>
      </c>
      <c r="H49" s="9"/>
    </row>
    <row r="50" spans="1:8" ht="15" customHeight="1" x14ac:dyDescent="0.2">
      <c r="A50" s="66" t="s">
        <v>53</v>
      </c>
      <c r="B50" s="24" t="s">
        <v>951</v>
      </c>
      <c r="C50" s="6" t="s">
        <v>286</v>
      </c>
      <c r="D50" s="6"/>
      <c r="E50" s="6">
        <v>3.5</v>
      </c>
      <c r="F50" s="6" t="str">
        <f>$I$6</f>
        <v>[5]</v>
      </c>
      <c r="G50" s="6">
        <v>4.96</v>
      </c>
      <c r="H50" s="6" t="str">
        <f>$I$6</f>
        <v>[5]</v>
      </c>
    </row>
    <row r="51" spans="1:8" ht="15" customHeight="1" x14ac:dyDescent="0.2">
      <c r="A51" s="67"/>
      <c r="B51" s="22" t="s">
        <v>137</v>
      </c>
      <c r="C51" s="4" t="s">
        <v>66</v>
      </c>
      <c r="D51" s="4"/>
      <c r="E51" s="4" t="s">
        <v>66</v>
      </c>
      <c r="F51" s="4"/>
      <c r="G51" s="4" t="s">
        <v>66</v>
      </c>
      <c r="H51" s="4"/>
    </row>
    <row r="52" spans="1:8" ht="15" customHeight="1" thickBot="1" x14ac:dyDescent="0.25">
      <c r="A52" s="68"/>
      <c r="B52" s="25" t="s">
        <v>328</v>
      </c>
      <c r="C52" s="3" t="s">
        <v>66</v>
      </c>
      <c r="D52" s="3"/>
      <c r="E52" s="3" t="s">
        <v>66</v>
      </c>
      <c r="F52" s="3"/>
      <c r="G52" s="3" t="s">
        <v>66</v>
      </c>
      <c r="H52" s="3"/>
    </row>
    <row r="53" spans="1:8" ht="15" customHeight="1" x14ac:dyDescent="0.2">
      <c r="A53" s="66" t="s">
        <v>5</v>
      </c>
      <c r="B53" s="21" t="s">
        <v>1101</v>
      </c>
      <c r="C53" s="14">
        <v>15</v>
      </c>
      <c r="D53" s="14" t="str">
        <f>$I$3</f>
        <v>[2]</v>
      </c>
      <c r="E53" s="14">
        <v>19</v>
      </c>
      <c r="F53" s="14" t="str">
        <f>$I$5</f>
        <v>[4]</v>
      </c>
      <c r="G53" s="14">
        <v>19</v>
      </c>
      <c r="H53" s="14" t="str">
        <f>$I$5</f>
        <v>[4]</v>
      </c>
    </row>
    <row r="54" spans="1:8" ht="15" customHeight="1" thickBot="1" x14ac:dyDescent="0.25">
      <c r="A54" s="68"/>
      <c r="B54" s="23" t="s">
        <v>1100</v>
      </c>
      <c r="C54" s="19">
        <v>15</v>
      </c>
      <c r="D54" s="19" t="str">
        <f>$I$9</f>
        <v>[8]</v>
      </c>
      <c r="E54" s="19">
        <v>19</v>
      </c>
      <c r="F54" s="19" t="str">
        <f>$I$8</f>
        <v>[7]</v>
      </c>
      <c r="G54" s="19">
        <v>19</v>
      </c>
      <c r="H54" s="19" t="str">
        <f>$I$7</f>
        <v>[6]</v>
      </c>
    </row>
    <row r="56" spans="1:8" ht="15" customHeight="1" x14ac:dyDescent="0.2">
      <c r="B56" s="16"/>
    </row>
  </sheetData>
  <mergeCells count="15">
    <mergeCell ref="A24:A27"/>
    <mergeCell ref="A19:A20"/>
    <mergeCell ref="A1:A4"/>
    <mergeCell ref="A5:A9"/>
    <mergeCell ref="A10:A13"/>
    <mergeCell ref="A14:A15"/>
    <mergeCell ref="A16:A18"/>
    <mergeCell ref="A21:A23"/>
    <mergeCell ref="A50:A52"/>
    <mergeCell ref="A53:A54"/>
    <mergeCell ref="A28:A31"/>
    <mergeCell ref="A32:A36"/>
    <mergeCell ref="A37:A39"/>
    <mergeCell ref="A40:A42"/>
    <mergeCell ref="A43:A49"/>
  </mergeCells>
  <hyperlinks>
    <hyperlink ref="J7" r:id="rId1"/>
    <hyperlink ref="J8" r:id="rId2"/>
    <hyperlink ref="J3" r:id="rId3"/>
    <hyperlink ref="J4" r:id="rId4"/>
    <hyperlink ref="J5" r:id="rId5"/>
    <hyperlink ref="J6" r:id="rId6"/>
    <hyperlink ref="J2" r:id="rId7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56"/>
  <sheetViews>
    <sheetView workbookViewId="0">
      <selection activeCell="B1" sqref="B1:B65536"/>
    </sheetView>
  </sheetViews>
  <sheetFormatPr baseColWidth="10" defaultRowHeight="15" customHeight="1" x14ac:dyDescent="0.2"/>
  <cols>
    <col min="1" max="1" width="12.7109375" style="17" bestFit="1" customWidth="1"/>
    <col min="2" max="2" width="42" style="17" customWidth="1"/>
    <col min="3" max="3" width="15" style="8" bestFit="1" customWidth="1"/>
    <col min="4" max="4" width="4.140625" style="8" bestFit="1" customWidth="1"/>
    <col min="5" max="7" width="15" style="8" bestFit="1" customWidth="1"/>
    <col min="8" max="8" width="4.140625" style="8" bestFit="1" customWidth="1"/>
    <col min="9" max="12" width="15" style="8" customWidth="1"/>
    <col min="13" max="13" width="4.140625" style="8" bestFit="1" customWidth="1"/>
    <col min="14" max="14" width="15" style="8" bestFit="1" customWidth="1"/>
    <col min="15" max="15" width="4.140625" style="8" bestFit="1" customWidth="1"/>
    <col min="16" max="16" width="15" style="8" bestFit="1" customWidth="1"/>
    <col min="17" max="17" width="4.140625" style="8" bestFit="1" customWidth="1"/>
    <col min="18" max="18" width="15" style="8" bestFit="1" customWidth="1"/>
    <col min="19" max="19" width="4.140625" style="8" bestFit="1" customWidth="1"/>
    <col min="20" max="20" width="15" style="8" bestFit="1" customWidth="1"/>
    <col min="21" max="21" width="4.140625" style="8" bestFit="1" customWidth="1"/>
    <col min="22" max="22" width="4.140625" style="17" bestFit="1" customWidth="1"/>
    <col min="23" max="23" width="46.5703125" style="17" customWidth="1"/>
    <col min="24" max="16384" width="11.42578125" style="17"/>
  </cols>
  <sheetData>
    <row r="1" spans="1:23" ht="15" customHeight="1" x14ac:dyDescent="0.2">
      <c r="A1" s="66" t="s">
        <v>155</v>
      </c>
      <c r="B1" s="21" t="s">
        <v>6</v>
      </c>
      <c r="C1" s="14" t="s">
        <v>9</v>
      </c>
      <c r="D1" s="14"/>
      <c r="E1" s="14" t="s">
        <v>9</v>
      </c>
      <c r="F1" s="14" t="s">
        <v>9</v>
      </c>
      <c r="G1" s="14" t="s">
        <v>9</v>
      </c>
      <c r="H1" s="14"/>
      <c r="I1" s="14" t="s">
        <v>9</v>
      </c>
      <c r="J1" s="14" t="s">
        <v>9</v>
      </c>
      <c r="K1" s="14" t="s">
        <v>9</v>
      </c>
      <c r="L1" s="14" t="s">
        <v>9</v>
      </c>
      <c r="M1" s="14"/>
      <c r="N1" s="14" t="s">
        <v>9</v>
      </c>
      <c r="O1" s="14"/>
      <c r="P1" s="14" t="s">
        <v>9</v>
      </c>
      <c r="Q1" s="14"/>
      <c r="R1" s="14" t="s">
        <v>9</v>
      </c>
      <c r="S1" s="14"/>
      <c r="T1" s="14" t="s">
        <v>9</v>
      </c>
      <c r="U1" s="14"/>
      <c r="W1" s="17" t="s">
        <v>394</v>
      </c>
    </row>
    <row r="2" spans="1:23" ht="15" customHeight="1" x14ac:dyDescent="0.2">
      <c r="A2" s="67"/>
      <c r="B2" s="22" t="s">
        <v>7</v>
      </c>
      <c r="C2" s="9" t="s">
        <v>40</v>
      </c>
      <c r="D2" s="9"/>
      <c r="E2" s="9" t="s">
        <v>156</v>
      </c>
      <c r="F2" s="9" t="s">
        <v>42</v>
      </c>
      <c r="G2" s="9" t="s">
        <v>157</v>
      </c>
      <c r="H2" s="9"/>
      <c r="I2" s="9" t="s">
        <v>13</v>
      </c>
      <c r="J2" s="9" t="s">
        <v>10</v>
      </c>
      <c r="K2" s="9" t="s">
        <v>22</v>
      </c>
      <c r="L2" s="9" t="s">
        <v>273</v>
      </c>
      <c r="M2" s="9"/>
      <c r="N2" s="9" t="s">
        <v>160</v>
      </c>
      <c r="O2" s="9"/>
      <c r="P2" s="9" t="s">
        <v>30</v>
      </c>
      <c r="Q2" s="9"/>
      <c r="R2" s="9" t="s">
        <v>188</v>
      </c>
      <c r="S2" s="9"/>
      <c r="T2" s="9" t="s">
        <v>188</v>
      </c>
      <c r="U2" s="9"/>
      <c r="V2" s="17" t="s">
        <v>139</v>
      </c>
      <c r="W2" s="18" t="s">
        <v>388</v>
      </c>
    </row>
    <row r="3" spans="1:23" ht="15" customHeight="1" x14ac:dyDescent="0.2">
      <c r="A3" s="67"/>
      <c r="B3" s="22" t="s">
        <v>8</v>
      </c>
      <c r="C3" s="9">
        <v>145</v>
      </c>
      <c r="D3" s="9" t="str">
        <f>$V$2</f>
        <v>[1]</v>
      </c>
      <c r="E3" s="9">
        <v>214</v>
      </c>
      <c r="F3" s="9">
        <v>141</v>
      </c>
      <c r="G3" s="9">
        <v>161</v>
      </c>
      <c r="H3" s="9" t="str">
        <f>$V$2</f>
        <v>[1]</v>
      </c>
      <c r="I3" s="9">
        <v>979</v>
      </c>
      <c r="J3" s="9">
        <v>4788</v>
      </c>
      <c r="K3" s="9" t="s">
        <v>336</v>
      </c>
      <c r="L3" s="9" t="s">
        <v>336</v>
      </c>
      <c r="M3" s="9" t="str">
        <f>$V$2</f>
        <v>[1]</v>
      </c>
      <c r="N3" s="9">
        <v>347</v>
      </c>
      <c r="O3" s="9" t="str">
        <f>$V$2</f>
        <v>[1]</v>
      </c>
      <c r="P3" s="9">
        <v>302</v>
      </c>
      <c r="Q3" s="9" t="str">
        <f>$V$2</f>
        <v>[1]</v>
      </c>
      <c r="R3" s="9">
        <v>232</v>
      </c>
      <c r="S3" s="9" t="str">
        <f>$V$2</f>
        <v>[1]</v>
      </c>
      <c r="T3" s="9">
        <v>232</v>
      </c>
      <c r="U3" s="9" t="str">
        <f>$V$2</f>
        <v>[1]</v>
      </c>
      <c r="V3" s="17" t="s">
        <v>141</v>
      </c>
      <c r="W3" s="18" t="s">
        <v>70</v>
      </c>
    </row>
    <row r="4" spans="1:23" ht="15" customHeight="1" thickBot="1" x14ac:dyDescent="0.25">
      <c r="A4" s="68"/>
      <c r="B4" s="23" t="s">
        <v>227</v>
      </c>
      <c r="C4" s="10" t="s">
        <v>173</v>
      </c>
      <c r="D4" s="10" t="str">
        <f>$V$6</f>
        <v>[5]</v>
      </c>
      <c r="E4" s="10" t="s">
        <v>66</v>
      </c>
      <c r="F4" s="10" t="s">
        <v>66</v>
      </c>
      <c r="G4" s="10" t="s">
        <v>66</v>
      </c>
      <c r="H4" s="10"/>
      <c r="I4" s="10" t="s">
        <v>66</v>
      </c>
      <c r="J4" s="10" t="s">
        <v>66</v>
      </c>
      <c r="K4" s="10" t="s">
        <v>66</v>
      </c>
      <c r="L4" s="10" t="s">
        <v>66</v>
      </c>
      <c r="M4" s="10"/>
      <c r="N4" s="10" t="s">
        <v>66</v>
      </c>
      <c r="O4" s="10"/>
      <c r="P4" s="10" t="s">
        <v>66</v>
      </c>
      <c r="Q4" s="10"/>
      <c r="R4" s="10" t="s">
        <v>189</v>
      </c>
      <c r="S4" s="10" t="str">
        <f>$V$16</f>
        <v>[15]</v>
      </c>
      <c r="T4" s="10" t="s">
        <v>73</v>
      </c>
      <c r="U4" s="10" t="str">
        <f>$V$16</f>
        <v>[15]</v>
      </c>
      <c r="V4" s="17" t="s">
        <v>150</v>
      </c>
      <c r="W4" s="18" t="s">
        <v>158</v>
      </c>
    </row>
    <row r="5" spans="1:23" ht="15" customHeight="1" x14ac:dyDescent="0.2">
      <c r="A5" s="69" t="s">
        <v>0</v>
      </c>
      <c r="B5" s="24" t="s">
        <v>337</v>
      </c>
      <c r="C5" s="14">
        <v>2</v>
      </c>
      <c r="D5" s="14" t="str">
        <f>$V$7</f>
        <v>[6]</v>
      </c>
      <c r="E5" s="14">
        <v>2</v>
      </c>
      <c r="F5" s="14">
        <v>2</v>
      </c>
      <c r="G5" s="14">
        <v>2</v>
      </c>
      <c r="H5" s="14" t="str">
        <f>$V$3</f>
        <v>[2]</v>
      </c>
      <c r="I5" s="14">
        <v>2</v>
      </c>
      <c r="J5" s="14">
        <v>2</v>
      </c>
      <c r="K5" s="14">
        <v>2</v>
      </c>
      <c r="L5" s="14">
        <v>2</v>
      </c>
      <c r="M5" s="14" t="str">
        <f>$V$3</f>
        <v>[2]</v>
      </c>
      <c r="N5" s="14">
        <v>2</v>
      </c>
      <c r="O5" s="14" t="str">
        <f>$V$5</f>
        <v>[4]</v>
      </c>
      <c r="P5" s="14">
        <v>2</v>
      </c>
      <c r="Q5" s="14" t="str">
        <f>$V$13</f>
        <v>[12]</v>
      </c>
      <c r="R5" s="14">
        <v>2</v>
      </c>
      <c r="S5" s="14" t="str">
        <f>$V$16</f>
        <v>[15]</v>
      </c>
      <c r="T5" s="14">
        <v>2</v>
      </c>
      <c r="U5" s="14" t="str">
        <f>$V$16</f>
        <v>[15]</v>
      </c>
      <c r="V5" s="17" t="s">
        <v>152</v>
      </c>
      <c r="W5" s="18" t="s">
        <v>72</v>
      </c>
    </row>
    <row r="6" spans="1:23" ht="15" customHeight="1" x14ac:dyDescent="0.2">
      <c r="A6" s="67"/>
      <c r="B6" s="22" t="s">
        <v>159</v>
      </c>
      <c r="C6" s="9" t="s">
        <v>174</v>
      </c>
      <c r="D6" s="9" t="str">
        <f>$V$7</f>
        <v>[6]</v>
      </c>
      <c r="E6" s="9" t="s">
        <v>330</v>
      </c>
      <c r="F6" s="9" t="s">
        <v>331</v>
      </c>
      <c r="G6" s="9" t="s">
        <v>332</v>
      </c>
      <c r="H6" s="9" t="str">
        <f>$V$3</f>
        <v>[2]</v>
      </c>
      <c r="I6" s="9" t="s">
        <v>334</v>
      </c>
      <c r="J6" s="9" t="s">
        <v>334</v>
      </c>
      <c r="K6" s="9" t="s">
        <v>334</v>
      </c>
      <c r="L6" s="9" t="s">
        <v>334</v>
      </c>
      <c r="M6" s="9" t="str">
        <f>$V$3</f>
        <v>[2]</v>
      </c>
      <c r="N6" s="9" t="s">
        <v>335</v>
      </c>
      <c r="O6" s="9" t="str">
        <f>$V$5</f>
        <v>[4]</v>
      </c>
      <c r="P6" s="9" t="s">
        <v>338</v>
      </c>
      <c r="Q6" s="9" t="str">
        <f>$V$13</f>
        <v>[12]</v>
      </c>
      <c r="R6" s="9" t="s">
        <v>320</v>
      </c>
      <c r="S6" s="9" t="str">
        <f>$V$16</f>
        <v>[15]</v>
      </c>
      <c r="T6" s="9" t="s">
        <v>321</v>
      </c>
      <c r="U6" s="9" t="str">
        <f>$V$16</f>
        <v>[15]</v>
      </c>
      <c r="V6" s="17" t="s">
        <v>168</v>
      </c>
      <c r="W6" s="18" t="s">
        <v>75</v>
      </c>
    </row>
    <row r="7" spans="1:23" ht="15" customHeight="1" x14ac:dyDescent="0.2">
      <c r="A7" s="70"/>
      <c r="B7" s="25" t="s">
        <v>915</v>
      </c>
      <c r="C7" s="10">
        <v>95.33</v>
      </c>
      <c r="D7" s="10" t="str">
        <f>$V$10</f>
        <v>[9]</v>
      </c>
      <c r="E7" s="10">
        <v>98.3</v>
      </c>
      <c r="F7" s="10">
        <v>104.5</v>
      </c>
      <c r="G7" s="10">
        <v>89.4</v>
      </c>
      <c r="H7" s="10" t="str">
        <f>$V$12</f>
        <v>[11]</v>
      </c>
      <c r="I7" s="10">
        <v>100.97</v>
      </c>
      <c r="J7" s="10">
        <v>100.97</v>
      </c>
      <c r="K7" s="10">
        <v>100.97</v>
      </c>
      <c r="L7" s="10">
        <v>100.97</v>
      </c>
      <c r="M7" s="10" t="str">
        <f>$V$12</f>
        <v>[11]</v>
      </c>
      <c r="N7" s="10">
        <v>130.41</v>
      </c>
      <c r="O7" s="10" t="str">
        <f>$V$12</f>
        <v>[11]</v>
      </c>
      <c r="P7" s="10">
        <v>181.93</v>
      </c>
      <c r="Q7" s="10" t="str">
        <f>$V$15</f>
        <v>[14]</v>
      </c>
      <c r="R7" s="10">
        <v>92.7</v>
      </c>
      <c r="S7" s="10" t="str">
        <f>$V$17</f>
        <v>[16]</v>
      </c>
      <c r="T7" s="10">
        <v>92.7</v>
      </c>
      <c r="U7" s="10" t="str">
        <f>$V$17</f>
        <v>[16]</v>
      </c>
      <c r="V7" s="17" t="s">
        <v>171</v>
      </c>
      <c r="W7" s="18" t="s">
        <v>639</v>
      </c>
    </row>
    <row r="8" spans="1:23" ht="15" customHeight="1" x14ac:dyDescent="0.2">
      <c r="A8" s="70"/>
      <c r="B8" s="25" t="s">
        <v>916</v>
      </c>
      <c r="C8" s="3" t="s">
        <v>66</v>
      </c>
      <c r="D8" s="3"/>
      <c r="E8" s="3" t="s">
        <v>66</v>
      </c>
      <c r="F8" s="3" t="s">
        <v>66</v>
      </c>
      <c r="G8" s="3" t="s">
        <v>66</v>
      </c>
      <c r="H8" s="3"/>
      <c r="I8" s="3" t="s">
        <v>66</v>
      </c>
      <c r="J8" s="3" t="s">
        <v>66</v>
      </c>
      <c r="K8" s="3" t="s">
        <v>66</v>
      </c>
      <c r="L8" s="3" t="s">
        <v>66</v>
      </c>
      <c r="M8" s="3"/>
      <c r="N8" s="3" t="s">
        <v>66</v>
      </c>
      <c r="O8" s="3"/>
      <c r="P8" s="3" t="s">
        <v>66</v>
      </c>
      <c r="Q8" s="3"/>
      <c r="R8" s="3" t="s">
        <v>66</v>
      </c>
      <c r="S8" s="3"/>
      <c r="T8" s="3" t="s">
        <v>66</v>
      </c>
      <c r="U8" s="3"/>
      <c r="V8" s="17" t="s">
        <v>223</v>
      </c>
      <c r="W8" s="18" t="s">
        <v>175</v>
      </c>
    </row>
    <row r="9" spans="1:23" ht="15" customHeight="1" thickBot="1" x14ac:dyDescent="0.25">
      <c r="A9" s="70"/>
      <c r="B9" s="25" t="s">
        <v>191</v>
      </c>
      <c r="C9" s="3" t="s">
        <v>66</v>
      </c>
      <c r="D9" s="3"/>
      <c r="E9" s="3" t="s">
        <v>66</v>
      </c>
      <c r="F9" s="3" t="s">
        <v>66</v>
      </c>
      <c r="G9" s="3" t="s">
        <v>66</v>
      </c>
      <c r="H9" s="3" t="str">
        <f>$V$3</f>
        <v>[2]</v>
      </c>
      <c r="I9" s="3" t="s">
        <v>66</v>
      </c>
      <c r="J9" s="3" t="s">
        <v>66</v>
      </c>
      <c r="K9" s="3" t="s">
        <v>66</v>
      </c>
      <c r="L9" s="3" t="s">
        <v>66</v>
      </c>
      <c r="M9" s="3" t="str">
        <f>$V$3</f>
        <v>[2]</v>
      </c>
      <c r="N9" s="3" t="s">
        <v>66</v>
      </c>
      <c r="O9" s="3"/>
      <c r="P9" s="3" t="s">
        <v>66</v>
      </c>
      <c r="Q9" s="3"/>
      <c r="R9" s="3" t="s">
        <v>66</v>
      </c>
      <c r="S9" s="3"/>
      <c r="T9" s="3" t="s">
        <v>66</v>
      </c>
      <c r="U9" s="3"/>
      <c r="V9" s="17" t="s">
        <v>224</v>
      </c>
      <c r="W9" s="1" t="s">
        <v>176</v>
      </c>
    </row>
    <row r="10" spans="1:23" ht="15" customHeight="1" x14ac:dyDescent="0.2">
      <c r="A10" s="66" t="s">
        <v>52</v>
      </c>
      <c r="B10" s="21" t="s">
        <v>917</v>
      </c>
      <c r="C10" s="14" t="s">
        <v>286</v>
      </c>
      <c r="D10" s="14"/>
      <c r="E10" s="14" t="s">
        <v>286</v>
      </c>
      <c r="F10" s="14" t="s">
        <v>286</v>
      </c>
      <c r="G10" s="14" t="s">
        <v>286</v>
      </c>
      <c r="H10" s="14"/>
      <c r="I10" s="14" t="s">
        <v>286</v>
      </c>
      <c r="J10" s="14" t="s">
        <v>286</v>
      </c>
      <c r="K10" s="14" t="s">
        <v>286</v>
      </c>
      <c r="L10" s="14" t="s">
        <v>286</v>
      </c>
      <c r="M10" s="14"/>
      <c r="N10" s="14" t="s">
        <v>286</v>
      </c>
      <c r="O10" s="14"/>
      <c r="P10" s="14" t="s">
        <v>286</v>
      </c>
      <c r="Q10" s="14"/>
      <c r="R10" s="14" t="s">
        <v>286</v>
      </c>
      <c r="S10" s="14"/>
      <c r="T10" s="14" t="s">
        <v>286</v>
      </c>
      <c r="U10" s="14"/>
      <c r="V10" s="17" t="s">
        <v>225</v>
      </c>
      <c r="W10" s="1" t="s">
        <v>329</v>
      </c>
    </row>
    <row r="11" spans="1:23" ht="15" customHeight="1" x14ac:dyDescent="0.2">
      <c r="A11" s="67"/>
      <c r="B11" s="22" t="s">
        <v>918</v>
      </c>
      <c r="C11" s="4">
        <v>2.2000000000000002</v>
      </c>
      <c r="D11" s="4" t="str">
        <f>$V$6</f>
        <v>[5]</v>
      </c>
      <c r="E11" s="4">
        <v>2.2000000000000002</v>
      </c>
      <c r="F11" s="4">
        <v>2.2000000000000002</v>
      </c>
      <c r="G11" s="4">
        <v>2.2000000000000002</v>
      </c>
      <c r="H11" s="4" t="str">
        <f>$V$3</f>
        <v>[2]</v>
      </c>
      <c r="I11" s="4">
        <v>2.2000000000000002</v>
      </c>
      <c r="J11" s="4">
        <v>2.2000000000000002</v>
      </c>
      <c r="K11" s="4">
        <v>2.2000000000000002</v>
      </c>
      <c r="L11" s="4">
        <v>2.2000000000000002</v>
      </c>
      <c r="M11" s="4" t="str">
        <f>$V$3</f>
        <v>[2]</v>
      </c>
      <c r="N11" s="4">
        <v>2.2000000000000002</v>
      </c>
      <c r="O11" s="4" t="str">
        <f>$V$5</f>
        <v>[4]</v>
      </c>
      <c r="P11" s="4">
        <v>2.13</v>
      </c>
      <c r="Q11" s="4" t="str">
        <f>$V$13</f>
        <v>[12]</v>
      </c>
      <c r="R11" s="4">
        <v>2.04</v>
      </c>
      <c r="S11" s="4" t="str">
        <f>$V$16</f>
        <v>[15]</v>
      </c>
      <c r="T11" s="4">
        <v>2.04</v>
      </c>
      <c r="U11" s="4" t="str">
        <f>$V$16</f>
        <v>[15]</v>
      </c>
      <c r="V11" s="17" t="s">
        <v>226</v>
      </c>
      <c r="W11" s="1" t="s">
        <v>319</v>
      </c>
    </row>
    <row r="12" spans="1:23" ht="15" customHeight="1" x14ac:dyDescent="0.2">
      <c r="A12" s="67"/>
      <c r="B12" s="26" t="s">
        <v>919</v>
      </c>
      <c r="C12" s="4">
        <v>3.13</v>
      </c>
      <c r="D12" s="4" t="str">
        <f>$V$6</f>
        <v>[5]</v>
      </c>
      <c r="E12" s="4">
        <v>3.54</v>
      </c>
      <c r="F12" s="4">
        <v>3.54</v>
      </c>
      <c r="G12" s="4">
        <v>3.54</v>
      </c>
      <c r="H12" s="4" t="str">
        <f>$V$3</f>
        <v>[2]</v>
      </c>
      <c r="I12" s="4">
        <v>3.54</v>
      </c>
      <c r="J12" s="4">
        <v>3.54</v>
      </c>
      <c r="K12" s="4">
        <v>3.54</v>
      </c>
      <c r="L12" s="4">
        <v>3.54</v>
      </c>
      <c r="M12" s="4" t="str">
        <f>$V$3</f>
        <v>[2]</v>
      </c>
      <c r="N12" s="4">
        <v>3.54</v>
      </c>
      <c r="O12" s="4" t="str">
        <f>$V$5</f>
        <v>[4]</v>
      </c>
      <c r="P12" s="4">
        <v>3.54</v>
      </c>
      <c r="Q12" s="4" t="str">
        <f>$V$13</f>
        <v>[12]</v>
      </c>
      <c r="R12" s="4">
        <v>3.16</v>
      </c>
      <c r="S12" s="4" t="str">
        <f>$V$16</f>
        <v>[15]</v>
      </c>
      <c r="T12" s="4">
        <v>3.16</v>
      </c>
      <c r="U12" s="4" t="str">
        <f>$V$16</f>
        <v>[15]</v>
      </c>
      <c r="V12" s="17" t="s">
        <v>265</v>
      </c>
      <c r="W12" s="18" t="s">
        <v>333</v>
      </c>
    </row>
    <row r="13" spans="1:23" ht="15" customHeight="1" thickBot="1" x14ac:dyDescent="0.25">
      <c r="A13" s="68"/>
      <c r="B13" s="23" t="s">
        <v>920</v>
      </c>
      <c r="C13" s="19" t="s">
        <v>286</v>
      </c>
      <c r="D13" s="19"/>
      <c r="E13" s="19" t="s">
        <v>286</v>
      </c>
      <c r="F13" s="19" t="s">
        <v>286</v>
      </c>
      <c r="G13" s="19" t="s">
        <v>286</v>
      </c>
      <c r="H13" s="19"/>
      <c r="I13" s="19" t="s">
        <v>286</v>
      </c>
      <c r="J13" s="19" t="s">
        <v>286</v>
      </c>
      <c r="K13" s="19" t="s">
        <v>286</v>
      </c>
      <c r="L13" s="19" t="s">
        <v>286</v>
      </c>
      <c r="M13" s="19"/>
      <c r="N13" s="19" t="s">
        <v>286</v>
      </c>
      <c r="O13" s="19"/>
      <c r="P13" s="19" t="s">
        <v>286</v>
      </c>
      <c r="Q13" s="19"/>
      <c r="R13" s="19" t="s">
        <v>286</v>
      </c>
      <c r="S13" s="19"/>
      <c r="T13" s="19" t="s">
        <v>286</v>
      </c>
      <c r="U13" s="19"/>
      <c r="V13" s="17" t="s">
        <v>266</v>
      </c>
      <c r="W13" s="18" t="s">
        <v>81</v>
      </c>
    </row>
    <row r="14" spans="1:23" ht="15" customHeight="1" x14ac:dyDescent="0.2">
      <c r="A14" s="69" t="s">
        <v>1</v>
      </c>
      <c r="B14" s="24" t="s">
        <v>921</v>
      </c>
      <c r="C14" s="20">
        <v>3.6</v>
      </c>
      <c r="D14" s="20" t="str">
        <f>$V$6</f>
        <v>[5]</v>
      </c>
      <c r="E14" s="20">
        <v>4.01</v>
      </c>
      <c r="F14" s="20">
        <v>4.01</v>
      </c>
      <c r="G14" s="20">
        <v>4.01</v>
      </c>
      <c r="H14" s="20" t="str">
        <f>$V$3</f>
        <v>[2]</v>
      </c>
      <c r="I14" s="20">
        <v>4.01</v>
      </c>
      <c r="J14" s="20">
        <v>4.01</v>
      </c>
      <c r="K14" s="20">
        <v>4.01</v>
      </c>
      <c r="L14" s="20">
        <v>4.01</v>
      </c>
      <c r="M14" s="20" t="str">
        <f>$V$3</f>
        <v>[2]</v>
      </c>
      <c r="N14" s="20">
        <v>4.01</v>
      </c>
      <c r="O14" s="20" t="str">
        <f t="shared" ref="O14:O20" si="0">$V$5</f>
        <v>[4]</v>
      </c>
      <c r="P14" s="20">
        <v>4.01</v>
      </c>
      <c r="Q14" s="20" t="str">
        <f>$V$13</f>
        <v>[12]</v>
      </c>
      <c r="R14" s="20">
        <v>3.61</v>
      </c>
      <c r="S14" s="20" t="str">
        <f t="shared" ref="S14:U20" si="1">$V$16</f>
        <v>[15]</v>
      </c>
      <c r="T14" s="20">
        <v>3.61</v>
      </c>
      <c r="U14" s="20" t="str">
        <f t="shared" si="1"/>
        <v>[15]</v>
      </c>
      <c r="V14" s="17" t="s">
        <v>267</v>
      </c>
      <c r="W14" s="18" t="s">
        <v>181</v>
      </c>
    </row>
    <row r="15" spans="1:23" ht="15" customHeight="1" thickBot="1" x14ac:dyDescent="0.25">
      <c r="A15" s="70"/>
      <c r="B15" s="25" t="s">
        <v>922</v>
      </c>
      <c r="C15" s="10">
        <v>3.34</v>
      </c>
      <c r="D15" s="10" t="str">
        <f>$V$6</f>
        <v>[5]</v>
      </c>
      <c r="E15" s="10">
        <v>3.76</v>
      </c>
      <c r="F15" s="10">
        <v>3.76</v>
      </c>
      <c r="G15" s="10">
        <v>3.76</v>
      </c>
      <c r="H15" s="10" t="str">
        <f>$V$3</f>
        <v>[2]</v>
      </c>
      <c r="I15" s="10">
        <v>3.76</v>
      </c>
      <c r="J15" s="10">
        <v>3.76</v>
      </c>
      <c r="K15" s="10">
        <v>3.76</v>
      </c>
      <c r="L15" s="10">
        <v>3.76</v>
      </c>
      <c r="M15" s="10" t="str">
        <f>$V$3</f>
        <v>[2]</v>
      </c>
      <c r="N15" s="10">
        <v>3.76</v>
      </c>
      <c r="O15" s="10" t="str">
        <f t="shared" si="0"/>
        <v>[4]</v>
      </c>
      <c r="P15" s="10">
        <v>3.76</v>
      </c>
      <c r="Q15" s="10" t="str">
        <f>$V$13</f>
        <v>[12]</v>
      </c>
      <c r="R15" s="10">
        <v>3.35</v>
      </c>
      <c r="S15" s="10" t="str">
        <f t="shared" si="1"/>
        <v>[15]</v>
      </c>
      <c r="T15" s="10">
        <v>3.35</v>
      </c>
      <c r="U15" s="10" t="str">
        <f t="shared" si="1"/>
        <v>[15]</v>
      </c>
      <c r="V15" s="17" t="s">
        <v>268</v>
      </c>
      <c r="W15" s="18" t="s">
        <v>182</v>
      </c>
    </row>
    <row r="16" spans="1:23" ht="15" customHeight="1" x14ac:dyDescent="0.2">
      <c r="A16" s="66" t="s">
        <v>2</v>
      </c>
      <c r="B16" s="21" t="s">
        <v>923</v>
      </c>
      <c r="C16" s="14">
        <v>37.81</v>
      </c>
      <c r="D16" s="14" t="str">
        <f>$V$7</f>
        <v>[6]</v>
      </c>
      <c r="E16" s="14">
        <v>33.4</v>
      </c>
      <c r="F16" s="14">
        <v>36.450000000000003</v>
      </c>
      <c r="G16" s="14">
        <v>31.01</v>
      </c>
      <c r="H16" s="14" t="str">
        <f>$V$4</f>
        <v>[3]</v>
      </c>
      <c r="I16" s="14">
        <v>32.18</v>
      </c>
      <c r="J16" s="14">
        <v>39.5</v>
      </c>
      <c r="K16" s="14">
        <v>42.1</v>
      </c>
      <c r="L16" s="14">
        <v>42.1</v>
      </c>
      <c r="M16" s="14" t="str">
        <f>$V$4</f>
        <v>[3]</v>
      </c>
      <c r="N16" s="14">
        <v>39.47</v>
      </c>
      <c r="O16" s="14" t="str">
        <f t="shared" si="0"/>
        <v>[4]</v>
      </c>
      <c r="P16" s="14">
        <v>47.32</v>
      </c>
      <c r="Q16" s="14" t="str">
        <f>$V$14</f>
        <v>[13]</v>
      </c>
      <c r="R16" s="14">
        <v>45.02</v>
      </c>
      <c r="S16" s="14" t="str">
        <f t="shared" si="1"/>
        <v>[15]</v>
      </c>
      <c r="T16" s="14">
        <v>39.75</v>
      </c>
      <c r="U16" s="14" t="str">
        <f t="shared" si="1"/>
        <v>[15]</v>
      </c>
      <c r="V16" s="17" t="s">
        <v>269</v>
      </c>
      <c r="W16" s="18" t="s">
        <v>74</v>
      </c>
    </row>
    <row r="17" spans="1:23" ht="15" customHeight="1" x14ac:dyDescent="0.2">
      <c r="A17" s="67"/>
      <c r="B17" s="22" t="s">
        <v>924</v>
      </c>
      <c r="C17" s="9">
        <v>28.45</v>
      </c>
      <c r="D17" s="9" t="str">
        <f>$V$7</f>
        <v>[6]</v>
      </c>
      <c r="E17" s="9">
        <v>28.88</v>
      </c>
      <c r="F17" s="9">
        <v>28.88</v>
      </c>
      <c r="G17" s="9">
        <v>28.88</v>
      </c>
      <c r="H17" s="9" t="str">
        <f>$V$4</f>
        <v>[3]</v>
      </c>
      <c r="I17" s="9">
        <v>35.79</v>
      </c>
      <c r="J17" s="9">
        <v>35.79</v>
      </c>
      <c r="K17" s="9">
        <v>35.79</v>
      </c>
      <c r="L17" s="9">
        <v>35.79</v>
      </c>
      <c r="M17" s="9" t="s">
        <v>1030</v>
      </c>
      <c r="N17" s="9">
        <v>35.92</v>
      </c>
      <c r="O17" s="9" t="str">
        <f t="shared" si="0"/>
        <v>[4]</v>
      </c>
      <c r="P17" s="9">
        <v>38.020000000000003</v>
      </c>
      <c r="Q17" s="9" t="str">
        <f>$V$14</f>
        <v>[13]</v>
      </c>
      <c r="R17" s="9">
        <v>32.85</v>
      </c>
      <c r="S17" s="9" t="str">
        <f t="shared" si="1"/>
        <v>[15]</v>
      </c>
      <c r="T17" s="9">
        <v>32.85</v>
      </c>
      <c r="U17" s="9" t="str">
        <f t="shared" si="1"/>
        <v>[15]</v>
      </c>
      <c r="V17" s="17" t="s">
        <v>270</v>
      </c>
      <c r="W17" s="18" t="s">
        <v>322</v>
      </c>
    </row>
    <row r="18" spans="1:23" ht="15" customHeight="1" thickBot="1" x14ac:dyDescent="0.25">
      <c r="A18" s="68"/>
      <c r="B18" s="23" t="s">
        <v>925</v>
      </c>
      <c r="C18" s="19">
        <v>8.8800000000000008</v>
      </c>
      <c r="D18" s="19" t="str">
        <f>$V$7</f>
        <v>[6]</v>
      </c>
      <c r="E18" s="19">
        <v>11.13</v>
      </c>
      <c r="F18" s="19">
        <v>11.13</v>
      </c>
      <c r="G18" s="19">
        <v>11.13</v>
      </c>
      <c r="H18" s="19" t="str">
        <f>$V$4</f>
        <v>[3]</v>
      </c>
      <c r="I18" s="19">
        <v>12.57</v>
      </c>
      <c r="J18" s="19">
        <v>12.57</v>
      </c>
      <c r="K18" s="19">
        <v>12.57</v>
      </c>
      <c r="L18" s="19">
        <v>12.57</v>
      </c>
      <c r="M18" s="19" t="str">
        <f>$V$4</f>
        <v>[3]</v>
      </c>
      <c r="N18" s="19">
        <v>12.29</v>
      </c>
      <c r="O18" s="19" t="str">
        <f t="shared" si="0"/>
        <v>[4]</v>
      </c>
      <c r="P18" s="19">
        <v>13.75</v>
      </c>
      <c r="Q18" s="19" t="str">
        <f>$V$14</f>
        <v>[13]</v>
      </c>
      <c r="R18" s="19">
        <v>9</v>
      </c>
      <c r="S18" s="19" t="str">
        <f t="shared" si="1"/>
        <v>[15]</v>
      </c>
      <c r="T18" s="19">
        <v>9.1999999999999993</v>
      </c>
      <c r="U18" s="19" t="str">
        <f t="shared" si="1"/>
        <v>[15]</v>
      </c>
      <c r="W18" s="16" t="s">
        <v>395</v>
      </c>
    </row>
    <row r="19" spans="1:23" ht="15" customHeight="1" x14ac:dyDescent="0.2">
      <c r="A19" s="69" t="s">
        <v>71</v>
      </c>
      <c r="B19" s="24" t="s">
        <v>926</v>
      </c>
      <c r="C19" s="20">
        <v>4.9000000000000004</v>
      </c>
      <c r="D19" s="20" t="str">
        <f>$V$6</f>
        <v>[5]</v>
      </c>
      <c r="E19" s="20">
        <v>5.23</v>
      </c>
      <c r="F19" s="20">
        <v>5.23</v>
      </c>
      <c r="G19" s="20">
        <v>5.23</v>
      </c>
      <c r="H19" s="20" t="str">
        <f>$V$3</f>
        <v>[2]</v>
      </c>
      <c r="I19" s="20">
        <v>5.72</v>
      </c>
      <c r="J19" s="20">
        <v>5.72</v>
      </c>
      <c r="K19" s="20">
        <v>5.72</v>
      </c>
      <c r="L19" s="20">
        <v>5.72</v>
      </c>
      <c r="M19" s="20" t="str">
        <f>$V$3</f>
        <v>[2]</v>
      </c>
      <c r="N19" s="20">
        <v>5.72</v>
      </c>
      <c r="O19" s="20" t="str">
        <f t="shared" si="0"/>
        <v>[4]</v>
      </c>
      <c r="P19" s="20">
        <v>7.32</v>
      </c>
      <c r="Q19" s="20" t="str">
        <f>$V$13</f>
        <v>[12]</v>
      </c>
      <c r="R19" s="20">
        <v>5.08</v>
      </c>
      <c r="S19" s="20" t="str">
        <f t="shared" si="1"/>
        <v>[15]</v>
      </c>
      <c r="T19" s="20">
        <v>5.08</v>
      </c>
      <c r="U19" s="20" t="str">
        <f t="shared" si="1"/>
        <v>[15]</v>
      </c>
      <c r="W19" s="16" t="s">
        <v>387</v>
      </c>
    </row>
    <row r="20" spans="1:23" ht="15" customHeight="1" thickBot="1" x14ac:dyDescent="0.25">
      <c r="A20" s="70"/>
      <c r="B20" s="27" t="s">
        <v>927</v>
      </c>
      <c r="C20" s="10">
        <v>17.600000000000001</v>
      </c>
      <c r="D20" s="10" t="str">
        <f>$V$6</f>
        <v>[5]</v>
      </c>
      <c r="E20" s="10">
        <v>12.45</v>
      </c>
      <c r="F20" s="10">
        <v>14.27</v>
      </c>
      <c r="G20" s="10">
        <v>11.07</v>
      </c>
      <c r="H20" s="10" t="str">
        <f>$V$3</f>
        <v>[2]</v>
      </c>
      <c r="I20" s="10">
        <v>12.6</v>
      </c>
      <c r="J20" s="10">
        <v>15.6</v>
      </c>
      <c r="K20" s="10">
        <v>17.170000000000002</v>
      </c>
      <c r="L20" s="10">
        <v>17.170000000000002</v>
      </c>
      <c r="M20" s="10" t="str">
        <f>$V$3</f>
        <v>[2]</v>
      </c>
      <c r="N20" s="10">
        <v>15.6</v>
      </c>
      <c r="O20" s="10" t="str">
        <f t="shared" si="0"/>
        <v>[4]</v>
      </c>
      <c r="P20" s="10">
        <v>18.29</v>
      </c>
      <c r="Q20" s="10" t="str">
        <f>$V$13</f>
        <v>[12]</v>
      </c>
      <c r="R20" s="10">
        <v>22.05</v>
      </c>
      <c r="S20" s="10" t="str">
        <f t="shared" si="1"/>
        <v>[15]</v>
      </c>
      <c r="T20" s="10">
        <v>19.18</v>
      </c>
      <c r="U20" s="10" t="str">
        <f t="shared" si="1"/>
        <v>[15]</v>
      </c>
      <c r="W20" s="15" t="s">
        <v>779</v>
      </c>
    </row>
    <row r="21" spans="1:23" ht="15" customHeight="1" x14ac:dyDescent="0.2">
      <c r="A21" s="66" t="s">
        <v>135</v>
      </c>
      <c r="B21" s="21" t="s">
        <v>928</v>
      </c>
      <c r="C21" s="14">
        <v>92.97</v>
      </c>
      <c r="D21" s="14" t="str">
        <f>$V$7</f>
        <v>[6]</v>
      </c>
      <c r="E21" s="14" t="s">
        <v>286</v>
      </c>
      <c r="F21" s="14" t="s">
        <v>286</v>
      </c>
      <c r="G21" s="14" t="s">
        <v>286</v>
      </c>
      <c r="H21" s="14"/>
      <c r="I21" s="14" t="s">
        <v>286</v>
      </c>
      <c r="J21" s="14" t="s">
        <v>286</v>
      </c>
      <c r="K21" s="14" t="s">
        <v>286</v>
      </c>
      <c r="L21" s="14" t="s">
        <v>286</v>
      </c>
      <c r="M21" s="14"/>
      <c r="N21" s="14" t="s">
        <v>286</v>
      </c>
      <c r="O21" s="14"/>
      <c r="P21" s="14" t="s">
        <v>286</v>
      </c>
      <c r="Q21" s="14"/>
      <c r="R21" s="14" t="s">
        <v>286</v>
      </c>
      <c r="S21" s="14"/>
      <c r="T21" s="14" t="s">
        <v>286</v>
      </c>
      <c r="U21" s="14"/>
      <c r="W21" s="15" t="s">
        <v>401</v>
      </c>
    </row>
    <row r="22" spans="1:23" ht="15" customHeight="1" x14ac:dyDescent="0.2">
      <c r="A22" s="67"/>
      <c r="B22" s="22" t="s">
        <v>929</v>
      </c>
      <c r="C22" s="12">
        <f>13/48</f>
        <v>0.27083333333333331</v>
      </c>
      <c r="D22" s="12" t="str">
        <f>$V$6</f>
        <v>[5]</v>
      </c>
      <c r="E22" s="12">
        <v>0.25</v>
      </c>
      <c r="F22" s="12">
        <v>0.25</v>
      </c>
      <c r="G22" s="12">
        <v>0.25</v>
      </c>
      <c r="H22" s="12" t="str">
        <f>$V$3</f>
        <v>[2]</v>
      </c>
      <c r="I22" s="12">
        <v>0.22</v>
      </c>
      <c r="J22" s="12">
        <v>0.22</v>
      </c>
      <c r="K22" s="12">
        <v>0.22</v>
      </c>
      <c r="L22" s="12">
        <v>0.22</v>
      </c>
      <c r="M22" s="12" t="str">
        <f>$V$3</f>
        <v>[2]</v>
      </c>
      <c r="N22" s="12">
        <v>0.24</v>
      </c>
      <c r="O22" s="12" t="str">
        <f>$V$5</f>
        <v>[4]</v>
      </c>
      <c r="P22" s="12">
        <v>0.23</v>
      </c>
      <c r="Q22" s="12" t="str">
        <f>$V$13</f>
        <v>[12]</v>
      </c>
      <c r="R22" s="12">
        <v>0.24</v>
      </c>
      <c r="S22" s="12" t="str">
        <f>$V$16</f>
        <v>[15]</v>
      </c>
      <c r="T22" s="12">
        <v>0.24</v>
      </c>
      <c r="U22" s="12" t="str">
        <f>$V$16</f>
        <v>[15]</v>
      </c>
      <c r="W22" s="15" t="s">
        <v>402</v>
      </c>
    </row>
    <row r="23" spans="1:23" ht="15" customHeight="1" thickBot="1" x14ac:dyDescent="0.25">
      <c r="A23" s="68"/>
      <c r="B23" s="23" t="s">
        <v>930</v>
      </c>
      <c r="C23" s="5">
        <v>24</v>
      </c>
      <c r="D23" s="5" t="str">
        <f>$V$6</f>
        <v>[5]</v>
      </c>
      <c r="E23" s="5">
        <v>26</v>
      </c>
      <c r="F23" s="5">
        <v>26</v>
      </c>
      <c r="G23" s="5">
        <v>26</v>
      </c>
      <c r="H23" s="5" t="str">
        <f>$V$3</f>
        <v>[2]</v>
      </c>
      <c r="I23" s="5">
        <v>26</v>
      </c>
      <c r="J23" s="5">
        <v>26</v>
      </c>
      <c r="K23" s="5">
        <v>26</v>
      </c>
      <c r="L23" s="5">
        <v>26</v>
      </c>
      <c r="M23" s="5" t="str">
        <f>$V$3</f>
        <v>[2]</v>
      </c>
      <c r="N23" s="5">
        <v>26.5</v>
      </c>
      <c r="O23" s="5" t="str">
        <f>$V$5</f>
        <v>[4]</v>
      </c>
      <c r="P23" s="5">
        <v>23.5</v>
      </c>
      <c r="Q23" s="5" t="str">
        <f>$V$13</f>
        <v>[12]</v>
      </c>
      <c r="R23" s="5">
        <v>24</v>
      </c>
      <c r="S23" s="5" t="str">
        <f>$V$16</f>
        <v>[15]</v>
      </c>
      <c r="T23" s="5">
        <v>24</v>
      </c>
      <c r="U23" s="5" t="str">
        <f>$V$16</f>
        <v>[15]</v>
      </c>
      <c r="W23" s="15" t="s">
        <v>403</v>
      </c>
    </row>
    <row r="24" spans="1:23" ht="15" customHeight="1" x14ac:dyDescent="0.2">
      <c r="A24" s="69" t="s">
        <v>128</v>
      </c>
      <c r="B24" s="24" t="s">
        <v>931</v>
      </c>
      <c r="C24" s="14" t="s">
        <v>286</v>
      </c>
      <c r="D24" s="14"/>
      <c r="E24" s="14" t="s">
        <v>286</v>
      </c>
      <c r="F24" s="14" t="s">
        <v>286</v>
      </c>
      <c r="G24" s="14" t="s">
        <v>286</v>
      </c>
      <c r="H24" s="14"/>
      <c r="I24" s="14" t="s">
        <v>286</v>
      </c>
      <c r="J24" s="14" t="s">
        <v>286</v>
      </c>
      <c r="K24" s="14" t="s">
        <v>286</v>
      </c>
      <c r="L24" s="14" t="s">
        <v>286</v>
      </c>
      <c r="M24" s="14"/>
      <c r="N24" s="14" t="s">
        <v>286</v>
      </c>
      <c r="O24" s="14"/>
      <c r="P24" s="14" t="s">
        <v>286</v>
      </c>
      <c r="Q24" s="14"/>
      <c r="R24" s="14" t="s">
        <v>286</v>
      </c>
      <c r="S24" s="14"/>
      <c r="T24" s="14" t="s">
        <v>286</v>
      </c>
      <c r="U24" s="14"/>
      <c r="W24" s="15" t="s">
        <v>404</v>
      </c>
    </row>
    <row r="25" spans="1:23" ht="15" customHeight="1" x14ac:dyDescent="0.2">
      <c r="A25" s="67"/>
      <c r="B25" s="22" t="s">
        <v>932</v>
      </c>
      <c r="C25" s="4">
        <v>4.75</v>
      </c>
      <c r="D25" s="4" t="str">
        <f>$V$6</f>
        <v>[5]</v>
      </c>
      <c r="E25" s="4">
        <v>6.38</v>
      </c>
      <c r="F25" s="4">
        <v>6.38</v>
      </c>
      <c r="G25" s="4">
        <v>6.38</v>
      </c>
      <c r="H25" s="4" t="str">
        <f>$V$3</f>
        <v>[2]</v>
      </c>
      <c r="I25" s="4">
        <v>7.73</v>
      </c>
      <c r="J25" s="4">
        <v>7.72</v>
      </c>
      <c r="K25" s="4">
        <v>7.66</v>
      </c>
      <c r="L25" s="4">
        <v>7.66</v>
      </c>
      <c r="M25" s="4" t="str">
        <f>$V$3</f>
        <v>[2]</v>
      </c>
      <c r="N25" s="4">
        <v>7.73</v>
      </c>
      <c r="O25" s="4" t="str">
        <f>$V$5</f>
        <v>[4]</v>
      </c>
      <c r="P25" s="4">
        <v>8.01</v>
      </c>
      <c r="Q25" s="4" t="str">
        <f>$V$13</f>
        <v>[12]</v>
      </c>
      <c r="R25" s="4">
        <v>4.59</v>
      </c>
      <c r="S25" s="4" t="str">
        <f>$V$16</f>
        <v>[15]</v>
      </c>
      <c r="T25" s="4">
        <v>4.59</v>
      </c>
      <c r="U25" s="4" t="str">
        <f>$V$16</f>
        <v>[15]</v>
      </c>
      <c r="W25" s="15" t="s">
        <v>405</v>
      </c>
    </row>
    <row r="26" spans="1:23" ht="15" customHeight="1" x14ac:dyDescent="0.2">
      <c r="A26" s="67"/>
      <c r="B26" s="22" t="s">
        <v>933</v>
      </c>
      <c r="C26" s="4">
        <v>0.74</v>
      </c>
      <c r="D26" s="4" t="str">
        <f>$V$6</f>
        <v>[5]</v>
      </c>
      <c r="E26" s="4">
        <v>0.42</v>
      </c>
      <c r="F26" s="4">
        <v>0.42</v>
      </c>
      <c r="G26" s="4">
        <v>0.42</v>
      </c>
      <c r="H26" s="4" t="str">
        <f>$V$3</f>
        <v>[2]</v>
      </c>
      <c r="I26" s="4">
        <v>0.22</v>
      </c>
      <c r="J26" s="4">
        <v>0.23</v>
      </c>
      <c r="K26" s="4">
        <v>0.22</v>
      </c>
      <c r="L26" s="4">
        <v>0.22</v>
      </c>
      <c r="M26" s="4" t="str">
        <f>$V$3</f>
        <v>[2]</v>
      </c>
      <c r="N26" s="4">
        <v>0.27</v>
      </c>
      <c r="O26" s="4" t="str">
        <f>$V$5</f>
        <v>[4]</v>
      </c>
      <c r="P26" s="4">
        <v>0.37</v>
      </c>
      <c r="Q26" s="4" t="str">
        <f>$V$13</f>
        <v>[12]</v>
      </c>
      <c r="R26" s="4">
        <v>0.71</v>
      </c>
      <c r="S26" s="4" t="str">
        <f>$V$16</f>
        <v>[15]</v>
      </c>
      <c r="T26" s="4">
        <v>0.71</v>
      </c>
      <c r="U26" s="4" t="str">
        <f>$V$16</f>
        <v>[15]</v>
      </c>
      <c r="W26" s="15" t="s">
        <v>406</v>
      </c>
    </row>
    <row r="27" spans="1:23" ht="15" customHeight="1" thickBot="1" x14ac:dyDescent="0.25">
      <c r="A27" s="70"/>
      <c r="B27" s="23" t="s">
        <v>934</v>
      </c>
      <c r="C27" s="3">
        <v>43</v>
      </c>
      <c r="D27" s="3" t="str">
        <f>$V$6</f>
        <v>[5]</v>
      </c>
      <c r="E27" s="3">
        <v>35</v>
      </c>
      <c r="F27" s="3">
        <v>35</v>
      </c>
      <c r="G27" s="3">
        <v>35</v>
      </c>
      <c r="H27" s="3" t="str">
        <f>$V$3</f>
        <v>[2]</v>
      </c>
      <c r="I27" s="3">
        <v>30</v>
      </c>
      <c r="J27" s="3">
        <v>30</v>
      </c>
      <c r="K27" s="3">
        <v>30</v>
      </c>
      <c r="L27" s="3">
        <v>30</v>
      </c>
      <c r="M27" s="3" t="str">
        <f>$V$3</f>
        <v>[2]</v>
      </c>
      <c r="N27" s="3">
        <v>33.5</v>
      </c>
      <c r="O27" s="3" t="str">
        <f>$V$5</f>
        <v>[4]</v>
      </c>
      <c r="P27" s="3">
        <v>39</v>
      </c>
      <c r="Q27" s="3" t="str">
        <f>$V$13</f>
        <v>[12]</v>
      </c>
      <c r="R27" s="3">
        <v>40</v>
      </c>
      <c r="S27" s="3" t="str">
        <f>$V$16</f>
        <v>[15]</v>
      </c>
      <c r="T27" s="3">
        <v>40</v>
      </c>
      <c r="U27" s="3" t="str">
        <f>$V$16</f>
        <v>[15]</v>
      </c>
      <c r="W27" s="15" t="s">
        <v>1029</v>
      </c>
    </row>
    <row r="28" spans="1:23" ht="15" customHeight="1" x14ac:dyDescent="0.2">
      <c r="A28" s="73" t="s">
        <v>129</v>
      </c>
      <c r="B28" s="21" t="s">
        <v>935</v>
      </c>
      <c r="C28" s="14" t="s">
        <v>286</v>
      </c>
      <c r="D28" s="14"/>
      <c r="E28" s="14" t="s">
        <v>286</v>
      </c>
      <c r="F28" s="14" t="s">
        <v>286</v>
      </c>
      <c r="G28" s="14" t="s">
        <v>286</v>
      </c>
      <c r="H28" s="14"/>
      <c r="I28" s="14" t="s">
        <v>286</v>
      </c>
      <c r="J28" s="14" t="s">
        <v>286</v>
      </c>
      <c r="K28" s="14" t="s">
        <v>286</v>
      </c>
      <c r="L28" s="14" t="s">
        <v>286</v>
      </c>
      <c r="M28" s="14"/>
      <c r="N28" s="14" t="s">
        <v>286</v>
      </c>
      <c r="O28" s="14"/>
      <c r="P28" s="14" t="s">
        <v>286</v>
      </c>
      <c r="Q28" s="14"/>
      <c r="R28" s="14" t="s">
        <v>286</v>
      </c>
      <c r="S28" s="14"/>
      <c r="T28" s="14" t="s">
        <v>286</v>
      </c>
      <c r="U28" s="14"/>
    </row>
    <row r="29" spans="1:23" ht="15" customHeight="1" x14ac:dyDescent="0.2">
      <c r="A29" s="74"/>
      <c r="B29" s="22" t="s">
        <v>936</v>
      </c>
      <c r="C29" s="9">
        <v>11.2</v>
      </c>
      <c r="D29" s="9" t="str">
        <f>$V$6</f>
        <v>[5]</v>
      </c>
      <c r="E29" s="9">
        <v>12.7</v>
      </c>
      <c r="F29" s="9">
        <v>12.7</v>
      </c>
      <c r="G29" s="9">
        <v>12.7</v>
      </c>
      <c r="H29" s="9" t="str">
        <f>$V$3</f>
        <v>[2]</v>
      </c>
      <c r="I29" s="9">
        <v>14.35</v>
      </c>
      <c r="J29" s="9">
        <v>14.35</v>
      </c>
      <c r="K29" s="9">
        <v>14.35</v>
      </c>
      <c r="L29" s="9">
        <v>14.35</v>
      </c>
      <c r="M29" s="9" t="str">
        <f>$V$3</f>
        <v>[2]</v>
      </c>
      <c r="N29" s="9">
        <v>14.35</v>
      </c>
      <c r="O29" s="9" t="str">
        <f>$V$5</f>
        <v>[4]</v>
      </c>
      <c r="P29" s="9">
        <v>15.21</v>
      </c>
      <c r="Q29" s="9" t="str">
        <f>$V$13</f>
        <v>[12]</v>
      </c>
      <c r="R29" s="9">
        <v>12.25</v>
      </c>
      <c r="S29" s="9" t="str">
        <f>$V$16</f>
        <v>[15]</v>
      </c>
      <c r="T29" s="9">
        <v>12.25</v>
      </c>
      <c r="U29" s="9" t="str">
        <f>$V$16</f>
        <v>[15]</v>
      </c>
    </row>
    <row r="30" spans="1:23" ht="15" customHeight="1" x14ac:dyDescent="0.2">
      <c r="A30" s="74"/>
      <c r="B30" s="22" t="s">
        <v>937</v>
      </c>
      <c r="C30" s="4">
        <v>0.37</v>
      </c>
      <c r="D30" s="4" t="str">
        <f>$V$6</f>
        <v>[5]</v>
      </c>
      <c r="E30" s="4">
        <v>0.52</v>
      </c>
      <c r="F30" s="4">
        <v>0.52</v>
      </c>
      <c r="G30" s="4">
        <v>0.52</v>
      </c>
      <c r="H30" s="4" t="str">
        <f>$V$3</f>
        <v>[2]</v>
      </c>
      <c r="I30" s="4">
        <v>0.33</v>
      </c>
      <c r="J30" s="4">
        <v>0.33</v>
      </c>
      <c r="K30" s="4">
        <v>0.33</v>
      </c>
      <c r="L30" s="4">
        <v>0.33</v>
      </c>
      <c r="M30" s="4" t="str">
        <f>$V$3</f>
        <v>[2]</v>
      </c>
      <c r="N30" s="4">
        <v>0.2</v>
      </c>
      <c r="O30" s="4" t="str">
        <f>$V$5</f>
        <v>[4]</v>
      </c>
      <c r="P30" s="4">
        <v>0.36</v>
      </c>
      <c r="Q30" s="4" t="str">
        <f>$V$13</f>
        <v>[12]</v>
      </c>
      <c r="R30" s="4">
        <v>0.37</v>
      </c>
      <c r="S30" s="4" t="str">
        <f>$V$16</f>
        <v>[15]</v>
      </c>
      <c r="T30" s="4">
        <v>0.37</v>
      </c>
      <c r="U30" s="4" t="str">
        <f>$V$16</f>
        <v>[15]</v>
      </c>
    </row>
    <row r="31" spans="1:23" ht="15" customHeight="1" thickBot="1" x14ac:dyDescent="0.25">
      <c r="A31" s="75"/>
      <c r="B31" s="23" t="s">
        <v>938</v>
      </c>
      <c r="C31" s="5">
        <v>31</v>
      </c>
      <c r="D31" s="5" t="str">
        <f>$V$6</f>
        <v>[5]</v>
      </c>
      <c r="E31" s="5">
        <v>29</v>
      </c>
      <c r="F31" s="5">
        <v>29</v>
      </c>
      <c r="G31" s="5">
        <v>29</v>
      </c>
      <c r="H31" s="5" t="str">
        <f>$V$3</f>
        <v>[2]</v>
      </c>
      <c r="I31" s="5">
        <v>32</v>
      </c>
      <c r="J31" s="5">
        <v>32</v>
      </c>
      <c r="K31" s="5">
        <v>32</v>
      </c>
      <c r="L31" s="5">
        <v>32</v>
      </c>
      <c r="M31" s="5" t="str">
        <f>$V$3</f>
        <v>[2]</v>
      </c>
      <c r="N31" s="5">
        <v>30</v>
      </c>
      <c r="O31" s="5" t="str">
        <f>$V$5</f>
        <v>[4]</v>
      </c>
      <c r="P31" s="5">
        <v>31</v>
      </c>
      <c r="Q31" s="5" t="str">
        <f>$V$13</f>
        <v>[12]</v>
      </c>
      <c r="R31" s="5">
        <v>31</v>
      </c>
      <c r="S31" s="5" t="str">
        <f>$V$16</f>
        <v>[15]</v>
      </c>
      <c r="T31" s="5">
        <v>31</v>
      </c>
      <c r="U31" s="5" t="str">
        <f>$V$16</f>
        <v>[15]</v>
      </c>
    </row>
    <row r="32" spans="1:23" ht="15" customHeight="1" x14ac:dyDescent="0.2">
      <c r="A32" s="69" t="s">
        <v>69</v>
      </c>
      <c r="B32" s="24" t="s">
        <v>913</v>
      </c>
      <c r="C32" s="9">
        <v>492</v>
      </c>
      <c r="D32" s="9" t="str">
        <f>$V$11</f>
        <v>[10]</v>
      </c>
      <c r="E32" s="9">
        <v>492</v>
      </c>
      <c r="F32" s="9">
        <v>492</v>
      </c>
      <c r="G32" s="9">
        <v>492</v>
      </c>
      <c r="H32" s="9" t="str">
        <f>$V$12</f>
        <v>[11]</v>
      </c>
      <c r="I32" s="9">
        <v>492</v>
      </c>
      <c r="J32" s="9">
        <v>492</v>
      </c>
      <c r="K32" s="9">
        <v>492</v>
      </c>
      <c r="L32" s="9">
        <v>492</v>
      </c>
      <c r="M32" s="9" t="str">
        <f>$V$12</f>
        <v>[11]</v>
      </c>
      <c r="N32" s="9">
        <v>492</v>
      </c>
      <c r="O32" s="9" t="str">
        <f>$V$12</f>
        <v>[11]</v>
      </c>
      <c r="P32" s="9">
        <v>513</v>
      </c>
      <c r="Q32" s="9" t="str">
        <f>$V$15</f>
        <v>[14]</v>
      </c>
      <c r="R32" s="9">
        <v>500</v>
      </c>
      <c r="S32" s="9" t="str">
        <f>$V$11</f>
        <v>[10]</v>
      </c>
      <c r="T32" s="9">
        <v>492</v>
      </c>
      <c r="U32" s="9" t="str">
        <f>$V$11</f>
        <v>[10]</v>
      </c>
    </row>
    <row r="33" spans="1:21" ht="15" customHeight="1" x14ac:dyDescent="0.2">
      <c r="A33" s="67"/>
      <c r="B33" s="22" t="s">
        <v>891</v>
      </c>
      <c r="C33" s="9">
        <v>0.82</v>
      </c>
      <c r="D33" s="9" t="str">
        <f>$V$11</f>
        <v>[10]</v>
      </c>
      <c r="E33" s="9">
        <v>0.82</v>
      </c>
      <c r="F33" s="9">
        <v>0.82</v>
      </c>
      <c r="G33" s="9">
        <v>0.82</v>
      </c>
      <c r="H33" s="9" t="str">
        <f>$V$12</f>
        <v>[11]</v>
      </c>
      <c r="I33" s="9">
        <v>0.82</v>
      </c>
      <c r="J33" s="9">
        <v>0.82</v>
      </c>
      <c r="K33" s="9">
        <v>0.82</v>
      </c>
      <c r="L33" s="9">
        <v>0.82</v>
      </c>
      <c r="M33" s="9" t="str">
        <f>$V$12</f>
        <v>[11]</v>
      </c>
      <c r="N33" s="9">
        <v>0.82</v>
      </c>
      <c r="O33" s="9" t="str">
        <f>$V$12</f>
        <v>[11]</v>
      </c>
      <c r="P33" s="9">
        <v>0.86</v>
      </c>
      <c r="Q33" s="9" t="str">
        <f>$V$15</f>
        <v>[14]</v>
      </c>
      <c r="R33" s="9">
        <v>0.84</v>
      </c>
      <c r="S33" s="9" t="str">
        <f>$V$11</f>
        <v>[10]</v>
      </c>
      <c r="T33" s="9">
        <v>0.82</v>
      </c>
      <c r="U33" s="9" t="str">
        <f>$V$11</f>
        <v>[10]</v>
      </c>
    </row>
    <row r="34" spans="1:21" ht="15" customHeight="1" x14ac:dyDescent="0.2">
      <c r="A34" s="67"/>
      <c r="B34" s="22" t="s">
        <v>939</v>
      </c>
      <c r="C34" s="13" t="s">
        <v>286</v>
      </c>
      <c r="D34" s="13"/>
      <c r="E34" s="13" t="s">
        <v>286</v>
      </c>
      <c r="F34" s="13" t="s">
        <v>286</v>
      </c>
      <c r="G34" s="13" t="s">
        <v>286</v>
      </c>
      <c r="H34" s="13"/>
      <c r="I34" s="13" t="s">
        <v>286</v>
      </c>
      <c r="J34" s="13" t="s">
        <v>286</v>
      </c>
      <c r="K34" s="13" t="s">
        <v>286</v>
      </c>
      <c r="L34" s="13" t="s">
        <v>286</v>
      </c>
      <c r="M34" s="13"/>
      <c r="N34" s="13" t="s">
        <v>286</v>
      </c>
      <c r="O34" s="13"/>
      <c r="P34" s="13">
        <v>0.8</v>
      </c>
      <c r="Q34" s="13" t="str">
        <f>$V$13</f>
        <v>[12]</v>
      </c>
      <c r="R34" s="13" t="s">
        <v>286</v>
      </c>
      <c r="S34" s="13"/>
      <c r="T34" s="13" t="s">
        <v>286</v>
      </c>
      <c r="U34" s="13"/>
    </row>
    <row r="35" spans="1:21" ht="15" customHeight="1" x14ac:dyDescent="0.2">
      <c r="A35" s="67"/>
      <c r="B35" s="22" t="s">
        <v>940</v>
      </c>
      <c r="C35" s="4">
        <v>370</v>
      </c>
      <c r="D35" s="4" t="str">
        <f>$V$11</f>
        <v>[10]</v>
      </c>
      <c r="E35" s="4">
        <v>370</v>
      </c>
      <c r="F35" s="4">
        <v>370</v>
      </c>
      <c r="G35" s="4">
        <v>370</v>
      </c>
      <c r="H35" s="4" t="str">
        <f>$V$12</f>
        <v>[11]</v>
      </c>
      <c r="I35" s="4">
        <v>410</v>
      </c>
      <c r="J35" s="4">
        <v>410</v>
      </c>
      <c r="K35" s="4">
        <v>410</v>
      </c>
      <c r="L35" s="4">
        <v>410</v>
      </c>
      <c r="M35" s="4" t="str">
        <f>$V$12</f>
        <v>[11]</v>
      </c>
      <c r="N35" s="4">
        <v>410</v>
      </c>
      <c r="O35" s="4" t="str">
        <f>$V$4</f>
        <v>[3]</v>
      </c>
      <c r="P35" s="4">
        <v>420</v>
      </c>
      <c r="Q35" s="4" t="str">
        <f>$V$14</f>
        <v>[13]</v>
      </c>
      <c r="R35" s="4">
        <v>370</v>
      </c>
      <c r="S35" s="4" t="str">
        <f>$V$11</f>
        <v>[10]</v>
      </c>
      <c r="T35" s="4">
        <v>370</v>
      </c>
      <c r="U35" s="4" t="str">
        <f>$V$11</f>
        <v>[10]</v>
      </c>
    </row>
    <row r="36" spans="1:21" ht="15" customHeight="1" thickBot="1" x14ac:dyDescent="0.25">
      <c r="A36" s="67"/>
      <c r="B36" s="22" t="s">
        <v>941</v>
      </c>
      <c r="C36" s="13" t="s">
        <v>286</v>
      </c>
      <c r="D36" s="13"/>
      <c r="E36" s="13">
        <v>350</v>
      </c>
      <c r="F36" s="13">
        <v>350</v>
      </c>
      <c r="G36" s="13">
        <v>350</v>
      </c>
      <c r="H36" s="13" t="str">
        <f>$V$3</f>
        <v>[2]</v>
      </c>
      <c r="I36" s="13" t="s">
        <v>286</v>
      </c>
      <c r="J36" s="13" t="s">
        <v>286</v>
      </c>
      <c r="K36" s="13" t="s">
        <v>286</v>
      </c>
      <c r="L36" s="13" t="s">
        <v>286</v>
      </c>
      <c r="M36" s="13" t="str">
        <f>$V$3</f>
        <v>[2]</v>
      </c>
      <c r="N36" s="13" t="s">
        <v>286</v>
      </c>
      <c r="O36" s="13"/>
      <c r="P36" s="13">
        <v>390</v>
      </c>
      <c r="Q36" s="13" t="str">
        <f>$V$13</f>
        <v>[12]</v>
      </c>
      <c r="R36" s="13">
        <v>350</v>
      </c>
      <c r="S36" s="13" t="str">
        <f>$V$16</f>
        <v>[15]</v>
      </c>
      <c r="T36" s="13">
        <v>350</v>
      </c>
      <c r="U36" s="13" t="str">
        <f>$V$16</f>
        <v>[15]</v>
      </c>
    </row>
    <row r="37" spans="1:21" ht="15" customHeight="1" x14ac:dyDescent="0.2">
      <c r="A37" s="66" t="s">
        <v>3</v>
      </c>
      <c r="B37" s="21" t="s">
        <v>325</v>
      </c>
      <c r="C37" s="6">
        <v>154</v>
      </c>
      <c r="D37" s="6" t="str">
        <f>$V$11</f>
        <v>[10]</v>
      </c>
      <c r="E37" s="6" t="s">
        <v>286</v>
      </c>
      <c r="F37" s="6" t="s">
        <v>286</v>
      </c>
      <c r="G37" s="6" t="s">
        <v>286</v>
      </c>
      <c r="H37" s="6" t="str">
        <f>$V$3</f>
        <v>[2]</v>
      </c>
      <c r="I37" s="6" t="s">
        <v>286</v>
      </c>
      <c r="J37" s="6" t="s">
        <v>286</v>
      </c>
      <c r="K37" s="6" t="s">
        <v>286</v>
      </c>
      <c r="L37" s="6" t="s">
        <v>286</v>
      </c>
      <c r="M37" s="6" t="str">
        <f>$V$3</f>
        <v>[2]</v>
      </c>
      <c r="N37" s="6" t="s">
        <v>286</v>
      </c>
      <c r="O37" s="6"/>
      <c r="P37" s="6" t="s">
        <v>286</v>
      </c>
      <c r="Q37" s="6"/>
      <c r="R37" s="6">
        <v>138</v>
      </c>
      <c r="S37" s="6" t="str">
        <f>$V$11</f>
        <v>[10]</v>
      </c>
      <c r="T37" s="6">
        <v>137</v>
      </c>
      <c r="U37" s="6" t="str">
        <f>$V$11</f>
        <v>[10]</v>
      </c>
    </row>
    <row r="38" spans="1:21" ht="15" customHeight="1" x14ac:dyDescent="0.2">
      <c r="A38" s="67"/>
      <c r="B38" s="22" t="s">
        <v>326</v>
      </c>
      <c r="C38" s="4" t="s">
        <v>66</v>
      </c>
      <c r="D38" s="4"/>
      <c r="E38" s="4">
        <v>3785</v>
      </c>
      <c r="F38" s="4">
        <v>3785</v>
      </c>
      <c r="G38" s="4">
        <v>3785</v>
      </c>
      <c r="H38" s="4" t="str">
        <f>$V$3</f>
        <v>[2]</v>
      </c>
      <c r="I38" s="4" t="s">
        <v>66</v>
      </c>
      <c r="J38" s="4" t="s">
        <v>66</v>
      </c>
      <c r="K38" s="4" t="s">
        <v>66</v>
      </c>
      <c r="L38" s="4">
        <v>3641</v>
      </c>
      <c r="M38" s="4" t="str">
        <f>$V$3</f>
        <v>[2]</v>
      </c>
      <c r="N38" s="4" t="s">
        <v>66</v>
      </c>
      <c r="O38" s="4"/>
      <c r="P38" s="4" t="s">
        <v>66</v>
      </c>
      <c r="Q38" s="4"/>
      <c r="R38" s="4">
        <v>4278</v>
      </c>
      <c r="S38" s="4" t="str">
        <f>$V$11</f>
        <v>[10]</v>
      </c>
      <c r="T38" s="4">
        <v>4339</v>
      </c>
      <c r="U38" s="4" t="str">
        <f>$V$11</f>
        <v>[10]</v>
      </c>
    </row>
    <row r="39" spans="1:21" ht="15" customHeight="1" thickBot="1" x14ac:dyDescent="0.25">
      <c r="A39" s="68"/>
      <c r="B39" s="25" t="s">
        <v>327</v>
      </c>
      <c r="C39" s="13">
        <v>14758</v>
      </c>
      <c r="D39" s="13" t="str">
        <f>$V$11</f>
        <v>[10]</v>
      </c>
      <c r="E39" s="13">
        <v>23827</v>
      </c>
      <c r="F39" s="13">
        <v>23827</v>
      </c>
      <c r="G39" s="13">
        <v>23827</v>
      </c>
      <c r="H39" s="13" t="str">
        <f>$V$3</f>
        <v>[2]</v>
      </c>
      <c r="I39" s="13">
        <v>26022</v>
      </c>
      <c r="J39" s="13">
        <v>26022</v>
      </c>
      <c r="K39" s="13">
        <v>26022</v>
      </c>
      <c r="L39" s="13">
        <v>29666</v>
      </c>
      <c r="M39" s="13" t="str">
        <f>$V$3</f>
        <v>[2]</v>
      </c>
      <c r="N39" s="13">
        <v>25817</v>
      </c>
      <c r="O39" s="13" t="str">
        <f>$V$5</f>
        <v>[4]</v>
      </c>
      <c r="P39" s="13">
        <v>42680</v>
      </c>
      <c r="Q39" s="13" t="str">
        <f>$V$13</f>
        <v>[12]</v>
      </c>
      <c r="R39" s="13">
        <v>22129</v>
      </c>
      <c r="S39" s="13" t="str">
        <f>$V$11</f>
        <v>[10]</v>
      </c>
      <c r="T39" s="13">
        <v>22126</v>
      </c>
      <c r="U39" s="13" t="str">
        <f>$V$11</f>
        <v>[10]</v>
      </c>
    </row>
    <row r="40" spans="1:21" ht="15" customHeight="1" x14ac:dyDescent="0.2">
      <c r="A40" s="69" t="s">
        <v>4</v>
      </c>
      <c r="B40" s="21" t="s">
        <v>942</v>
      </c>
      <c r="C40" s="6">
        <v>1200</v>
      </c>
      <c r="D40" s="6" t="s">
        <v>794</v>
      </c>
      <c r="E40" s="6">
        <v>1900</v>
      </c>
      <c r="F40" s="6">
        <v>1700</v>
      </c>
      <c r="G40" s="6">
        <v>1800</v>
      </c>
      <c r="H40" s="6" t="s">
        <v>783</v>
      </c>
      <c r="I40" s="6">
        <v>2150</v>
      </c>
      <c r="J40" s="6">
        <v>2000</v>
      </c>
      <c r="K40" s="6">
        <v>2000</v>
      </c>
      <c r="L40" s="6">
        <v>1700</v>
      </c>
      <c r="M40" s="6" t="s">
        <v>784</v>
      </c>
      <c r="N40" s="6">
        <v>2650</v>
      </c>
      <c r="O40" s="6" t="s">
        <v>795</v>
      </c>
      <c r="P40" s="6">
        <v>2450</v>
      </c>
      <c r="Q40" s="6" t="s">
        <v>796</v>
      </c>
      <c r="R40" s="6">
        <v>1170</v>
      </c>
      <c r="S40" s="6" t="s">
        <v>797</v>
      </c>
      <c r="T40" s="6">
        <v>1400</v>
      </c>
      <c r="U40" s="6" t="s">
        <v>798</v>
      </c>
    </row>
    <row r="41" spans="1:21" ht="15" customHeight="1" x14ac:dyDescent="0.2">
      <c r="A41" s="76"/>
      <c r="B41" s="28" t="s">
        <v>1105</v>
      </c>
      <c r="C41" s="7">
        <v>2050</v>
      </c>
      <c r="D41" s="7" t="s">
        <v>794</v>
      </c>
      <c r="E41" s="7">
        <v>2800</v>
      </c>
      <c r="F41" s="7">
        <v>2650</v>
      </c>
      <c r="G41" s="7">
        <v>2950</v>
      </c>
      <c r="H41" s="7" t="s">
        <v>783</v>
      </c>
      <c r="I41" s="7">
        <v>3700</v>
      </c>
      <c r="J41" s="7">
        <v>3400</v>
      </c>
      <c r="K41" s="7">
        <v>2850</v>
      </c>
      <c r="L41" s="7">
        <v>3800</v>
      </c>
      <c r="M41" s="7" t="s">
        <v>784</v>
      </c>
      <c r="N41" s="7">
        <v>3700</v>
      </c>
      <c r="O41" s="7" t="s">
        <v>795</v>
      </c>
      <c r="P41" s="7">
        <v>4150</v>
      </c>
      <c r="Q41" s="7" t="s">
        <v>796</v>
      </c>
      <c r="R41" s="7">
        <v>2050</v>
      </c>
      <c r="S41" s="7" t="s">
        <v>797</v>
      </c>
      <c r="T41" s="7">
        <v>2400</v>
      </c>
      <c r="U41" s="7" t="s">
        <v>798</v>
      </c>
    </row>
    <row r="42" spans="1:21" ht="15" customHeight="1" thickBot="1" x14ac:dyDescent="0.25">
      <c r="A42" s="70"/>
      <c r="B42" s="23" t="s">
        <v>943</v>
      </c>
      <c r="C42" s="3">
        <v>2000</v>
      </c>
      <c r="D42" s="3" t="s">
        <v>794</v>
      </c>
      <c r="E42" s="3">
        <v>2750</v>
      </c>
      <c r="F42" s="3">
        <v>2500</v>
      </c>
      <c r="G42" s="3">
        <v>2900</v>
      </c>
      <c r="H42" s="3" t="s">
        <v>783</v>
      </c>
      <c r="I42" s="3">
        <v>3350</v>
      </c>
      <c r="J42" s="3">
        <v>4050</v>
      </c>
      <c r="K42" s="3">
        <v>2800</v>
      </c>
      <c r="L42" s="3">
        <v>4250</v>
      </c>
      <c r="M42" s="3" t="s">
        <v>784</v>
      </c>
      <c r="N42" s="3">
        <v>3450</v>
      </c>
      <c r="O42" s="3" t="s">
        <v>795</v>
      </c>
      <c r="P42" s="3">
        <v>3800</v>
      </c>
      <c r="Q42" s="3" t="s">
        <v>796</v>
      </c>
      <c r="R42" s="3">
        <v>2040</v>
      </c>
      <c r="S42" s="3" t="s">
        <v>797</v>
      </c>
      <c r="T42" s="3">
        <v>2380</v>
      </c>
      <c r="U42" s="3" t="s">
        <v>798</v>
      </c>
    </row>
    <row r="43" spans="1:21" ht="15" customHeight="1" x14ac:dyDescent="0.2">
      <c r="A43" s="71" t="s">
        <v>136</v>
      </c>
      <c r="B43" s="29" t="s">
        <v>944</v>
      </c>
      <c r="C43" s="14">
        <v>55338</v>
      </c>
      <c r="D43" s="14" t="str">
        <f t="shared" ref="D43:D50" si="2">$V$6</f>
        <v>[5]</v>
      </c>
      <c r="E43" s="14">
        <v>63503</v>
      </c>
      <c r="F43" s="14">
        <v>68266</v>
      </c>
      <c r="G43" s="14">
        <v>61915</v>
      </c>
      <c r="H43" s="14" t="str">
        <f t="shared" ref="H43:H50" si="3">$V$3</f>
        <v>[2]</v>
      </c>
      <c r="I43" s="14">
        <v>70307</v>
      </c>
      <c r="J43" s="14">
        <v>79333</v>
      </c>
      <c r="K43" s="14">
        <v>79243</v>
      </c>
      <c r="L43" s="14">
        <v>85366</v>
      </c>
      <c r="M43" s="14" t="str">
        <f t="shared" ref="M43:M50" si="4">$V$3</f>
        <v>[2]</v>
      </c>
      <c r="N43" s="14">
        <v>82871</v>
      </c>
      <c r="O43" s="14" t="str">
        <f>$V$4</f>
        <v>[3]</v>
      </c>
      <c r="P43" s="14">
        <v>116119</v>
      </c>
      <c r="Q43" s="14" t="str">
        <f>$V$14</f>
        <v>[13]</v>
      </c>
      <c r="R43" s="14">
        <v>68266</v>
      </c>
      <c r="S43" s="14" t="str">
        <f t="shared" ref="S43:U50" si="5">$V$16</f>
        <v>[15]</v>
      </c>
      <c r="T43" s="14">
        <v>63957</v>
      </c>
      <c r="U43" s="14" t="str">
        <f t="shared" si="5"/>
        <v>[15]</v>
      </c>
    </row>
    <row r="44" spans="1:21" ht="15" customHeight="1" x14ac:dyDescent="0.2">
      <c r="A44" s="72"/>
      <c r="B44" s="22" t="s">
        <v>945</v>
      </c>
      <c r="C44" s="9">
        <v>54884</v>
      </c>
      <c r="D44" s="9" t="str">
        <f t="shared" si="2"/>
        <v>[5]</v>
      </c>
      <c r="E44" s="9">
        <v>63276</v>
      </c>
      <c r="F44" s="9">
        <v>68039</v>
      </c>
      <c r="G44" s="9">
        <v>61689</v>
      </c>
      <c r="H44" s="9" t="str">
        <f t="shared" si="3"/>
        <v>[2]</v>
      </c>
      <c r="I44" s="9">
        <v>70080</v>
      </c>
      <c r="J44" s="9">
        <v>79016</v>
      </c>
      <c r="K44" s="9">
        <v>79016</v>
      </c>
      <c r="L44" s="9">
        <v>85139</v>
      </c>
      <c r="M44" s="9" t="str">
        <f t="shared" si="4"/>
        <v>[2]</v>
      </c>
      <c r="N44" s="9">
        <v>82645</v>
      </c>
      <c r="O44" s="9" t="str">
        <f>$V$4</f>
        <v>[3]</v>
      </c>
      <c r="P44" s="9">
        <v>115893</v>
      </c>
      <c r="Q44" s="9" t="str">
        <f>$V$14</f>
        <v>[13]</v>
      </c>
      <c r="R44" s="9">
        <v>67812</v>
      </c>
      <c r="S44" s="9" t="str">
        <f t="shared" si="5"/>
        <v>[15]</v>
      </c>
      <c r="T44" s="9">
        <v>63503</v>
      </c>
      <c r="U44" s="9" t="str">
        <f t="shared" si="5"/>
        <v>[15]</v>
      </c>
    </row>
    <row r="45" spans="1:21" ht="15" customHeight="1" x14ac:dyDescent="0.2">
      <c r="A45" s="72"/>
      <c r="B45" s="22" t="s">
        <v>946</v>
      </c>
      <c r="C45" s="9">
        <v>49898</v>
      </c>
      <c r="D45" s="9" t="str">
        <f t="shared" si="2"/>
        <v>[5]</v>
      </c>
      <c r="E45" s="9">
        <v>52889</v>
      </c>
      <c r="F45" s="9">
        <v>56245</v>
      </c>
      <c r="G45" s="9">
        <v>49895</v>
      </c>
      <c r="H45" s="9" t="str">
        <f t="shared" si="3"/>
        <v>[2]</v>
      </c>
      <c r="I45" s="9">
        <v>58604</v>
      </c>
      <c r="J45" s="9">
        <v>66361</v>
      </c>
      <c r="K45" s="9">
        <v>66814</v>
      </c>
      <c r="L45" s="9">
        <v>71350</v>
      </c>
      <c r="M45" s="9" t="str">
        <f t="shared" si="4"/>
        <v>[2]</v>
      </c>
      <c r="N45" s="9">
        <v>69308</v>
      </c>
      <c r="O45" s="9" t="str">
        <f>$V$4</f>
        <v>[3]</v>
      </c>
      <c r="P45" s="9">
        <v>95254</v>
      </c>
      <c r="Q45" s="9" t="str">
        <f>$V$14</f>
        <v>[13]</v>
      </c>
      <c r="R45" s="9">
        <v>58567</v>
      </c>
      <c r="S45" s="9" t="str">
        <f t="shared" si="5"/>
        <v>[15]</v>
      </c>
      <c r="T45" s="9">
        <v>58060</v>
      </c>
      <c r="U45" s="9" t="str">
        <f t="shared" si="5"/>
        <v>[15]</v>
      </c>
    </row>
    <row r="46" spans="1:21" ht="15" customHeight="1" x14ac:dyDescent="0.2">
      <c r="A46" s="72"/>
      <c r="B46" s="22" t="s">
        <v>947</v>
      </c>
      <c r="C46" s="9">
        <v>45586</v>
      </c>
      <c r="D46" s="9" t="str">
        <f t="shared" si="2"/>
        <v>[5]</v>
      </c>
      <c r="E46" s="9">
        <v>49714</v>
      </c>
      <c r="F46" s="9">
        <v>53070</v>
      </c>
      <c r="G46" s="9">
        <v>46720</v>
      </c>
      <c r="H46" s="9" t="str">
        <f t="shared" si="3"/>
        <v>[2]</v>
      </c>
      <c r="I46" s="9">
        <v>55202</v>
      </c>
      <c r="J46" s="9">
        <v>62732</v>
      </c>
      <c r="K46" s="9">
        <v>63639</v>
      </c>
      <c r="L46" s="9">
        <v>67721</v>
      </c>
      <c r="M46" s="9" t="str">
        <f t="shared" si="4"/>
        <v>[2]</v>
      </c>
      <c r="N46" s="9">
        <v>65952</v>
      </c>
      <c r="O46" s="9" t="str">
        <f>$V$4</f>
        <v>[3]</v>
      </c>
      <c r="P46" s="9">
        <v>90718</v>
      </c>
      <c r="Q46" s="9" t="str">
        <f>$V$14</f>
        <v>[13]</v>
      </c>
      <c r="R46" s="9">
        <v>55338</v>
      </c>
      <c r="S46" s="9" t="str">
        <f t="shared" si="5"/>
        <v>[15]</v>
      </c>
      <c r="T46" s="9">
        <v>50802</v>
      </c>
      <c r="U46" s="9" t="str">
        <f t="shared" si="5"/>
        <v>[15]</v>
      </c>
    </row>
    <row r="47" spans="1:21" ht="15" customHeight="1" x14ac:dyDescent="0.2">
      <c r="A47" s="72"/>
      <c r="B47" s="22" t="s">
        <v>948</v>
      </c>
      <c r="C47" s="9">
        <v>31071</v>
      </c>
      <c r="D47" s="9" t="str">
        <f t="shared" si="2"/>
        <v>[5]</v>
      </c>
      <c r="E47" s="9">
        <v>32904</v>
      </c>
      <c r="F47" s="9">
        <v>33643</v>
      </c>
      <c r="G47" s="9">
        <v>31311</v>
      </c>
      <c r="H47" s="9" t="str">
        <f t="shared" si="3"/>
        <v>[2]</v>
      </c>
      <c r="I47" s="9">
        <v>37648</v>
      </c>
      <c r="J47" s="9">
        <v>41413</v>
      </c>
      <c r="K47" s="9">
        <v>42901</v>
      </c>
      <c r="L47" s="9">
        <v>44677</v>
      </c>
      <c r="M47" s="9" t="str">
        <f t="shared" si="4"/>
        <v>[2]</v>
      </c>
      <c r="N47" s="9">
        <v>40823</v>
      </c>
      <c r="O47" s="9" t="str">
        <f>$V$5</f>
        <v>[4]</v>
      </c>
      <c r="P47" s="9">
        <v>54431</v>
      </c>
      <c r="Q47" s="9" t="str">
        <f>$V$13</f>
        <v>[12]</v>
      </c>
      <c r="R47" s="9">
        <f>R46-R48</f>
        <v>35369</v>
      </c>
      <c r="S47" s="9" t="str">
        <f t="shared" si="5"/>
        <v>[15]</v>
      </c>
      <c r="T47" s="9">
        <f>T46-T48</f>
        <v>33236</v>
      </c>
      <c r="U47" s="9" t="str">
        <f t="shared" si="5"/>
        <v>[15]</v>
      </c>
    </row>
    <row r="48" spans="1:21" ht="15" customHeight="1" x14ac:dyDescent="0.2">
      <c r="A48" s="72"/>
      <c r="B48" s="22" t="s">
        <v>949</v>
      </c>
      <c r="C48" s="9">
        <v>14515</v>
      </c>
      <c r="D48" s="9" t="str">
        <f t="shared" si="2"/>
        <v>[5]</v>
      </c>
      <c r="E48" s="9">
        <v>16148</v>
      </c>
      <c r="F48" s="9">
        <v>19881</v>
      </c>
      <c r="G48" s="9">
        <v>15182</v>
      </c>
      <c r="H48" s="9" t="str">
        <f t="shared" si="3"/>
        <v>[2]</v>
      </c>
      <c r="I48" s="9">
        <v>17554</v>
      </c>
      <c r="J48" s="9">
        <v>21319</v>
      </c>
      <c r="K48" s="9">
        <v>20738</v>
      </c>
      <c r="L48" s="9">
        <v>23045</v>
      </c>
      <c r="M48" s="9" t="str">
        <f t="shared" si="4"/>
        <v>[2]</v>
      </c>
      <c r="N48" s="9">
        <f>N46-N47</f>
        <v>25129</v>
      </c>
      <c r="O48" s="9" t="str">
        <f>$V$5</f>
        <v>[4]</v>
      </c>
      <c r="P48" s="9">
        <f>P46-P47</f>
        <v>36287</v>
      </c>
      <c r="Q48" s="9" t="str">
        <f>$V$13</f>
        <v>[12]</v>
      </c>
      <c r="R48" s="9">
        <v>19969</v>
      </c>
      <c r="S48" s="9" t="str">
        <f t="shared" si="5"/>
        <v>[15]</v>
      </c>
      <c r="T48" s="9">
        <v>17566</v>
      </c>
      <c r="U48" s="9" t="str">
        <f t="shared" si="5"/>
        <v>[15]</v>
      </c>
    </row>
    <row r="49" spans="1:21" ht="15" customHeight="1" thickBot="1" x14ac:dyDescent="0.25">
      <c r="A49" s="72"/>
      <c r="B49" s="23" t="s">
        <v>950</v>
      </c>
      <c r="C49" s="9">
        <v>10500</v>
      </c>
      <c r="D49" s="9" t="str">
        <f t="shared" si="2"/>
        <v>[5]</v>
      </c>
      <c r="E49" s="9">
        <v>11000</v>
      </c>
      <c r="F49" s="9">
        <v>15000</v>
      </c>
      <c r="G49" s="9">
        <v>10000</v>
      </c>
      <c r="H49" s="9" t="str">
        <f t="shared" si="3"/>
        <v>[2]</v>
      </c>
      <c r="I49" s="9">
        <v>11500</v>
      </c>
      <c r="J49" s="9">
        <v>10500</v>
      </c>
      <c r="K49" s="9">
        <v>15000</v>
      </c>
      <c r="L49" s="9">
        <v>10500</v>
      </c>
      <c r="M49" s="9" t="str">
        <f t="shared" si="4"/>
        <v>[2]</v>
      </c>
      <c r="N49" s="9">
        <v>21000</v>
      </c>
      <c r="O49" s="9" t="str">
        <f>$V$5</f>
        <v>[4]</v>
      </c>
      <c r="P49" s="9">
        <v>26500</v>
      </c>
      <c r="Q49" s="9" t="str">
        <f>$V$13</f>
        <v>[12]</v>
      </c>
      <c r="R49" s="9">
        <v>14500</v>
      </c>
      <c r="S49" s="9" t="str">
        <f t="shared" si="5"/>
        <v>[15]</v>
      </c>
      <c r="T49" s="9">
        <v>13000</v>
      </c>
      <c r="U49" s="9" t="str">
        <f t="shared" si="5"/>
        <v>[15]</v>
      </c>
    </row>
    <row r="50" spans="1:21" ht="15" customHeight="1" x14ac:dyDescent="0.2">
      <c r="A50" s="66" t="s">
        <v>53</v>
      </c>
      <c r="B50" s="24" t="s">
        <v>951</v>
      </c>
      <c r="C50" s="6">
        <v>20.7</v>
      </c>
      <c r="D50" s="6" t="str">
        <f t="shared" si="2"/>
        <v>[5]</v>
      </c>
      <c r="E50" s="6">
        <v>30.2</v>
      </c>
      <c r="F50" s="6">
        <v>38.9</v>
      </c>
      <c r="G50" s="6">
        <v>23.3</v>
      </c>
      <c r="H50" s="6" t="str">
        <f t="shared" si="3"/>
        <v>[2]</v>
      </c>
      <c r="I50" s="6">
        <v>27.4</v>
      </c>
      <c r="J50" s="6">
        <v>44.1</v>
      </c>
      <c r="K50" s="6">
        <v>52</v>
      </c>
      <c r="L50" s="6">
        <v>51.7</v>
      </c>
      <c r="M50" s="6" t="str">
        <f t="shared" si="4"/>
        <v>[2]</v>
      </c>
      <c r="N50" s="6">
        <v>43.6</v>
      </c>
      <c r="O50" s="6" t="str">
        <f>$V$5</f>
        <v>[4]</v>
      </c>
      <c r="P50" s="6">
        <v>51</v>
      </c>
      <c r="Q50" s="6" t="str">
        <f>$V$13</f>
        <v>[12]</v>
      </c>
      <c r="R50" s="6">
        <v>35.5</v>
      </c>
      <c r="S50" s="6" t="str">
        <f t="shared" si="5"/>
        <v>[15]</v>
      </c>
      <c r="T50" s="6">
        <v>26.6</v>
      </c>
      <c r="U50" s="6" t="str">
        <f t="shared" si="5"/>
        <v>[15]</v>
      </c>
    </row>
    <row r="51" spans="1:21" ht="15" customHeight="1" x14ac:dyDescent="0.2">
      <c r="A51" s="67"/>
      <c r="B51" s="22" t="s">
        <v>137</v>
      </c>
      <c r="C51" s="4" t="s">
        <v>66</v>
      </c>
      <c r="D51" s="4"/>
      <c r="E51" s="4" t="s">
        <v>66</v>
      </c>
      <c r="F51" s="4" t="s">
        <v>66</v>
      </c>
      <c r="G51" s="4" t="s">
        <v>66</v>
      </c>
      <c r="H51" s="4"/>
      <c r="I51" s="4" t="s">
        <v>66</v>
      </c>
      <c r="J51" s="4" t="s">
        <v>66</v>
      </c>
      <c r="K51" s="4" t="s">
        <v>66</v>
      </c>
      <c r="L51" s="4" t="s">
        <v>66</v>
      </c>
      <c r="M51" s="4"/>
      <c r="N51" s="4" t="s">
        <v>66</v>
      </c>
      <c r="O51" s="4"/>
      <c r="P51" s="4" t="s">
        <v>66</v>
      </c>
      <c r="Q51" s="4"/>
      <c r="R51" s="4" t="s">
        <v>66</v>
      </c>
      <c r="S51" s="4"/>
      <c r="T51" s="4" t="s">
        <v>66</v>
      </c>
      <c r="U51" s="4"/>
    </row>
    <row r="52" spans="1:21" ht="15" customHeight="1" thickBot="1" x14ac:dyDescent="0.25">
      <c r="A52" s="68"/>
      <c r="B52" s="25" t="s">
        <v>328</v>
      </c>
      <c r="C52" s="3" t="s">
        <v>66</v>
      </c>
      <c r="D52" s="3"/>
      <c r="E52" s="3" t="s">
        <v>66</v>
      </c>
      <c r="F52" s="3" t="s">
        <v>66</v>
      </c>
      <c r="G52" s="3" t="s">
        <v>66</v>
      </c>
      <c r="H52" s="3"/>
      <c r="I52" s="3" t="s">
        <v>66</v>
      </c>
      <c r="J52" s="3" t="s">
        <v>66</v>
      </c>
      <c r="K52" s="3" t="s">
        <v>66</v>
      </c>
      <c r="L52" s="3" t="s">
        <v>66</v>
      </c>
      <c r="M52" s="3"/>
      <c r="N52" s="3" t="s">
        <v>66</v>
      </c>
      <c r="O52" s="3"/>
      <c r="P52" s="3" t="s">
        <v>66</v>
      </c>
      <c r="Q52" s="3"/>
      <c r="R52" s="3" t="s">
        <v>66</v>
      </c>
      <c r="S52" s="3"/>
      <c r="T52" s="3" t="s">
        <v>66</v>
      </c>
      <c r="U52" s="3"/>
    </row>
    <row r="53" spans="1:21" ht="15" customHeight="1" x14ac:dyDescent="0.2">
      <c r="A53" s="66" t="s">
        <v>5</v>
      </c>
      <c r="B53" s="21" t="s">
        <v>1101</v>
      </c>
      <c r="C53" s="14">
        <v>134</v>
      </c>
      <c r="D53" s="14" t="str">
        <f>$V$7</f>
        <v>[6]</v>
      </c>
      <c r="E53" s="14">
        <v>149</v>
      </c>
      <c r="F53" s="14">
        <v>189</v>
      </c>
      <c r="G53" s="14">
        <v>149</v>
      </c>
      <c r="H53" s="14" t="str">
        <f>$V$3</f>
        <v>[2]</v>
      </c>
      <c r="I53" s="14">
        <v>148</v>
      </c>
      <c r="J53" s="14">
        <v>184</v>
      </c>
      <c r="K53" s="14">
        <v>189</v>
      </c>
      <c r="L53" s="14">
        <v>215</v>
      </c>
      <c r="M53" s="14" t="str">
        <f>$V$3</f>
        <v>[2]</v>
      </c>
      <c r="N53" s="14">
        <v>189</v>
      </c>
      <c r="O53" s="14" t="str">
        <f>$V$4</f>
        <v>[3]</v>
      </c>
      <c r="P53" s="14">
        <v>239</v>
      </c>
      <c r="Q53" s="14" t="str">
        <f>$V$15</f>
        <v>[14]</v>
      </c>
      <c r="R53" s="14">
        <v>172</v>
      </c>
      <c r="S53" s="14" t="str">
        <f>$V$16</f>
        <v>[15]</v>
      </c>
      <c r="T53" s="14">
        <v>139</v>
      </c>
      <c r="U53" s="14" t="str">
        <f>$V$16</f>
        <v>[15]</v>
      </c>
    </row>
    <row r="54" spans="1:21" ht="15" customHeight="1" thickBot="1" x14ac:dyDescent="0.25">
      <c r="A54" s="68"/>
      <c r="B54" s="23" t="s">
        <v>1100</v>
      </c>
      <c r="C54" s="19">
        <v>106</v>
      </c>
      <c r="D54" s="19" t="str">
        <f>$V$6</f>
        <v>[5]</v>
      </c>
      <c r="E54" s="19">
        <v>134</v>
      </c>
      <c r="F54" s="19">
        <v>159</v>
      </c>
      <c r="G54" s="19">
        <v>122</v>
      </c>
      <c r="H54" s="19" t="str">
        <f>$V$3</f>
        <v>[2]</v>
      </c>
      <c r="I54" s="19">
        <v>128</v>
      </c>
      <c r="J54" s="19">
        <v>160</v>
      </c>
      <c r="K54" s="19">
        <v>177</v>
      </c>
      <c r="L54" s="19">
        <v>186</v>
      </c>
      <c r="M54" s="19" t="str">
        <f>$V$3</f>
        <v>[2]</v>
      </c>
      <c r="N54" s="19">
        <v>180</v>
      </c>
      <c r="O54" s="19" t="str">
        <f>$V$4</f>
        <v>[3]</v>
      </c>
      <c r="P54" s="19">
        <v>186</v>
      </c>
      <c r="Q54" s="19" t="str">
        <f>$V$13</f>
        <v>[12]</v>
      </c>
      <c r="R54" s="19">
        <v>155</v>
      </c>
      <c r="S54" s="19" t="str">
        <f>$V$16</f>
        <v>[15]</v>
      </c>
      <c r="T54" s="19">
        <v>130</v>
      </c>
      <c r="U54" s="19" t="str">
        <f>$V$16</f>
        <v>[15]</v>
      </c>
    </row>
    <row r="56" spans="1:21" ht="15" customHeight="1" x14ac:dyDescent="0.2">
      <c r="B56" s="16"/>
    </row>
  </sheetData>
  <mergeCells count="15">
    <mergeCell ref="A1:A4"/>
    <mergeCell ref="A5:A9"/>
    <mergeCell ref="A16:A18"/>
    <mergeCell ref="A10:A13"/>
    <mergeCell ref="A14:A15"/>
    <mergeCell ref="A32:A36"/>
    <mergeCell ref="A53:A54"/>
    <mergeCell ref="A40:A42"/>
    <mergeCell ref="A19:A20"/>
    <mergeCell ref="A37:A39"/>
    <mergeCell ref="A21:A23"/>
    <mergeCell ref="A24:A27"/>
    <mergeCell ref="A28:A31"/>
    <mergeCell ref="A43:A49"/>
    <mergeCell ref="A50:A52"/>
  </mergeCells>
  <phoneticPr fontId="2" type="noConversion"/>
  <hyperlinks>
    <hyperlink ref="W5" r:id="rId1"/>
    <hyperlink ref="W3" r:id="rId2"/>
    <hyperlink ref="W4" r:id="rId3"/>
    <hyperlink ref="W6" r:id="rId4"/>
    <hyperlink ref="W12" r:id="rId5"/>
    <hyperlink ref="W13" r:id="rId6"/>
    <hyperlink ref="W14" r:id="rId7"/>
    <hyperlink ref="W15" r:id="rId8"/>
    <hyperlink ref="W16" r:id="rId9"/>
    <hyperlink ref="W2" r:id="rId10"/>
    <hyperlink ref="W9" r:id="rId11"/>
    <hyperlink ref="W10" r:id="rId12"/>
    <hyperlink ref="W11" r:id="rId13"/>
  </hyperlinks>
  <pageMargins left="0.7" right="0.7" top="0.78740157499999996" bottom="0.78740157499999996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Full Table</vt:lpstr>
      <vt:lpstr>Census</vt:lpstr>
      <vt:lpstr>Airbus SA</vt:lpstr>
      <vt:lpstr>Airbus WB</vt:lpstr>
      <vt:lpstr>Antonov</vt:lpstr>
      <vt:lpstr>ATR</vt:lpstr>
      <vt:lpstr>BAe</vt:lpstr>
      <vt:lpstr>Beechcraft</vt:lpstr>
      <vt:lpstr>Boeing SA</vt:lpstr>
      <vt:lpstr>Boeing WB</vt:lpstr>
      <vt:lpstr>Bombardier</vt:lpstr>
      <vt:lpstr>De Havilland</vt:lpstr>
      <vt:lpstr>Embraer</vt:lpstr>
      <vt:lpstr>Fairchild</vt:lpstr>
      <vt:lpstr>Fokker</vt:lpstr>
      <vt:lpstr>Saab</vt:lpstr>
      <vt:lpstr>Sukhoi</vt:lpstr>
      <vt:lpstr>Viking Air</vt:lpstr>
      <vt:lpstr>List of Abbreviations</vt:lpstr>
      <vt:lpstr>List of Parameters</vt:lpstr>
      <vt:lpstr>Sources</vt:lpstr>
      <vt:lpstr>(c)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Hirsch</dc:creator>
  <cp:lastModifiedBy>Scholz, Dieter</cp:lastModifiedBy>
  <cp:lastPrinted>2022-10-01T13:43:50Z</cp:lastPrinted>
  <dcterms:created xsi:type="dcterms:W3CDTF">2022-05-22T15:54:52Z</dcterms:created>
  <dcterms:modified xsi:type="dcterms:W3CDTF">2024-04-06T13:01:19Z</dcterms:modified>
</cp:coreProperties>
</file>