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2180" windowHeight="14700" tabRatio="593" activeTab="3"/>
  </bookViews>
  <sheets>
    <sheet name="Sheet1" sheetId="1" r:id="rId1"/>
    <sheet name="Breeding male data" sheetId="2" r:id="rId2"/>
    <sheet name="Breeding females data" sheetId="3" r:id="rId3"/>
    <sheet name="MALE ROTATION" sheetId="4" r:id="rId4"/>
    <sheet name="ALL CAGES" sheetId="5" r:id="rId5"/>
    <sheet name="ALL MIC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  <c r="E7" i="2"/>
  <c r="F7" i="2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E4" i="2"/>
  <c r="F4" i="2"/>
  <c r="E5" i="2"/>
  <c r="F5" i="2"/>
  <c r="E6" i="2"/>
  <c r="F6" i="2"/>
  <c r="F2" i="3"/>
  <c r="F3" i="3"/>
  <c r="F4" i="3"/>
  <c r="F5" i="3"/>
  <c r="F6" i="3"/>
  <c r="F7" i="3"/>
  <c r="F8" i="3"/>
  <c r="F11" i="3"/>
  <c r="F12" i="3"/>
  <c r="F13" i="3"/>
  <c r="F14" i="3"/>
  <c r="F15" i="3"/>
  <c r="F16" i="3"/>
  <c r="F17" i="3"/>
  <c r="F18" i="3"/>
  <c r="F19" i="3"/>
  <c r="F20" i="3"/>
  <c r="F23" i="3"/>
  <c r="F24" i="3"/>
  <c r="F25" i="3"/>
  <c r="F26" i="3"/>
  <c r="F27" i="3"/>
  <c r="F28" i="3"/>
  <c r="F29" i="3"/>
  <c r="F30" i="3"/>
  <c r="F31" i="3"/>
  <c r="F32" i="3"/>
  <c r="D2" i="3"/>
  <c r="E2" i="3"/>
  <c r="D27" i="3"/>
  <c r="D28" i="3"/>
  <c r="D29" i="3"/>
  <c r="D30" i="3"/>
  <c r="D31" i="3"/>
  <c r="D32" i="3"/>
  <c r="D26" i="3"/>
  <c r="E26" i="3"/>
  <c r="E27" i="3"/>
  <c r="E28" i="3"/>
  <c r="E29" i="3"/>
  <c r="E30" i="3"/>
  <c r="E31" i="3"/>
  <c r="E32" i="3"/>
  <c r="D25" i="3"/>
  <c r="E25" i="3"/>
  <c r="D19" i="3"/>
  <c r="D18" i="3"/>
  <c r="E18" i="3"/>
  <c r="E19" i="3"/>
  <c r="D20" i="3"/>
  <c r="E20" i="3"/>
  <c r="D23" i="3"/>
  <c r="E23" i="3"/>
  <c r="D24" i="3"/>
  <c r="E24" i="3"/>
  <c r="D12" i="3"/>
  <c r="E12" i="3"/>
  <c r="D13" i="3"/>
  <c r="E13" i="3"/>
  <c r="D14" i="3"/>
  <c r="E14" i="3"/>
  <c r="D15" i="3"/>
  <c r="E15" i="3"/>
  <c r="D16" i="3"/>
  <c r="E16" i="3"/>
  <c r="D17" i="3"/>
  <c r="E17" i="3"/>
  <c r="D11" i="3"/>
  <c r="E11" i="3"/>
  <c r="D7" i="3"/>
  <c r="D6" i="3"/>
  <c r="E2" i="2"/>
  <c r="D3" i="3"/>
  <c r="D4" i="3"/>
  <c r="D5" i="3"/>
  <c r="D8" i="3"/>
  <c r="E3" i="3"/>
  <c r="E4" i="3"/>
  <c r="E5" i="3"/>
  <c r="E6" i="3"/>
  <c r="E7" i="3"/>
  <c r="E8" i="3"/>
  <c r="E3" i="2"/>
  <c r="F3" i="2"/>
  <c r="F2" i="2"/>
</calcChain>
</file>

<file path=xl/sharedStrings.xml><?xml version="1.0" encoding="utf-8"?>
<sst xmlns="http://schemas.openxmlformats.org/spreadsheetml/2006/main" count="281" uniqueCount="149">
  <si>
    <t>Cage Name</t>
  </si>
  <si>
    <t>Rack Position</t>
  </si>
  <si>
    <t>female1</t>
  </si>
  <si>
    <t>female2</t>
  </si>
  <si>
    <t>male</t>
  </si>
  <si>
    <t>date male introduced</t>
  </si>
  <si>
    <t>date male taken out</t>
  </si>
  <si>
    <t>male name</t>
  </si>
  <si>
    <t>male DOB</t>
  </si>
  <si>
    <t>today</t>
  </si>
  <si>
    <t>age in days</t>
  </si>
  <si>
    <t>age in weeks</t>
  </si>
  <si>
    <t>ARC11HOMOL4A3</t>
  </si>
  <si>
    <t>female DOB</t>
  </si>
  <si>
    <t>Name B_female</t>
  </si>
  <si>
    <t>cage location</t>
  </si>
  <si>
    <t>AR_homo_BC_1</t>
  </si>
  <si>
    <t>AR_homo_BC_2</t>
  </si>
  <si>
    <t>AR_HOMO_BC_2</t>
  </si>
  <si>
    <t>AR_HOMO_BC_3</t>
  </si>
  <si>
    <t>AR_HOMO_BC_4</t>
  </si>
  <si>
    <t>genotype</t>
  </si>
  <si>
    <t>HOMO</t>
  </si>
  <si>
    <t>ARC11HOMOL4_B1</t>
  </si>
  <si>
    <t>ARC11HOMOL4_B2</t>
  </si>
  <si>
    <t>ARC11HOMOL4_B3</t>
  </si>
  <si>
    <t>ARC11HOMOL4_B4</t>
  </si>
  <si>
    <t>ARC10HOMOL3A1-4_L1_B1</t>
  </si>
  <si>
    <t>AR_HOMO_BC_7(B)</t>
  </si>
  <si>
    <t>date added to cage</t>
  </si>
  <si>
    <t>AR_HOMO_BC_8</t>
  </si>
  <si>
    <t xml:space="preserve"> from ARHOMOBC9</t>
  </si>
  <si>
    <t>ARC9HOMOTER_L2_B1</t>
  </si>
  <si>
    <t>ARC9HOMOTER_L2_B2</t>
  </si>
  <si>
    <t>ARC9HOMOTER_L2_B3</t>
  </si>
  <si>
    <t>ARC9HOMO_L1_B1</t>
  </si>
  <si>
    <t>ARC9HOMO_L1_B2</t>
  </si>
  <si>
    <t>AR_HOMO_BC_9 (D)</t>
  </si>
  <si>
    <t>ARC10HOMO_L3A1-4_L1_B2</t>
  </si>
  <si>
    <t>ARC10HOMO_L3A1-4_L1_B5</t>
  </si>
  <si>
    <t>ARHOMOBC_sub_C10/11 (E)</t>
  </si>
  <si>
    <t>ARC10/11_homo_L1_B1</t>
  </si>
  <si>
    <t>ARC10/11_homo_L1_B2</t>
  </si>
  <si>
    <t>ARHOMOBC_F</t>
  </si>
  <si>
    <t>ARHOMOBC7_L1_B2</t>
  </si>
  <si>
    <t>ARHOMOBC7_L1_B3</t>
  </si>
  <si>
    <t>AR_Het*Het_BC_1</t>
  </si>
  <si>
    <t>AR_Het*Het_BC_2</t>
  </si>
  <si>
    <t>AR_Het*Het_BC_3</t>
  </si>
  <si>
    <t>AR_Het*Het_BC_4</t>
  </si>
  <si>
    <t>AR_Het*Het_BC_5</t>
  </si>
  <si>
    <t>AR_HET_BC_1_L1</t>
  </si>
  <si>
    <t>AR_HET_BC_2_L1</t>
  </si>
  <si>
    <t>AR_HET_BC_3_L1</t>
  </si>
  <si>
    <t>AR_HET_BC_4_L1</t>
  </si>
  <si>
    <t>HET*HET</t>
  </si>
  <si>
    <t>age in months</t>
  </si>
  <si>
    <t>DOB</t>
  </si>
  <si>
    <t>cage name</t>
  </si>
  <si>
    <t>notes</t>
  </si>
  <si>
    <t>rack position</t>
  </si>
  <si>
    <t>AR_homo_BC_3</t>
  </si>
  <si>
    <t>AR_homo_BC_4</t>
  </si>
  <si>
    <t>AR_homo_BC_5</t>
  </si>
  <si>
    <t>AR_homo_BC_6</t>
  </si>
  <si>
    <t>AR_homo_BC_7</t>
  </si>
  <si>
    <t>MaleID</t>
  </si>
  <si>
    <t>HOMO_M2</t>
  </si>
  <si>
    <t>HOMO_M1</t>
  </si>
  <si>
    <t>ARC10HOMOL4A</t>
  </si>
  <si>
    <t xml:space="preserve">ARWTC2L1A </t>
  </si>
  <si>
    <t>WT_M1</t>
  </si>
  <si>
    <t>HET_M1</t>
  </si>
  <si>
    <t>HET</t>
  </si>
  <si>
    <t>WT</t>
  </si>
  <si>
    <t>NOTES</t>
  </si>
  <si>
    <t>started rotating Nov.24,2015</t>
  </si>
  <si>
    <t>started rotating Dec.21,2015</t>
  </si>
  <si>
    <t>HOMO_M3</t>
  </si>
  <si>
    <t>started rotating Dec.14,2015</t>
  </si>
  <si>
    <t>START OF ROTATION</t>
  </si>
  <si>
    <t>ARC11HOMOL4A4</t>
  </si>
  <si>
    <t>EUTH DEC15 -FIGHTING</t>
  </si>
  <si>
    <t>fought w/HOMO_M1 prev wk</t>
  </si>
  <si>
    <t>AR_Het_BC_2_L1_A2</t>
  </si>
  <si>
    <t xml:space="preserve">AR_Het_BC_1_L1_A1 </t>
  </si>
  <si>
    <t>HET_M2</t>
  </si>
  <si>
    <t>started rotating Dec.21,2016</t>
  </si>
  <si>
    <t>remove HET_M1</t>
  </si>
  <si>
    <t>L1 (FEB1)</t>
  </si>
  <si>
    <t>L2 (FEB17)</t>
  </si>
  <si>
    <t>L1 (MAR6/7)</t>
  </si>
  <si>
    <t>NAME</t>
  </si>
  <si>
    <t>SEX</t>
  </si>
  <si>
    <t>PARENT CAGE</t>
  </si>
  <si>
    <t>LOCATION</t>
  </si>
  <si>
    <t>Number mice</t>
  </si>
  <si>
    <t>Name Cage</t>
  </si>
  <si>
    <t>sex</t>
  </si>
  <si>
    <t>females</t>
  </si>
  <si>
    <t>J3</t>
  </si>
  <si>
    <t>N10</t>
  </si>
  <si>
    <t>ArHet_BC3_L2_b(1-3)</t>
  </si>
  <si>
    <t>ArHet_BC3_L2_b(4-6)</t>
  </si>
  <si>
    <t>ArHet_BC3_L2_b1</t>
  </si>
  <si>
    <t>ArHet_BC3_L2_b2</t>
  </si>
  <si>
    <t>ArHet_BC3_L2_b3</t>
  </si>
  <si>
    <t>ArHet_BC3_L2_b4</t>
  </si>
  <si>
    <t>ArHet_BC3_L2_b5</t>
  </si>
  <si>
    <t>ArHet_BC3_L2_b6</t>
  </si>
  <si>
    <t>ArHet_BC3</t>
  </si>
  <si>
    <t>ArHet_BC4</t>
  </si>
  <si>
    <t>ArHet_BC5</t>
  </si>
  <si>
    <t>ArHet_BC6</t>
  </si>
  <si>
    <t>ArHet_BC7</t>
  </si>
  <si>
    <t>ArHet_BC8</t>
  </si>
  <si>
    <t>Litter #</t>
  </si>
  <si>
    <t>L2</t>
  </si>
  <si>
    <t>L3</t>
  </si>
  <si>
    <t>L4</t>
  </si>
  <si>
    <t>L5</t>
  </si>
  <si>
    <t>L6</t>
  </si>
  <si>
    <t>L7</t>
  </si>
  <si>
    <t>Genotype</t>
  </si>
  <si>
    <t>ArHomo_BC6_L2_b</t>
  </si>
  <si>
    <t>C2</t>
  </si>
  <si>
    <t>ArHomo_BC6_L2_A</t>
  </si>
  <si>
    <t>males</t>
  </si>
  <si>
    <t>D4</t>
  </si>
  <si>
    <t>ArHomo_BC6_L2_b1</t>
  </si>
  <si>
    <t>ArHomo_BC6_L2_b2</t>
  </si>
  <si>
    <t>ArHomo_BC6_L2_b3</t>
  </si>
  <si>
    <t>ArHomo_BC6_L2_b4</t>
  </si>
  <si>
    <t>ArHomo_BC6_L2_A1</t>
  </si>
  <si>
    <t>ArHomo_BC6_L2_A2</t>
  </si>
  <si>
    <t>ArHomo_BC6_L2_A3</t>
  </si>
  <si>
    <t>ArHomo_BC6_L2_A4</t>
  </si>
  <si>
    <t>female</t>
  </si>
  <si>
    <t>ArHomo_BC6</t>
  </si>
  <si>
    <t>ArHomo_BC7</t>
  </si>
  <si>
    <t>ArHomo_BC8</t>
  </si>
  <si>
    <t>ArHomo_BC9</t>
  </si>
  <si>
    <t>ArHomo_BC10</t>
  </si>
  <si>
    <t>ArHomo_BC11</t>
  </si>
  <si>
    <t>ArHomo_BC12</t>
  </si>
  <si>
    <t>L8</t>
  </si>
  <si>
    <t>ArHomo_BC13</t>
  </si>
  <si>
    <t>L9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</si>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</sst>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dd/mm/yyyy;@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Calibri"/>
      <family val="2"/>
      <scheme val="minor"/>
    </font>
    <font>
      <sz val="12"/>
      <color theme="0" tint="-0.34998626667073579"/>
      <name val="Calibri"/>
    </font>
    <font>
      <sz val="11"/>
      <color theme="0" tint="-0.34998626667073579"/>
      <name val="Calibri"/>
    </font>
    <font>
      <sz val="12"/>
      <color theme="0" tint="-0.34998626667073579"/>
      <name val="Calibri"/>
      <scheme val="minor"/>
    </font>
    <font>
      <sz val="10"/>
      <name val="Arial"/>
    </font>
    <font>
      <sz val="12"/>
      <name val="Calibri"/>
      <family val="2"/>
      <scheme val="minor"/>
    </font>
    <font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0" fillId="2" borderId="0" xfId="0" applyFill="1"/>
    <xf numFmtId="0" fontId="4" fillId="0" borderId="0" xfId="0" applyFont="1"/>
    <xf numFmtId="0" fontId="5" fillId="2" borderId="0" xfId="0" applyFont="1" applyFill="1"/>
    <xf numFmtId="165" fontId="1" fillId="0" borderId="0" xfId="0" applyNumberFormat="1" applyFont="1"/>
    <xf numFmtId="0" fontId="7" fillId="0" borderId="0" xfId="0" applyFont="1"/>
    <xf numFmtId="0" fontId="8" fillId="0" borderId="1" xfId="0" applyFont="1" applyBorder="1"/>
    <xf numFmtId="164" fontId="7" fillId="0" borderId="0" xfId="0" applyNumberFormat="1" applyFont="1"/>
    <xf numFmtId="0" fontId="9" fillId="0" borderId="0" xfId="0" applyFont="1"/>
    <xf numFmtId="165" fontId="1" fillId="0" borderId="0" xfId="0" applyNumberFormat="1" applyFont="1" applyProtection="1"/>
    <xf numFmtId="0" fontId="12" fillId="0" borderId="0" xfId="0" applyFont="1"/>
    <xf numFmtId="0" fontId="12" fillId="3" borderId="0" xfId="0" applyFont="1" applyFill="1"/>
    <xf numFmtId="0" fontId="1" fillId="4" borderId="0" xfId="0" applyFont="1" applyFill="1"/>
    <xf numFmtId="0" fontId="6" fillId="4" borderId="0" xfId="0" applyFont="1" applyFill="1"/>
    <xf numFmtId="0" fontId="0" fillId="4" borderId="0" xfId="0" applyFill="1"/>
    <xf numFmtId="14" fontId="4" fillId="4" borderId="0" xfId="0" applyNumberFormat="1" applyFont="1" applyFill="1"/>
    <xf numFmtId="0" fontId="10" fillId="4" borderId="0" xfId="0" applyFont="1" applyFill="1"/>
    <xf numFmtId="0" fontId="10" fillId="4" borderId="0" xfId="0" applyFont="1" applyFill="1" applyAlignment="1"/>
    <xf numFmtId="0" fontId="11" fillId="4" borderId="0" xfId="0" applyFont="1" applyFill="1" applyAlignment="1"/>
    <xf numFmtId="0" fontId="5" fillId="0" borderId="0" xfId="0" applyFont="1" applyAlignment="1"/>
    <xf numFmtId="0" fontId="0" fillId="0" borderId="0" xfId="0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baseColWidth="10" defaultRowHeight="15" x14ac:dyDescent="0"/>
  <cols>
    <col min="2" max="2" width="12.5" customWidth="1"/>
    <col min="6" max="6" width="20" customWidth="1"/>
    <col min="7" max="7" width="20.33203125" customWidth="1"/>
  </cols>
  <sheetData>
    <row r="1" spans="1:7">
      <c r="A1" t="s">
        <v>9</v>
      </c>
      <c r="B1" s="2">
        <f ca="1">TODAY()</f>
        <v>42458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D13" sqref="D13"/>
    </sheetView>
  </sheetViews>
  <sheetFormatPr baseColWidth="10" defaultRowHeight="15" x14ac:dyDescent="0"/>
  <cols>
    <col min="2" max="2" width="26.5" customWidth="1"/>
    <col min="3" max="3" width="18.33203125" customWidth="1"/>
    <col min="4" max="4" width="17.33203125" style="1" bestFit="1" customWidth="1"/>
    <col min="7" max="7" width="27" customWidth="1"/>
    <col min="8" max="8" width="40" customWidth="1"/>
  </cols>
  <sheetData>
    <row r="1" spans="1:22">
      <c r="A1" s="3" t="s">
        <v>66</v>
      </c>
      <c r="B1" s="3" t="s">
        <v>7</v>
      </c>
      <c r="C1" s="3" t="s">
        <v>21</v>
      </c>
      <c r="D1" s="4" t="s">
        <v>8</v>
      </c>
      <c r="E1" s="3" t="s">
        <v>10</v>
      </c>
      <c r="F1" s="3" t="s">
        <v>11</v>
      </c>
      <c r="G1" s="3" t="s">
        <v>80</v>
      </c>
      <c r="H1" s="3" t="s">
        <v>75</v>
      </c>
    </row>
    <row r="2" spans="1:22">
      <c r="A2" t="s">
        <v>68</v>
      </c>
      <c r="B2" t="s">
        <v>12</v>
      </c>
      <c r="C2" t="s">
        <v>22</v>
      </c>
      <c r="D2" s="1">
        <v>42271</v>
      </c>
      <c r="E2">
        <f ca="1">DATEDIF(D2,Sheet1!$B$1,"d")</f>
        <v>187</v>
      </c>
      <c r="F2">
        <f ca="1">ROUNDDOWN((E2/7),0)</f>
        <v>26</v>
      </c>
      <c r="G2" t="s">
        <v>76</v>
      </c>
    </row>
    <row r="3" spans="1:22">
      <c r="A3" t="s">
        <v>67</v>
      </c>
      <c r="B3" t="s">
        <v>69</v>
      </c>
      <c r="C3" t="s">
        <v>22</v>
      </c>
      <c r="D3" s="1">
        <v>42234</v>
      </c>
      <c r="E3">
        <f ca="1">DATEDIF(D3,Sheet1!$B$1,"d")</f>
        <v>224</v>
      </c>
      <c r="F3">
        <f t="shared" ref="F3:F7" ca="1" si="0">ROUNDDOWN((E3/7),0)</f>
        <v>32</v>
      </c>
      <c r="G3" t="s">
        <v>76</v>
      </c>
    </row>
    <row r="4" spans="1:22">
      <c r="A4" s="10" t="s">
        <v>78</v>
      </c>
      <c r="B4" s="11" t="s">
        <v>81</v>
      </c>
      <c r="C4" s="10" t="s">
        <v>22</v>
      </c>
      <c r="D4" s="12">
        <v>42271</v>
      </c>
      <c r="E4" s="13">
        <f ca="1">DATEDIF(D4,Sheet1!$B$1,"d")</f>
        <v>187</v>
      </c>
      <c r="F4" s="13">
        <f t="shared" ca="1" si="0"/>
        <v>26</v>
      </c>
      <c r="G4" s="10" t="s">
        <v>79</v>
      </c>
      <c r="H4" s="10" t="s">
        <v>82</v>
      </c>
    </row>
    <row r="5" spans="1:22">
      <c r="A5" t="s">
        <v>71</v>
      </c>
      <c r="B5" t="s">
        <v>70</v>
      </c>
      <c r="C5" t="s">
        <v>74</v>
      </c>
      <c r="D5" s="1">
        <v>42162</v>
      </c>
      <c r="E5">
        <f ca="1">DATEDIF(D5,Sheet1!$B$1,"d")</f>
        <v>296</v>
      </c>
      <c r="F5">
        <f t="shared" ca="1" si="0"/>
        <v>42</v>
      </c>
    </row>
    <row r="6" spans="1:22">
      <c r="A6" t="s">
        <v>72</v>
      </c>
      <c r="B6" t="s">
        <v>85</v>
      </c>
      <c r="C6" t="s">
        <v>73</v>
      </c>
      <c r="D6" s="1">
        <v>42337</v>
      </c>
      <c r="E6">
        <f ca="1">DATEDIF(D6,Sheet1!$B$1,"d")</f>
        <v>121</v>
      </c>
      <c r="F6">
        <f t="shared" ca="1" si="0"/>
        <v>17</v>
      </c>
      <c r="G6" t="s">
        <v>77</v>
      </c>
    </row>
    <row r="7" spans="1:22">
      <c r="A7" t="s">
        <v>86</v>
      </c>
      <c r="B7" t="s">
        <v>84</v>
      </c>
      <c r="C7" t="s">
        <v>73</v>
      </c>
      <c r="D7" s="1">
        <v>42338</v>
      </c>
      <c r="E7">
        <f ca="1">DATEDIF(D7,Sheet1!$B$1,"d")</f>
        <v>120</v>
      </c>
      <c r="F7">
        <f t="shared" ca="1" si="0"/>
        <v>17</v>
      </c>
      <c r="G7" t="s">
        <v>87</v>
      </c>
      <c r="N7" s="25"/>
      <c r="O7" s="25"/>
      <c r="P7" s="25"/>
      <c r="Q7" s="25"/>
      <c r="R7" s="25"/>
      <c r="S7" s="25"/>
      <c r="T7" s="25"/>
      <c r="U7" s="25"/>
      <c r="V7" s="25"/>
    </row>
  </sheetData>
  <mergeCells count="1">
    <mergeCell ref="N7:V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C1" workbookViewId="0">
      <selection activeCell="H23" sqref="H23"/>
    </sheetView>
  </sheetViews>
  <sheetFormatPr baseColWidth="10" defaultRowHeight="15" x14ac:dyDescent="0"/>
  <cols>
    <col min="1" max="1" width="24.33203125" customWidth="1"/>
    <col min="3" max="3" width="10.83203125" style="1"/>
    <col min="5" max="6" width="13.33203125" customWidth="1"/>
    <col min="7" max="7" width="26" customWidth="1"/>
    <col min="8" max="8" width="17" style="1" customWidth="1"/>
    <col min="9" max="9" width="60.6640625" customWidth="1"/>
  </cols>
  <sheetData>
    <row r="1" spans="1:9">
      <c r="A1" s="3" t="s">
        <v>14</v>
      </c>
      <c r="B1" s="3" t="s">
        <v>21</v>
      </c>
      <c r="C1" s="4" t="s">
        <v>13</v>
      </c>
      <c r="D1" s="3" t="s">
        <v>10</v>
      </c>
      <c r="E1" s="3" t="s">
        <v>11</v>
      </c>
      <c r="F1" s="3" t="s">
        <v>56</v>
      </c>
      <c r="G1" s="3" t="s">
        <v>15</v>
      </c>
      <c r="H1" s="4" t="s">
        <v>29</v>
      </c>
      <c r="I1" s="3" t="s">
        <v>59</v>
      </c>
    </row>
    <row r="2" spans="1:9">
      <c r="A2" t="s">
        <v>23</v>
      </c>
      <c r="B2" t="s">
        <v>22</v>
      </c>
      <c r="C2" s="1">
        <v>42271</v>
      </c>
      <c r="D2">
        <f ca="1">DATEDIF(C2,Sheet1!$B$1,"d")</f>
        <v>187</v>
      </c>
      <c r="E2">
        <f ca="1">ROUNDDOWN((D2/7),0)</f>
        <v>26</v>
      </c>
      <c r="F2">
        <f ca="1">DATEDIF(C2,TODAY(),"m")</f>
        <v>6</v>
      </c>
      <c r="G2" t="s">
        <v>16</v>
      </c>
    </row>
    <row r="3" spans="1:9">
      <c r="A3" t="s">
        <v>24</v>
      </c>
      <c r="B3" t="s">
        <v>22</v>
      </c>
      <c r="C3" s="1">
        <v>42271</v>
      </c>
      <c r="D3">
        <f ca="1">DATEDIF(C3,Sheet1!$B$1,"d")</f>
        <v>187</v>
      </c>
      <c r="E3">
        <f t="shared" ref="E3:E24" ca="1" si="0">ROUNDDOWN((D3/7),0)</f>
        <v>26</v>
      </c>
      <c r="F3">
        <f t="shared" ref="F3:F32" ca="1" si="1">DATEDIF(C3,TODAY(),"m")</f>
        <v>6</v>
      </c>
      <c r="G3" t="s">
        <v>16</v>
      </c>
    </row>
    <row r="4" spans="1:9">
      <c r="A4" t="s">
        <v>25</v>
      </c>
      <c r="B4" t="s">
        <v>22</v>
      </c>
      <c r="C4" s="1">
        <v>42271</v>
      </c>
      <c r="D4">
        <f ca="1">DATEDIF(C6,Sheet1!$B$1,"d")</f>
        <v>233</v>
      </c>
      <c r="E4">
        <f t="shared" ca="1" si="0"/>
        <v>33</v>
      </c>
      <c r="F4">
        <f t="shared" ca="1" si="1"/>
        <v>6</v>
      </c>
      <c r="G4" t="s">
        <v>18</v>
      </c>
    </row>
    <row r="5" spans="1:9">
      <c r="A5" t="s">
        <v>26</v>
      </c>
      <c r="B5" t="s">
        <v>22</v>
      </c>
      <c r="C5" s="1">
        <v>42271</v>
      </c>
      <c r="D5">
        <f ca="1">DATEDIF(C7,Sheet1!$B$1,"d")</f>
        <v>233</v>
      </c>
      <c r="E5">
        <f t="shared" ca="1" si="0"/>
        <v>33</v>
      </c>
      <c r="F5">
        <f t="shared" ca="1" si="1"/>
        <v>6</v>
      </c>
      <c r="G5" t="s">
        <v>18</v>
      </c>
    </row>
    <row r="6" spans="1:9">
      <c r="A6" t="s">
        <v>32</v>
      </c>
      <c r="B6" t="s">
        <v>22</v>
      </c>
      <c r="C6" s="1">
        <v>42225</v>
      </c>
      <c r="D6">
        <f ca="1">DATEDIF(C6,Sheet1!$B$1,"d")</f>
        <v>233</v>
      </c>
      <c r="E6">
        <f t="shared" ca="1" si="0"/>
        <v>33</v>
      </c>
      <c r="F6">
        <f t="shared" ca="1" si="1"/>
        <v>7</v>
      </c>
      <c r="G6" t="s">
        <v>19</v>
      </c>
    </row>
    <row r="7" spans="1:9">
      <c r="A7" t="s">
        <v>33</v>
      </c>
      <c r="B7" t="s">
        <v>22</v>
      </c>
      <c r="C7" s="1">
        <v>42225</v>
      </c>
      <c r="D7">
        <f ca="1">DATEDIF(C7,Sheet1!$B$1,"d")</f>
        <v>233</v>
      </c>
      <c r="E7">
        <f t="shared" ca="1" si="0"/>
        <v>33</v>
      </c>
      <c r="F7">
        <f t="shared" ca="1" si="1"/>
        <v>7</v>
      </c>
      <c r="G7" t="s">
        <v>19</v>
      </c>
    </row>
    <row r="8" spans="1:9">
      <c r="A8" t="s">
        <v>34</v>
      </c>
      <c r="B8" t="s">
        <v>22</v>
      </c>
      <c r="C8" s="1">
        <v>42225</v>
      </c>
      <c r="D8">
        <f ca="1">DATEDIF(C8,Sheet1!$B$1,"d")</f>
        <v>233</v>
      </c>
      <c r="E8">
        <f t="shared" ca="1" si="0"/>
        <v>33</v>
      </c>
      <c r="F8">
        <f t="shared" ca="1" si="1"/>
        <v>7</v>
      </c>
      <c r="G8" t="s">
        <v>20</v>
      </c>
    </row>
    <row r="11" spans="1:9">
      <c r="A11" t="s">
        <v>27</v>
      </c>
      <c r="B11" t="s">
        <v>22</v>
      </c>
      <c r="C11" s="1">
        <v>42299</v>
      </c>
      <c r="D11">
        <f ca="1">DATEDIF(C11,Sheet1!$B$1,"d")</f>
        <v>159</v>
      </c>
      <c r="E11">
        <f t="shared" ca="1" si="0"/>
        <v>22</v>
      </c>
      <c r="F11">
        <f t="shared" ca="1" si="1"/>
        <v>5</v>
      </c>
      <c r="G11" t="s">
        <v>28</v>
      </c>
      <c r="H11" s="1">
        <v>42338</v>
      </c>
    </row>
    <row r="12" spans="1:9">
      <c r="A12" t="s">
        <v>38</v>
      </c>
      <c r="B12" t="s">
        <v>22</v>
      </c>
      <c r="C12" s="1">
        <v>42299</v>
      </c>
      <c r="D12">
        <f ca="1">DATEDIF(C12,Sheet1!$B$1,"d")</f>
        <v>159</v>
      </c>
      <c r="E12">
        <f t="shared" ca="1" si="0"/>
        <v>22</v>
      </c>
      <c r="F12">
        <f t="shared" ca="1" si="1"/>
        <v>5</v>
      </c>
      <c r="G12" t="s">
        <v>28</v>
      </c>
      <c r="H12" s="1">
        <v>42338</v>
      </c>
    </row>
    <row r="13" spans="1:9">
      <c r="A13" t="s">
        <v>39</v>
      </c>
      <c r="B13" t="s">
        <v>22</v>
      </c>
      <c r="C13" s="1">
        <v>42299</v>
      </c>
      <c r="D13">
        <f ca="1">DATEDIF(C13,Sheet1!$B$1,"d")</f>
        <v>159</v>
      </c>
      <c r="E13">
        <f t="shared" ca="1" si="0"/>
        <v>22</v>
      </c>
      <c r="F13">
        <f t="shared" ca="1" si="1"/>
        <v>5</v>
      </c>
      <c r="G13" t="s">
        <v>30</v>
      </c>
      <c r="H13" s="1">
        <v>42338</v>
      </c>
    </row>
    <row r="14" spans="1:9">
      <c r="A14" t="s">
        <v>35</v>
      </c>
      <c r="B14" t="s">
        <v>22</v>
      </c>
      <c r="C14" s="1">
        <v>42205</v>
      </c>
      <c r="D14">
        <f ca="1">DATEDIF(C14,Sheet1!$B$1,"d")</f>
        <v>253</v>
      </c>
      <c r="E14">
        <f t="shared" ca="1" si="0"/>
        <v>36</v>
      </c>
      <c r="F14">
        <f t="shared" ca="1" si="1"/>
        <v>8</v>
      </c>
      <c r="G14" t="s">
        <v>30</v>
      </c>
      <c r="H14" s="1">
        <v>42380</v>
      </c>
      <c r="I14" t="s">
        <v>31</v>
      </c>
    </row>
    <row r="15" spans="1:9">
      <c r="A15" s="6" t="s">
        <v>35</v>
      </c>
      <c r="B15" t="s">
        <v>22</v>
      </c>
      <c r="C15" s="1">
        <v>42205</v>
      </c>
      <c r="D15">
        <f ca="1">DATEDIF(C15,Sheet1!$B$1,"d")</f>
        <v>253</v>
      </c>
      <c r="E15">
        <f t="shared" ca="1" si="0"/>
        <v>36</v>
      </c>
      <c r="F15">
        <f t="shared" ca="1" si="1"/>
        <v>8</v>
      </c>
      <c r="G15" t="s">
        <v>37</v>
      </c>
      <c r="H15" s="1">
        <v>42338</v>
      </c>
    </row>
    <row r="16" spans="1:9">
      <c r="A16" t="s">
        <v>36</v>
      </c>
      <c r="B16" t="s">
        <v>22</v>
      </c>
      <c r="C16" s="1">
        <v>42205</v>
      </c>
      <c r="D16">
        <f ca="1">DATEDIF(C16,Sheet1!$B$1,"d")</f>
        <v>253</v>
      </c>
      <c r="E16">
        <f t="shared" ca="1" si="0"/>
        <v>36</v>
      </c>
      <c r="F16">
        <f t="shared" ca="1" si="1"/>
        <v>8</v>
      </c>
      <c r="G16" t="s">
        <v>37</v>
      </c>
      <c r="H16" s="1">
        <v>42338</v>
      </c>
    </row>
    <row r="17" spans="1:8">
      <c r="A17" t="s">
        <v>41</v>
      </c>
      <c r="B17" t="s">
        <v>22</v>
      </c>
      <c r="C17" s="1">
        <v>42205</v>
      </c>
      <c r="D17">
        <f ca="1">DATEDIF(C17,Sheet1!$B$1,"d")</f>
        <v>253</v>
      </c>
      <c r="E17">
        <f t="shared" ca="1" si="0"/>
        <v>36</v>
      </c>
      <c r="F17">
        <f t="shared" ca="1" si="1"/>
        <v>8</v>
      </c>
      <c r="G17" t="s">
        <v>40</v>
      </c>
    </row>
    <row r="18" spans="1:8">
      <c r="A18" t="s">
        <v>42</v>
      </c>
      <c r="B18" t="s">
        <v>22</v>
      </c>
      <c r="C18" s="1">
        <v>42205</v>
      </c>
      <c r="D18">
        <f ca="1">DATEDIF(C18,Sheet1!$B$1,"d")</f>
        <v>253</v>
      </c>
      <c r="E18">
        <f t="shared" ca="1" si="0"/>
        <v>36</v>
      </c>
      <c r="F18">
        <f t="shared" ca="1" si="1"/>
        <v>8</v>
      </c>
      <c r="G18" t="s">
        <v>40</v>
      </c>
    </row>
    <row r="19" spans="1:8">
      <c r="A19" t="s">
        <v>44</v>
      </c>
      <c r="B19" t="s">
        <v>22</v>
      </c>
      <c r="C19" s="1">
        <v>42367</v>
      </c>
      <c r="D19">
        <f ca="1">DATEDIF(C19,Sheet1!$B$1,"d")</f>
        <v>91</v>
      </c>
      <c r="E19">
        <f t="shared" ca="1" si="0"/>
        <v>13</v>
      </c>
      <c r="F19">
        <f t="shared" ca="1" si="1"/>
        <v>3</v>
      </c>
      <c r="G19" t="s">
        <v>43</v>
      </c>
      <c r="H19" s="1">
        <v>42395</v>
      </c>
    </row>
    <row r="20" spans="1:8">
      <c r="A20" t="s">
        <v>45</v>
      </c>
      <c r="B20" t="s">
        <v>22</v>
      </c>
      <c r="C20" s="1">
        <v>42367</v>
      </c>
      <c r="D20">
        <f ca="1">DATEDIF(C20,Sheet1!$B$1,"d")</f>
        <v>91</v>
      </c>
      <c r="E20">
        <f t="shared" ca="1" si="0"/>
        <v>13</v>
      </c>
      <c r="F20">
        <f t="shared" ca="1" si="1"/>
        <v>3</v>
      </c>
      <c r="G20" t="s">
        <v>43</v>
      </c>
      <c r="H20" s="1">
        <v>42395</v>
      </c>
    </row>
    <row r="23" spans="1:8">
      <c r="A23" s="8" t="s">
        <v>51</v>
      </c>
      <c r="B23" t="s">
        <v>55</v>
      </c>
      <c r="C23" s="1">
        <v>42338</v>
      </c>
      <c r="D23">
        <f ca="1">DATEDIF(C23,Sheet1!$B$1,"d")</f>
        <v>120</v>
      </c>
      <c r="E23">
        <f t="shared" ca="1" si="0"/>
        <v>17</v>
      </c>
      <c r="F23">
        <f t="shared" ca="1" si="1"/>
        <v>3</v>
      </c>
      <c r="G23" t="s">
        <v>46</v>
      </c>
    </row>
    <row r="24" spans="1:8">
      <c r="A24" s="8" t="s">
        <v>51</v>
      </c>
      <c r="B24" t="s">
        <v>55</v>
      </c>
      <c r="C24" s="1">
        <v>42338</v>
      </c>
      <c r="D24">
        <f ca="1">DATEDIF(C24,Sheet1!$B$1,"d")</f>
        <v>120</v>
      </c>
      <c r="E24">
        <f t="shared" ca="1" si="0"/>
        <v>17</v>
      </c>
      <c r="F24">
        <f t="shared" ca="1" si="1"/>
        <v>3</v>
      </c>
      <c r="G24" t="s">
        <v>46</v>
      </c>
    </row>
    <row r="25" spans="1:8">
      <c r="A25" s="8" t="s">
        <v>52</v>
      </c>
      <c r="B25" t="s">
        <v>55</v>
      </c>
      <c r="C25" s="1">
        <v>42337</v>
      </c>
      <c r="D25">
        <f ca="1">DATEDIF(C25,Sheet1!$B$1,"d")</f>
        <v>121</v>
      </c>
      <c r="E25">
        <f ca="1">ROUNDDOWN((D25/7),0)</f>
        <v>17</v>
      </c>
      <c r="F25">
        <f t="shared" ca="1" si="1"/>
        <v>4</v>
      </c>
      <c r="G25" t="s">
        <v>47</v>
      </c>
    </row>
    <row r="26" spans="1:8">
      <c r="A26" s="8" t="s">
        <v>52</v>
      </c>
      <c r="B26" t="s">
        <v>55</v>
      </c>
      <c r="C26" s="1">
        <v>42337</v>
      </c>
      <c r="D26">
        <f ca="1">DATEDIF(C26,Sheet1!$B$1,"d")</f>
        <v>121</v>
      </c>
      <c r="E26">
        <f t="shared" ref="E26:E32" ca="1" si="2">ROUNDDOWN((D26/7),0)</f>
        <v>17</v>
      </c>
      <c r="F26">
        <f t="shared" ca="1" si="1"/>
        <v>4</v>
      </c>
      <c r="G26" t="s">
        <v>47</v>
      </c>
    </row>
    <row r="27" spans="1:8">
      <c r="A27" s="8" t="s">
        <v>53</v>
      </c>
      <c r="B27" t="s">
        <v>55</v>
      </c>
      <c r="C27" s="1">
        <v>42337</v>
      </c>
      <c r="D27">
        <f ca="1">DATEDIF(C27,Sheet1!$B$1,"d")</f>
        <v>121</v>
      </c>
      <c r="E27">
        <f t="shared" ca="1" si="2"/>
        <v>17</v>
      </c>
      <c r="F27">
        <f t="shared" ca="1" si="1"/>
        <v>4</v>
      </c>
      <c r="G27" t="s">
        <v>48</v>
      </c>
    </row>
    <row r="28" spans="1:8">
      <c r="A28" s="8" t="s">
        <v>53</v>
      </c>
      <c r="B28" t="s">
        <v>55</v>
      </c>
      <c r="C28" s="1">
        <v>42337</v>
      </c>
      <c r="D28">
        <f ca="1">DATEDIF(C28,Sheet1!$B$1,"d")</f>
        <v>121</v>
      </c>
      <c r="E28">
        <f t="shared" ca="1" si="2"/>
        <v>17</v>
      </c>
      <c r="F28">
        <f t="shared" ca="1" si="1"/>
        <v>4</v>
      </c>
      <c r="G28" t="s">
        <v>48</v>
      </c>
    </row>
    <row r="29" spans="1:8">
      <c r="A29" s="8" t="s">
        <v>54</v>
      </c>
      <c r="B29" t="s">
        <v>55</v>
      </c>
      <c r="C29" s="1">
        <v>42339</v>
      </c>
      <c r="D29">
        <f ca="1">DATEDIF(C29,Sheet1!$B$1,"d")</f>
        <v>119</v>
      </c>
      <c r="E29">
        <f t="shared" ca="1" si="2"/>
        <v>17</v>
      </c>
      <c r="F29">
        <f t="shared" ca="1" si="1"/>
        <v>3</v>
      </c>
      <c r="G29" t="s">
        <v>49</v>
      </c>
    </row>
    <row r="30" spans="1:8">
      <c r="A30" s="8" t="s">
        <v>54</v>
      </c>
      <c r="B30" t="s">
        <v>55</v>
      </c>
      <c r="C30" s="1">
        <v>42339</v>
      </c>
      <c r="D30">
        <f ca="1">DATEDIF(C30,Sheet1!$B$1,"d")</f>
        <v>119</v>
      </c>
      <c r="E30">
        <f t="shared" ca="1" si="2"/>
        <v>17</v>
      </c>
      <c r="F30">
        <f t="shared" ca="1" si="1"/>
        <v>3</v>
      </c>
      <c r="G30" s="7" t="s">
        <v>49</v>
      </c>
    </row>
    <row r="31" spans="1:8">
      <c r="A31" s="8" t="s">
        <v>52</v>
      </c>
      <c r="B31" t="s">
        <v>55</v>
      </c>
      <c r="C31" s="1">
        <v>42337</v>
      </c>
      <c r="D31">
        <f ca="1">DATEDIF(C31,Sheet1!$B$1,"d")</f>
        <v>121</v>
      </c>
      <c r="E31">
        <f t="shared" ca="1" si="2"/>
        <v>17</v>
      </c>
      <c r="F31">
        <f t="shared" ca="1" si="1"/>
        <v>4</v>
      </c>
      <c r="G31" s="7" t="s">
        <v>50</v>
      </c>
    </row>
    <row r="32" spans="1:8">
      <c r="A32" s="8" t="s">
        <v>52</v>
      </c>
      <c r="B32" t="s">
        <v>55</v>
      </c>
      <c r="C32" s="1">
        <v>42337</v>
      </c>
      <c r="D32">
        <f ca="1">DATEDIF(C32,Sheet1!$B$1,"d")</f>
        <v>121</v>
      </c>
      <c r="E32">
        <f t="shared" ca="1" si="2"/>
        <v>17</v>
      </c>
      <c r="F32">
        <f t="shared" ca="1" si="1"/>
        <v>4</v>
      </c>
      <c r="G32" s="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xSplit="1" topLeftCell="B1" activePane="topRight" state="frozen"/>
      <selection pane="topRight" activeCell="E18" sqref="E18"/>
    </sheetView>
  </sheetViews>
  <sheetFormatPr baseColWidth="10" defaultRowHeight="15" x14ac:dyDescent="0"/>
  <cols>
    <col min="1" max="1" width="18.1640625" customWidth="1"/>
    <col min="2" max="2" width="12" bestFit="1" customWidth="1"/>
    <col min="3" max="3" width="10.1640625" customWidth="1"/>
    <col min="4" max="7" width="10.5" bestFit="1" customWidth="1"/>
    <col min="8" max="8" width="12" customWidth="1"/>
    <col min="9" max="10" width="10.5" bestFit="1" customWidth="1"/>
    <col min="11" max="14" width="10.5" customWidth="1"/>
    <col min="15" max="18" width="10.5" bestFit="1" customWidth="1"/>
  </cols>
  <sheetData>
    <row r="1" spans="1:21">
      <c r="A1" s="17" t="s">
        <v>58</v>
      </c>
      <c r="B1" s="18" t="s">
        <v>60</v>
      </c>
      <c r="C1" s="9">
        <f>D1+7</f>
        <v>42443</v>
      </c>
      <c r="D1" s="9">
        <f t="shared" ref="D1:F1" si="0">E1+7</f>
        <v>42436</v>
      </c>
      <c r="E1" s="9">
        <f t="shared" si="0"/>
        <v>42429</v>
      </c>
      <c r="F1" s="9">
        <f t="shared" si="0"/>
        <v>42422</v>
      </c>
      <c r="G1" s="9">
        <f t="shared" ref="G1:N1" si="1">H1+7</f>
        <v>42415</v>
      </c>
      <c r="H1" s="9">
        <f t="shared" si="1"/>
        <v>42408</v>
      </c>
      <c r="I1" s="9">
        <f t="shared" si="1"/>
        <v>42401</v>
      </c>
      <c r="J1" s="9">
        <f>K1+7</f>
        <v>42394</v>
      </c>
      <c r="K1" s="9">
        <f t="shared" si="1"/>
        <v>42387</v>
      </c>
      <c r="L1" s="9">
        <f t="shared" si="1"/>
        <v>42380</v>
      </c>
      <c r="M1" s="9">
        <f t="shared" si="1"/>
        <v>42373</v>
      </c>
      <c r="N1" s="9">
        <f t="shared" si="1"/>
        <v>42366</v>
      </c>
      <c r="O1" s="9">
        <f t="shared" ref="O1:P1" si="2">P1+7</f>
        <v>42359</v>
      </c>
      <c r="P1" s="9">
        <f t="shared" si="2"/>
        <v>42352</v>
      </c>
      <c r="Q1" s="14">
        <f>R1+7</f>
        <v>42345</v>
      </c>
      <c r="R1" s="9">
        <v>42338</v>
      </c>
      <c r="S1" s="9"/>
      <c r="T1" s="9"/>
      <c r="U1" s="9"/>
    </row>
    <row r="2" spans="1:21">
      <c r="A2" s="19" t="s">
        <v>16</v>
      </c>
      <c r="B2" s="20"/>
      <c r="G2" s="7" t="s">
        <v>68</v>
      </c>
      <c r="N2" s="7" t="s">
        <v>68</v>
      </c>
      <c r="P2" t="s">
        <v>78</v>
      </c>
    </row>
    <row r="3" spans="1:21">
      <c r="A3" s="19" t="s">
        <v>17</v>
      </c>
      <c r="B3" s="20"/>
      <c r="M3" s="7" t="s">
        <v>68</v>
      </c>
    </row>
    <row r="4" spans="1:21">
      <c r="A4" s="19" t="s">
        <v>61</v>
      </c>
      <c r="B4" s="20"/>
      <c r="F4" s="7" t="s">
        <v>68</v>
      </c>
      <c r="L4" s="7" t="s">
        <v>68</v>
      </c>
    </row>
    <row r="5" spans="1:21">
      <c r="A5" s="19" t="s">
        <v>62</v>
      </c>
      <c r="B5" s="20"/>
      <c r="D5" s="7" t="s">
        <v>68</v>
      </c>
      <c r="K5" s="7" t="s">
        <v>68</v>
      </c>
      <c r="R5" t="s">
        <v>68</v>
      </c>
    </row>
    <row r="6" spans="1:21">
      <c r="A6" s="19" t="s">
        <v>63</v>
      </c>
      <c r="B6" s="20"/>
      <c r="J6" s="7" t="s">
        <v>68</v>
      </c>
      <c r="O6" s="7" t="s">
        <v>68</v>
      </c>
      <c r="P6" s="7" t="s">
        <v>68</v>
      </c>
    </row>
    <row r="7" spans="1:21">
      <c r="A7" s="19" t="s">
        <v>64</v>
      </c>
      <c r="B7" s="20"/>
      <c r="C7" s="7" t="s">
        <v>68</v>
      </c>
      <c r="H7" s="13" t="s">
        <v>83</v>
      </c>
      <c r="I7" t="s">
        <v>68</v>
      </c>
      <c r="Q7" t="s">
        <v>68</v>
      </c>
    </row>
    <row r="8" spans="1:21">
      <c r="A8" s="19" t="s">
        <v>65</v>
      </c>
      <c r="B8" s="20"/>
      <c r="H8" s="7" t="s">
        <v>68</v>
      </c>
    </row>
    <row r="9" spans="1:21">
      <c r="A9" s="19"/>
      <c r="B9" s="19"/>
    </row>
    <row r="10" spans="1:21">
      <c r="A10" s="19"/>
      <c r="B10" s="19"/>
    </row>
    <row r="11" spans="1:21">
      <c r="A11" s="21" t="s">
        <v>46</v>
      </c>
      <c r="B11" s="19"/>
      <c r="D11" s="16" t="s">
        <v>91</v>
      </c>
      <c r="F11" s="15" t="s">
        <v>90</v>
      </c>
      <c r="G11" t="s">
        <v>86</v>
      </c>
      <c r="H11" s="15" t="s">
        <v>89</v>
      </c>
      <c r="L11" s="7" t="s">
        <v>72</v>
      </c>
      <c r="O11" t="s">
        <v>72</v>
      </c>
    </row>
    <row r="12" spans="1:21">
      <c r="A12" s="22" t="s">
        <v>47</v>
      </c>
      <c r="B12" s="19"/>
      <c r="G12" s="15" t="s">
        <v>89</v>
      </c>
      <c r="I12" t="s">
        <v>86</v>
      </c>
      <c r="K12" s="7" t="s">
        <v>72</v>
      </c>
      <c r="L12" s="7" t="s">
        <v>86</v>
      </c>
      <c r="O12" t="s">
        <v>86</v>
      </c>
    </row>
    <row r="13" spans="1:21">
      <c r="A13" s="21" t="s">
        <v>48</v>
      </c>
      <c r="B13" s="19"/>
      <c r="H13" s="15" t="s">
        <v>89</v>
      </c>
      <c r="J13" s="7" t="s">
        <v>86</v>
      </c>
      <c r="K13" s="7" t="s">
        <v>86</v>
      </c>
      <c r="M13" t="s">
        <v>72</v>
      </c>
    </row>
    <row r="14" spans="1:21">
      <c r="A14" s="21" t="s">
        <v>49</v>
      </c>
      <c r="B14" s="19"/>
      <c r="C14" t="s">
        <v>86</v>
      </c>
      <c r="D14" t="s">
        <v>86</v>
      </c>
      <c r="F14" s="13" t="s">
        <v>88</v>
      </c>
      <c r="G14" t="s">
        <v>72</v>
      </c>
      <c r="H14" s="7" t="s">
        <v>72</v>
      </c>
      <c r="I14" t="s">
        <v>72</v>
      </c>
      <c r="J14" s="7" t="s">
        <v>72</v>
      </c>
      <c r="M14" t="s">
        <v>86</v>
      </c>
    </row>
    <row r="15" spans="1:21">
      <c r="A15" s="23" t="s">
        <v>50</v>
      </c>
      <c r="B15" s="19"/>
      <c r="F15" t="s">
        <v>86</v>
      </c>
      <c r="H15" s="7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baseColWidth="10" defaultRowHeight="15" x14ac:dyDescent="0"/>
  <cols>
    <col min="1" max="1" width="18.1640625" bestFit="1" customWidth="1"/>
    <col min="2" max="2" width="11.33203125" bestFit="1" customWidth="1"/>
    <col min="3" max="3" width="7.6640625" bestFit="1" customWidth="1"/>
  </cols>
  <sheetData>
    <row r="1" spans="1:4">
      <c r="A1" s="24" t="s">
        <v>97</v>
      </c>
      <c r="B1" s="24" t="s">
        <v>96</v>
      </c>
      <c r="C1" s="24" t="s">
        <v>98</v>
      </c>
      <c r="D1" s="24" t="s">
        <v>60</v>
      </c>
    </row>
    <row r="2" spans="1:4">
      <c r="A2" t="s">
        <v>102</v>
      </c>
      <c r="B2">
        <v>3</v>
      </c>
      <c r="C2" t="s">
        <v>99</v>
      </c>
      <c r="D2" t="s">
        <v>100</v>
      </c>
    </row>
    <row r="3" spans="1:4">
      <c r="A3" t="s">
        <v>103</v>
      </c>
      <c r="B3">
        <v>3</v>
      </c>
      <c r="C3" t="s">
        <v>99</v>
      </c>
      <c r="D3" t="s">
        <v>101</v>
      </c>
    </row>
    <row r="4" spans="1:4">
      <c r="A4" t="s">
        <v>124</v>
      </c>
      <c r="B4">
        <v>4</v>
      </c>
      <c r="C4" t="s">
        <v>99</v>
      </c>
      <c r="D4" t="s">
        <v>125</v>
      </c>
    </row>
    <row r="5" spans="1:4">
      <c r="A5" t="s">
        <v>126</v>
      </c>
      <c r="B5">
        <v>4</v>
      </c>
      <c r="C5" t="s">
        <v>127</v>
      </c>
      <c r="D5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4" sqref="H14"/>
    </sheetView>
  </sheetViews>
  <sheetFormatPr baseColWidth="10" defaultRowHeight="15" x14ac:dyDescent="0"/>
  <cols>
    <col min="1" max="1" width="18.5" customWidth="1"/>
    <col min="4" max="4" width="14.83203125" customWidth="1"/>
    <col min="5" max="6" width="14.83203125" style="5" customWidth="1"/>
    <col min="7" max="7" width="17.1640625" customWidth="1"/>
    <col min="8" max="8" width="65.1640625" customWidth="1"/>
  </cols>
  <sheetData>
    <row r="1" spans="1:8">
      <c r="A1" s="3" t="s">
        <v>92</v>
      </c>
      <c r="B1" s="3" t="s">
        <v>57</v>
      </c>
      <c r="C1" s="3" t="s">
        <v>93</v>
      </c>
      <c r="D1" s="3" t="s">
        <v>94</v>
      </c>
      <c r="E1" s="3" t="s">
        <v>116</v>
      </c>
      <c r="F1" s="3" t="s">
        <v>123</v>
      </c>
      <c r="G1" s="3" t="s">
        <v>95</v>
      </c>
      <c r="H1" s="3" t="s">
        <v>148</v>
      </c>
    </row>
    <row r="2" spans="1:8">
      <c r="A2" t="s">
        <v>104</v>
      </c>
      <c r="C2" t="s">
        <v>137</v>
      </c>
      <c r="D2" t="s">
        <v>110</v>
      </c>
      <c r="E2" s="5" t="s">
        <v>117</v>
      </c>
      <c r="G2" t="s">
        <v>100</v>
      </c>
    </row>
    <row r="3" spans="1:8">
      <c r="A3" s="5" t="s">
        <v>105</v>
      </c>
      <c r="C3" s="5" t="s">
        <v>137</v>
      </c>
      <c r="D3" s="5" t="s">
        <v>111</v>
      </c>
      <c r="E3" s="5" t="s">
        <v>117</v>
      </c>
      <c r="G3" s="5" t="s">
        <v>100</v>
      </c>
    </row>
    <row r="4" spans="1:8">
      <c r="A4" s="5" t="s">
        <v>106</v>
      </c>
      <c r="C4" s="5" t="s">
        <v>137</v>
      </c>
      <c r="D4" s="5" t="s">
        <v>112</v>
      </c>
      <c r="E4" s="5" t="s">
        <v>117</v>
      </c>
      <c r="G4" s="5" t="s">
        <v>100</v>
      </c>
    </row>
    <row r="5" spans="1:8">
      <c r="A5" s="5" t="s">
        <v>107</v>
      </c>
      <c r="C5" s="5" t="s">
        <v>137</v>
      </c>
      <c r="D5" s="5" t="s">
        <v>113</v>
      </c>
      <c r="E5" s="5" t="s">
        <v>117</v>
      </c>
      <c r="G5" t="s">
        <v>101</v>
      </c>
    </row>
    <row r="6" spans="1:8">
      <c r="A6" s="5" t="s">
        <v>108</v>
      </c>
      <c r="C6" s="5" t="s">
        <v>137</v>
      </c>
      <c r="D6" s="5" t="s">
        <v>114</v>
      </c>
      <c r="E6" s="5" t="s">
        <v>117</v>
      </c>
      <c r="G6" s="5" t="s">
        <v>101</v>
      </c>
    </row>
    <row r="7" spans="1:8">
      <c r="A7" s="5" t="s">
        <v>109</v>
      </c>
      <c r="C7" s="5" t="s">
        <v>137</v>
      </c>
      <c r="D7" s="5" t="s">
        <v>115</v>
      </c>
      <c r="E7" s="5" t="s">
        <v>117</v>
      </c>
      <c r="G7" s="5" t="s">
        <v>101</v>
      </c>
    </row>
    <row r="8" spans="1:8">
      <c r="A8" s="5" t="s">
        <v>129</v>
      </c>
      <c r="C8" s="5" t="s">
        <v>137</v>
      </c>
      <c r="D8" t="s">
        <v>138</v>
      </c>
      <c r="E8" s="5" t="s">
        <v>117</v>
      </c>
      <c r="G8" t="s">
        <v>125</v>
      </c>
    </row>
    <row r="9" spans="1:8">
      <c r="A9" s="5" t="s">
        <v>130</v>
      </c>
      <c r="C9" s="5" t="s">
        <v>137</v>
      </c>
      <c r="D9" s="5" t="s">
        <v>139</v>
      </c>
      <c r="E9" s="5" t="s">
        <v>118</v>
      </c>
      <c r="G9" s="5" t="s">
        <v>125</v>
      </c>
    </row>
    <row r="10" spans="1:8">
      <c r="A10" s="5" t="s">
        <v>131</v>
      </c>
      <c r="C10" s="5" t="s">
        <v>137</v>
      </c>
      <c r="D10" s="5" t="s">
        <v>140</v>
      </c>
      <c r="E10" s="5" t="s">
        <v>119</v>
      </c>
      <c r="G10" s="5" t="s">
        <v>125</v>
      </c>
    </row>
    <row r="11" spans="1:8">
      <c r="A11" s="5" t="s">
        <v>132</v>
      </c>
      <c r="C11" s="5" t="s">
        <v>137</v>
      </c>
      <c r="D11" s="5" t="s">
        <v>141</v>
      </c>
      <c r="E11" s="5" t="s">
        <v>120</v>
      </c>
      <c r="G11" s="5" t="s">
        <v>125</v>
      </c>
    </row>
    <row r="12" spans="1:8">
      <c r="A12" s="5" t="s">
        <v>133</v>
      </c>
      <c r="C12" t="s">
        <v>4</v>
      </c>
      <c r="D12" s="5" t="s">
        <v>142</v>
      </c>
      <c r="E12" s="5" t="s">
        <v>121</v>
      </c>
      <c r="G12" t="s">
        <v>128</v>
      </c>
    </row>
    <row r="13" spans="1:8">
      <c r="A13" s="5" t="s">
        <v>134</v>
      </c>
      <c r="C13" s="5" t="s">
        <v>4</v>
      </c>
      <c r="D13" s="5" t="s">
        <v>143</v>
      </c>
      <c r="E13" s="5" t="s">
        <v>122</v>
      </c>
      <c r="G13" s="5" t="s">
        <v>128</v>
      </c>
    </row>
    <row r="14" spans="1:8">
      <c r="A14" s="5" t="s">
        <v>135</v>
      </c>
      <c r="C14" s="5" t="s">
        <v>4</v>
      </c>
      <c r="D14" s="5" t="s">
        <v>144</v>
      </c>
      <c r="E14" s="5" t="s">
        <v>145</v>
      </c>
      <c r="G14" s="5" t="s">
        <v>128</v>
      </c>
    </row>
    <row r="15" spans="1:8">
      <c r="A15" s="5" t="s">
        <v>136</v>
      </c>
      <c r="C15" s="5" t="s">
        <v>4</v>
      </c>
      <c r="D15" s="5" t="s">
        <v>146</v>
      </c>
      <c r="E15" s="5" t="s">
        <v>147</v>
      </c>
      <c r="G15" s="5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Breeding male data</vt:lpstr>
      <vt:lpstr>Breeding females data</vt:lpstr>
      <vt:lpstr>MALE ROTATION</vt:lpstr>
      <vt:lpstr>ALL CAGES</vt:lpstr>
      <vt:lpstr>ALL MICE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Toscano</dc:creator>
  <cp:lastModifiedBy>Brenda Toscano</cp:lastModifiedBy>
  <dcterms:created xsi:type="dcterms:W3CDTF">2016-03-27T22:46:44Z</dcterms:created>
  <dcterms:modified xsi:type="dcterms:W3CDTF">2016-03-29T17:04:48Z</dcterms:modified>
</cp:coreProperties>
</file>