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695" windowHeight="12630"/>
    <workbookView visibility="hidden" xWindow="9210" yWindow="0" windowWidth="9210" windowHeight="6555"/>
    <workbookView visibility="hidden" xWindow="9210" yWindow="0" windowWidth="9210" windowHeight="6555"/>
  </bookViews>
  <sheets>
    <sheet name="WBS" sheetId="2" r:id="rId1"/>
  </sheets>
  <definedNames>
    <definedName name="_xlnm._FilterDatabase" localSheetId="0" hidden="1">WBS!$C$4:$D$9</definedName>
  </definedNames>
  <calcPr calcId="125725"/>
</workbook>
</file>

<file path=xl/calcChain.xml><?xml version="1.0" encoding="utf-8"?>
<calcChain xmlns="http://schemas.openxmlformats.org/spreadsheetml/2006/main">
  <c r="G20" i="2"/>
  <c r="F20"/>
  <c r="F14"/>
  <c r="F5"/>
  <c r="G14"/>
  <c r="F10"/>
  <c r="I6"/>
  <c r="I8"/>
  <c r="I9"/>
  <c r="I11"/>
  <c r="I12"/>
  <c r="I13"/>
  <c r="I15"/>
  <c r="I16"/>
  <c r="I17"/>
  <c r="I19"/>
  <c r="I21"/>
  <c r="I22"/>
  <c r="I24"/>
  <c r="I25"/>
  <c r="I27"/>
  <c r="L10" l="1"/>
  <c r="L7"/>
  <c r="J27"/>
  <c r="K27" s="1"/>
  <c r="L26"/>
  <c r="G26"/>
  <c r="F26"/>
  <c r="J21"/>
  <c r="K21" s="1"/>
  <c r="L20"/>
  <c r="J17"/>
  <c r="K17" s="1"/>
  <c r="J16"/>
  <c r="K16" s="1"/>
  <c r="J15"/>
  <c r="K15" s="1"/>
  <c r="L14"/>
  <c r="I14"/>
  <c r="J13"/>
  <c r="K13" s="1"/>
  <c r="J12"/>
  <c r="K12" s="1"/>
  <c r="J11"/>
  <c r="K11" s="1"/>
  <c r="G10"/>
  <c r="I10" s="1"/>
  <c r="J9"/>
  <c r="K9" s="1"/>
  <c r="J8"/>
  <c r="K8" s="1"/>
  <c r="G7"/>
  <c r="F7"/>
  <c r="J6"/>
  <c r="K6" s="1"/>
  <c r="L5"/>
  <c r="G5"/>
  <c r="I26" l="1"/>
  <c r="I7"/>
  <c r="I20"/>
  <c r="J10"/>
  <c r="K10" s="1"/>
  <c r="J14"/>
  <c r="K14" s="1"/>
  <c r="J20"/>
  <c r="K20" s="1"/>
  <c r="J26"/>
  <c r="K26" s="1"/>
  <c r="J5"/>
  <c r="K5" s="1"/>
  <c r="J7"/>
  <c r="K7" s="1"/>
  <c r="N3"/>
  <c r="O3" s="1"/>
  <c r="P3" s="1"/>
  <c r="Q3" s="1"/>
  <c r="R3" s="1"/>
  <c r="S3" s="1"/>
  <c r="T3" s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BW3" s="1"/>
  <c r="BX3" s="1"/>
  <c r="BY3" s="1"/>
  <c r="BZ3" s="1"/>
  <c r="CA3" s="1"/>
  <c r="CB3" s="1"/>
  <c r="CC3" s="1"/>
  <c r="CD3" s="1"/>
  <c r="CE3" s="1"/>
  <c r="CF3" s="1"/>
  <c r="CG3" s="1"/>
  <c r="CH3" s="1"/>
  <c r="CI3" s="1"/>
  <c r="CJ3" s="1"/>
  <c r="CK3" s="1"/>
  <c r="CL3" s="1"/>
  <c r="CM3" s="1"/>
  <c r="CN3" s="1"/>
  <c r="CO3" s="1"/>
  <c r="CP3" s="1"/>
  <c r="CQ3" s="1"/>
  <c r="CR3" s="1"/>
  <c r="CS3" s="1"/>
  <c r="CT3" s="1"/>
  <c r="CU3" s="1"/>
  <c r="CV3" s="1"/>
  <c r="CW3" s="1"/>
  <c r="CX3" s="1"/>
  <c r="CY3" s="1"/>
  <c r="CZ3" s="1"/>
  <c r="DA3" s="1"/>
  <c r="DB3" s="1"/>
  <c r="DC3" s="1"/>
  <c r="DD3" s="1"/>
  <c r="DE3" s="1"/>
  <c r="DF3" s="1"/>
  <c r="DG3" s="1"/>
  <c r="DH3" s="1"/>
  <c r="DI3" s="1"/>
  <c r="DJ3" s="1"/>
  <c r="DK3" s="1"/>
  <c r="DL3" s="1"/>
  <c r="DM3" s="1"/>
  <c r="DN3" s="1"/>
  <c r="DO3" s="1"/>
  <c r="DP3" s="1"/>
  <c r="DQ3" s="1"/>
  <c r="DR3" s="1"/>
  <c r="DS3" s="1"/>
  <c r="DT3" s="1"/>
  <c r="DU3" s="1"/>
  <c r="DV3" s="1"/>
  <c r="DW3" s="1"/>
  <c r="DX3" s="1"/>
  <c r="DY3" s="1"/>
  <c r="DZ3" s="1"/>
  <c r="EA3" s="1"/>
  <c r="EB3" s="1"/>
  <c r="EC3" s="1"/>
  <c r="ED3" s="1"/>
  <c r="EE3" s="1"/>
  <c r="EF3" s="1"/>
  <c r="EG3" s="1"/>
  <c r="EH3" s="1"/>
  <c r="EI3" s="1"/>
  <c r="EJ3" s="1"/>
  <c r="EK3" s="1"/>
  <c r="EL3" s="1"/>
  <c r="EM3" s="1"/>
  <c r="EN3" s="1"/>
  <c r="EO3" s="1"/>
  <c r="EP3" s="1"/>
  <c r="EQ3" s="1"/>
  <c r="ER3" s="1"/>
  <c r="ES3" s="1"/>
  <c r="ET3" s="1"/>
  <c r="EU3" s="1"/>
  <c r="EV3" s="1"/>
  <c r="EW3" s="1"/>
  <c r="EX3" s="1"/>
  <c r="EY3" s="1"/>
  <c r="EZ3" s="1"/>
  <c r="FA3" s="1"/>
  <c r="FB3" s="1"/>
  <c r="FC3" s="1"/>
  <c r="FD3" s="1"/>
  <c r="FE3" s="1"/>
  <c r="FF3" s="1"/>
  <c r="FG3" s="1"/>
  <c r="FH3" s="1"/>
  <c r="FI3" s="1"/>
  <c r="FJ3" s="1"/>
  <c r="FK3" s="1"/>
  <c r="FL3" s="1"/>
  <c r="FM3" s="1"/>
  <c r="FN3" s="1"/>
  <c r="FO3" s="1"/>
  <c r="FP3" s="1"/>
  <c r="FQ3" s="1"/>
  <c r="FR3" s="1"/>
  <c r="FS3" s="1"/>
  <c r="FT3" s="1"/>
  <c r="FU3" s="1"/>
  <c r="FV3" s="1"/>
  <c r="FW3" s="1"/>
  <c r="FX3" s="1"/>
  <c r="FY3" s="1"/>
  <c r="FZ3" s="1"/>
  <c r="GA3" s="1"/>
  <c r="GB3" s="1"/>
  <c r="GC3" s="1"/>
  <c r="GD3" s="1"/>
  <c r="GE3" s="1"/>
  <c r="GF3" s="1"/>
  <c r="GG3" s="1"/>
  <c r="GH3" s="1"/>
  <c r="GI3" s="1"/>
  <c r="GJ3" s="1"/>
  <c r="GK3" s="1"/>
  <c r="GL3" s="1"/>
  <c r="GM3" s="1"/>
  <c r="GN3" s="1"/>
  <c r="GO3" s="1"/>
  <c r="GP3" s="1"/>
  <c r="GQ3" s="1"/>
  <c r="GR3" s="1"/>
  <c r="GS3" s="1"/>
  <c r="GT3" s="1"/>
  <c r="GU3" s="1"/>
  <c r="GV3" s="1"/>
  <c r="GW3" s="1"/>
  <c r="GX3" s="1"/>
  <c r="GY3" s="1"/>
  <c r="GZ3" s="1"/>
  <c r="HA3" s="1"/>
  <c r="HB3" s="1"/>
  <c r="HC3" s="1"/>
  <c r="HD3" s="1"/>
  <c r="HE3" s="1"/>
  <c r="HF3" s="1"/>
  <c r="HG3" s="1"/>
  <c r="HH3" s="1"/>
  <c r="HI3" s="1"/>
  <c r="HJ3" s="1"/>
  <c r="HK3" s="1"/>
  <c r="HL3" s="1"/>
  <c r="HM3" s="1"/>
  <c r="HN3" s="1"/>
  <c r="HO3" s="1"/>
  <c r="HP3" s="1"/>
  <c r="HQ3" s="1"/>
  <c r="HR3" s="1"/>
  <c r="HS3" s="1"/>
  <c r="HT3" s="1"/>
  <c r="HU3" s="1"/>
  <c r="HV3" s="1"/>
  <c r="HW3" s="1"/>
  <c r="HX3" s="1"/>
  <c r="HY3" s="1"/>
  <c r="HZ3" s="1"/>
  <c r="IA3" s="1"/>
  <c r="IB3" s="1"/>
  <c r="IC3" s="1"/>
  <c r="ID3" s="1"/>
  <c r="IE3" s="1"/>
  <c r="IF3" s="1"/>
  <c r="IG3" s="1"/>
  <c r="IH3" s="1"/>
  <c r="II3" s="1"/>
  <c r="IJ3" s="1"/>
  <c r="IK3" s="1"/>
  <c r="IL3" s="1"/>
  <c r="IM3" s="1"/>
  <c r="IN3" s="1"/>
  <c r="IO3" s="1"/>
  <c r="IP3" s="1"/>
  <c r="IQ3" s="1"/>
  <c r="IR3" s="1"/>
  <c r="IS3" s="1"/>
  <c r="I5"/>
</calcChain>
</file>

<file path=xl/sharedStrings.xml><?xml version="1.0" encoding="utf-8"?>
<sst xmlns="http://schemas.openxmlformats.org/spreadsheetml/2006/main" count="99" uniqueCount="60">
  <si>
    <t>甘特图</t>
  </si>
  <si>
    <t>WBS</t>
  </si>
  <si>
    <t>Task</t>
  </si>
  <si>
    <t>责任人</t>
  </si>
  <si>
    <t>当前状态</t>
  </si>
  <si>
    <t>计划开始日期</t>
  </si>
  <si>
    <t>计划结束日期</t>
  </si>
  <si>
    <t>备注</t>
  </si>
  <si>
    <r>
      <rPr>
        <b/>
        <sz val="8"/>
        <color indexed="8"/>
        <rFont val="宋体"/>
        <charset val="134"/>
      </rPr>
      <t>持续时间</t>
    </r>
    <r>
      <rPr>
        <b/>
        <sz val="8"/>
        <color indexed="8"/>
        <rFont val="Arial"/>
        <family val="2"/>
      </rPr>
      <t>(</t>
    </r>
    <r>
      <rPr>
        <b/>
        <sz val="8"/>
        <color indexed="8"/>
        <rFont val="宋体"/>
        <charset val="134"/>
      </rPr>
      <t>天</t>
    </r>
    <r>
      <rPr>
        <b/>
        <sz val="8"/>
        <color indexed="8"/>
        <rFont val="Arial"/>
        <family val="2"/>
      </rPr>
      <t>)</t>
    </r>
  </si>
  <si>
    <t>%</t>
  </si>
  <si>
    <t>-</t>
  </si>
  <si>
    <t>1.1</t>
  </si>
  <si>
    <t>2.1</t>
  </si>
  <si>
    <t>2.2</t>
  </si>
  <si>
    <t>待开始</t>
  </si>
  <si>
    <t>2</t>
    <phoneticPr fontId="17" type="noConversion"/>
  </si>
  <si>
    <t>3.1</t>
    <phoneticPr fontId="17" type="noConversion"/>
  </si>
  <si>
    <t>3.2</t>
  </si>
  <si>
    <t>3.3</t>
  </si>
  <si>
    <t>4.1</t>
    <phoneticPr fontId="17" type="noConversion"/>
  </si>
  <si>
    <t>4.2</t>
  </si>
  <si>
    <t>4.3</t>
  </si>
  <si>
    <t>5.1</t>
    <phoneticPr fontId="17" type="noConversion"/>
  </si>
  <si>
    <t>6.1</t>
    <phoneticPr fontId="17" type="noConversion"/>
  </si>
  <si>
    <t>Fennec</t>
  </si>
  <si>
    <t>长沙-&gt;曼谷</t>
    <phoneticPr fontId="17" type="noConversion"/>
  </si>
  <si>
    <t>从黄花机场(csx)飞到廊曼机场(dmk)</t>
    <phoneticPr fontId="17" type="noConversion"/>
  </si>
  <si>
    <t>费用</t>
    <phoneticPr fontId="17" type="noConversion"/>
  </si>
  <si>
    <t>12:55-15:20</t>
    <phoneticPr fontId="17" type="noConversion"/>
  </si>
  <si>
    <t>从廊曼机场(dmk)飞到普吉国际机场(HKT)</t>
    <phoneticPr fontId="17" type="noConversion"/>
  </si>
  <si>
    <t>联系婚庆公司</t>
    <phoneticPr fontId="17" type="noConversion"/>
  </si>
  <si>
    <t>婚礼现场布置</t>
    <phoneticPr fontId="17" type="noConversion"/>
  </si>
  <si>
    <t>皇帝岛</t>
    <phoneticPr fontId="17" type="noConversion"/>
  </si>
  <si>
    <t>皮皮岛</t>
    <phoneticPr fontId="17" type="noConversion"/>
  </si>
  <si>
    <t>巴东夜市</t>
    <phoneticPr fontId="17" type="noConversion"/>
  </si>
  <si>
    <t>普吉-&gt;曼谷</t>
    <phoneticPr fontId="17" type="noConversion"/>
  </si>
  <si>
    <t>从普吉国际机场(HKT)飞到廊曼机场(dmk)</t>
    <phoneticPr fontId="17" type="noConversion"/>
  </si>
  <si>
    <t>5.2</t>
    <phoneticPr fontId="17" type="noConversion"/>
  </si>
  <si>
    <t>曼谷-&gt;长沙</t>
    <phoneticPr fontId="17" type="noConversion"/>
  </si>
  <si>
    <t>07:30-12:10</t>
    <phoneticPr fontId="17" type="noConversion"/>
  </si>
  <si>
    <t>`4.4</t>
    <phoneticPr fontId="17" type="noConversion"/>
  </si>
  <si>
    <t>5.3</t>
    <phoneticPr fontId="17" type="noConversion"/>
  </si>
  <si>
    <t>在曼谷当地游玩</t>
    <phoneticPr fontId="17" type="noConversion"/>
  </si>
  <si>
    <t>5.4</t>
    <phoneticPr fontId="17" type="noConversion"/>
  </si>
  <si>
    <t>离开曼谷的家</t>
    <phoneticPr fontId="17" type="noConversion"/>
  </si>
  <si>
    <t>入住曼谷的家</t>
    <phoneticPr fontId="17" type="noConversion"/>
  </si>
  <si>
    <t>6:00出发赶往机场</t>
    <phoneticPr fontId="17" type="noConversion"/>
  </si>
  <si>
    <t>从廊曼机场(dmk)飞到黄花机场(csx）</t>
    <phoneticPr fontId="17" type="noConversion"/>
  </si>
  <si>
    <t>普吉婚礼婚拍蜜月旅游之行</t>
    <phoneticPr fontId="17" type="noConversion"/>
  </si>
  <si>
    <t>18:30-19:50</t>
    <phoneticPr fontId="17" type="noConversion"/>
  </si>
  <si>
    <t>退房</t>
    <phoneticPr fontId="17" type="noConversion"/>
  </si>
  <si>
    <t>20:15-21:35</t>
    <phoneticPr fontId="17" type="noConversion"/>
  </si>
  <si>
    <t>婚礼现场跟拍跟摄&amp;仪式启动</t>
    <phoneticPr fontId="17" type="noConversion"/>
  </si>
  <si>
    <t>退房(离开皮皮岛别墅）</t>
    <phoneticPr fontId="17" type="noConversion"/>
  </si>
  <si>
    <t>在普吉当地游玩（入住小别墅）</t>
    <phoneticPr fontId="17" type="noConversion"/>
  </si>
  <si>
    <t>离开小别墅</t>
    <phoneticPr fontId="17" type="noConversion"/>
  </si>
  <si>
    <t>普吉赶集</t>
    <phoneticPr fontId="17" type="noConversion"/>
  </si>
  <si>
    <t>休息一天</t>
    <phoneticPr fontId="17" type="noConversion"/>
  </si>
  <si>
    <t>曼谷-&gt;普吉（入住皮皮岛别墅）</t>
    <phoneticPr fontId="17" type="noConversion"/>
  </si>
  <si>
    <t>婚礼策划执行</t>
    <phoneticPr fontId="17" type="noConversion"/>
  </si>
</sst>
</file>

<file path=xl/styles.xml><?xml version="1.0" encoding="utf-8"?>
<styleSheet xmlns="http://schemas.openxmlformats.org/spreadsheetml/2006/main">
  <numFmts count="2">
    <numFmt numFmtId="176" formatCode="dd/mm/yy;@"/>
    <numFmt numFmtId="177" formatCode="d/m;@"/>
  </numFmts>
  <fonts count="22">
    <font>
      <sz val="11"/>
      <color indexed="8"/>
      <name val="Arial"/>
      <charset val="134"/>
    </font>
    <font>
      <sz val="6"/>
      <color indexed="8"/>
      <name val="Arial"/>
      <family val="2"/>
    </font>
    <font>
      <sz val="6"/>
      <color indexed="23"/>
      <name val="Arial"/>
      <family val="2"/>
    </font>
    <font>
      <b/>
      <sz val="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宋体"/>
      <charset val="134"/>
    </font>
    <font>
      <sz val="8"/>
      <name val="Arial"/>
      <family val="2"/>
    </font>
    <font>
      <sz val="8"/>
      <color indexed="12"/>
      <name val="Arial"/>
      <family val="2"/>
    </font>
    <font>
      <sz val="8"/>
      <color indexed="12"/>
      <name val="Arial"/>
      <family val="2"/>
    </font>
    <font>
      <b/>
      <sz val="9"/>
      <color indexed="8"/>
      <name val="宋体"/>
      <charset val="134"/>
    </font>
    <font>
      <b/>
      <sz val="8"/>
      <color indexed="63"/>
      <name val="Arial"/>
      <family val="2"/>
    </font>
    <font>
      <b/>
      <sz val="8"/>
      <color indexed="55"/>
      <name val="Arial"/>
      <family val="2"/>
    </font>
    <font>
      <b/>
      <sz val="8"/>
      <name val="Arial"/>
      <family val="2"/>
    </font>
    <font>
      <sz val="6"/>
      <color indexed="9"/>
      <name val="Arial"/>
      <family val="2"/>
    </font>
    <font>
      <sz val="8"/>
      <color indexed="55"/>
      <name val="Arial"/>
      <family val="2"/>
    </font>
    <font>
      <u/>
      <sz val="8"/>
      <name val="Arial"/>
      <family val="2"/>
    </font>
    <font>
      <sz val="9"/>
      <name val="Arial"/>
      <family val="2"/>
    </font>
    <font>
      <b/>
      <sz val="13"/>
      <color indexed="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name val="宋体"/>
      <family val="3"/>
      <charset val="134"/>
    </font>
    <font>
      <sz val="8"/>
      <color rgb="FFC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9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/>
    <xf numFmtId="14" fontId="2" fillId="0" borderId="0" xfId="0" applyNumberFormat="1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right"/>
    </xf>
    <xf numFmtId="177" fontId="10" fillId="0" borderId="0" xfId="0" applyNumberFormat="1" applyFont="1" applyBorder="1" applyAlignment="1">
      <alignment horizontal="left"/>
    </xf>
    <xf numFmtId="177" fontId="1" fillId="0" borderId="0" xfId="0" applyNumberFormat="1" applyFont="1" applyBorder="1" applyAlignment="1">
      <alignment horizontal="center" textRotation="90"/>
    </xf>
    <xf numFmtId="0" fontId="4" fillId="0" borderId="0" xfId="0" applyFont="1" applyFill="1" applyBorder="1" applyAlignment="1">
      <alignment horizontal="right" vertical="center"/>
    </xf>
    <xf numFmtId="177" fontId="1" fillId="0" borderId="0" xfId="0" applyNumberFormat="1" applyFont="1" applyFill="1" applyBorder="1" applyAlignment="1">
      <alignment horizontal="center" vertical="top" textRotation="90"/>
    </xf>
    <xf numFmtId="0" fontId="5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right" vertical="center"/>
    </xf>
    <xf numFmtId="14" fontId="12" fillId="3" borderId="0" xfId="0" applyNumberFormat="1" applyFont="1" applyFill="1" applyBorder="1" applyAlignment="1">
      <alignment horizontal="right" vertical="center"/>
    </xf>
    <xf numFmtId="9" fontId="13" fillId="2" borderId="0" xfId="0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right" vertical="center"/>
    </xf>
    <xf numFmtId="176" fontId="15" fillId="3" borderId="2" xfId="0" applyNumberFormat="1" applyFont="1" applyFill="1" applyBorder="1" applyAlignment="1">
      <alignment horizontal="right" vertical="center"/>
    </xf>
    <xf numFmtId="9" fontId="9" fillId="0" borderId="2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2" fillId="3" borderId="3" xfId="0" applyFont="1" applyFill="1" applyBorder="1" applyAlignment="1">
      <alignment horizontal="right" vertical="center"/>
    </xf>
    <xf numFmtId="14" fontId="12" fillId="3" borderId="3" xfId="0" applyNumberFormat="1" applyFont="1" applyFill="1" applyBorder="1" applyAlignment="1">
      <alignment horizontal="right" vertical="center"/>
    </xf>
    <xf numFmtId="9" fontId="13" fillId="2" borderId="3" xfId="0" applyNumberFormat="1" applyFont="1" applyFill="1" applyBorder="1" applyAlignment="1">
      <alignment horizontal="right" vertical="center"/>
    </xf>
    <xf numFmtId="20" fontId="4" fillId="0" borderId="4" xfId="0" quotePrefix="1" applyNumberFormat="1" applyFont="1" applyBorder="1" applyAlignment="1">
      <alignment horizontal="center" vertical="center"/>
    </xf>
    <xf numFmtId="0" fontId="5" fillId="2" borderId="4" xfId="0" quotePrefix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9" fillId="2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176" fontId="20" fillId="0" borderId="4" xfId="0" applyNumberFormat="1" applyFont="1" applyBorder="1" applyAlignment="1">
      <alignment horizontal="center" vertical="center"/>
    </xf>
    <xf numFmtId="14" fontId="7" fillId="3" borderId="4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right" vertical="center"/>
    </xf>
    <xf numFmtId="176" fontId="15" fillId="3" borderId="3" xfId="0" applyNumberFormat="1" applyFont="1" applyFill="1" applyBorder="1" applyAlignment="1">
      <alignment horizontal="right" vertical="center"/>
    </xf>
    <xf numFmtId="9" fontId="9" fillId="0" borderId="3" xfId="0" applyNumberFormat="1" applyFont="1" applyBorder="1" applyAlignment="1">
      <alignment horizontal="right" vertical="center"/>
    </xf>
    <xf numFmtId="0" fontId="16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176" fontId="7" fillId="4" borderId="4" xfId="0" applyNumberFormat="1" applyFont="1" applyFill="1" applyBorder="1" applyAlignment="1">
      <alignment horizontal="center" vertical="center"/>
    </xf>
    <xf numFmtId="20" fontId="4" fillId="0" borderId="4" xfId="0" applyNumberFormat="1" applyFont="1" applyBorder="1" applyAlignment="1">
      <alignment horizontal="center" vertical="center"/>
    </xf>
    <xf numFmtId="176" fontId="21" fillId="0" borderId="4" xfId="0" applyNumberFormat="1" applyFont="1" applyBorder="1" applyAlignment="1">
      <alignment horizontal="center" vertical="center"/>
    </xf>
    <xf numFmtId="176" fontId="7" fillId="5" borderId="4" xfId="0" applyNumberFormat="1" applyFont="1" applyFill="1" applyBorder="1" applyAlignment="1">
      <alignment horizontal="center" vertical="center"/>
    </xf>
    <xf numFmtId="14" fontId="7" fillId="5" borderId="4" xfId="0" applyNumberFormat="1" applyFont="1" applyFill="1" applyBorder="1" applyAlignment="1">
      <alignment horizontal="center" vertical="center"/>
    </xf>
    <xf numFmtId="14" fontId="7" fillId="4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5">
    <dxf>
      <fill>
        <patternFill patternType="mediumGray">
          <fgColor indexed="12"/>
        </patternFill>
      </fill>
    </dxf>
    <dxf>
      <font>
        <strike val="0"/>
        <color indexed="12"/>
      </font>
      <fill>
        <patternFill patternType="solid">
          <fgColor indexed="12"/>
          <bgColor indexed="12"/>
        </patternFill>
      </fill>
    </dxf>
    <dxf>
      <fill>
        <patternFill patternType="solid">
          <bgColor indexed="23"/>
        </patternFill>
      </fill>
    </dxf>
    <dxf>
      <font>
        <strike val="0"/>
        <color auto="1"/>
      </font>
      <fill>
        <patternFill patternType="solid">
          <fgColor indexed="63"/>
          <bgColor indexed="8"/>
        </patternFill>
      </fill>
    </dxf>
    <dxf>
      <font>
        <strike val="0"/>
        <color indexed="63"/>
      </font>
      <fill>
        <patternFill patternType="solid">
          <fgColor indexed="63"/>
          <bgColor indexed="2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27"/>
  <sheetViews>
    <sheetView showGridLines="0" tabSelected="1" zoomScale="130" zoomScaleNormal="130" workbookViewId="0">
      <selection activeCell="B9" sqref="B9"/>
    </sheetView>
    <sheetView tabSelected="1" workbookViewId="1"/>
    <sheetView showGridLines="0" tabSelected="1" workbookViewId="2"/>
  </sheetViews>
  <sheetFormatPr defaultColWidth="8.75" defaultRowHeight="11.25"/>
  <cols>
    <col min="1" max="1" width="3.625" style="7" customWidth="1"/>
    <col min="2" max="2" width="25.25" style="8" customWidth="1"/>
    <col min="3" max="3" width="9.375" style="9" customWidth="1"/>
    <col min="4" max="5" width="7.625" style="9" customWidth="1"/>
    <col min="6" max="7" width="9.875" style="7" customWidth="1"/>
    <col min="8" max="8" width="19.125" style="7" customWidth="1"/>
    <col min="9" max="9" width="8.75" style="7" customWidth="1"/>
    <col min="10" max="10" width="2.375" style="7" hidden="1" customWidth="1"/>
    <col min="11" max="11" width="7.625" style="7" hidden="1" customWidth="1"/>
    <col min="12" max="12" width="5" style="10" customWidth="1"/>
    <col min="13" max="13" width="0.75" style="11" customWidth="1"/>
    <col min="14" max="243" width="1.375" style="12" customWidth="1"/>
    <col min="244" max="244" width="1.125" style="12" customWidth="1"/>
    <col min="245" max="252" width="1.375" style="12" customWidth="1"/>
    <col min="253" max="253" width="1.75" style="12" customWidth="1"/>
    <col min="254" max="16384" width="8.75" style="12"/>
  </cols>
  <sheetData>
    <row r="1" spans="1:258" ht="15" customHeight="1">
      <c r="L1" s="25"/>
      <c r="M1" s="26"/>
    </row>
    <row r="2" spans="1:258" s="1" customFormat="1" ht="15.95" customHeight="1">
      <c r="A2" s="13"/>
      <c r="B2" s="51" t="s">
        <v>48</v>
      </c>
      <c r="C2" s="14"/>
      <c r="D2" s="15"/>
      <c r="E2" s="15"/>
      <c r="G2" s="13"/>
      <c r="H2" s="13"/>
      <c r="I2" s="13"/>
      <c r="J2" s="13"/>
      <c r="K2" s="13"/>
      <c r="L2" s="27"/>
      <c r="M2" s="28" t="s">
        <v>0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  <c r="DK2" s="29"/>
      <c r="DL2" s="29"/>
      <c r="DM2" s="29"/>
      <c r="DN2" s="29"/>
      <c r="DO2" s="29"/>
      <c r="DP2" s="29"/>
      <c r="DQ2" s="29"/>
      <c r="DR2" s="29"/>
      <c r="DS2" s="29"/>
      <c r="DT2" s="29"/>
      <c r="DU2" s="29"/>
      <c r="DV2" s="29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  <c r="EL2" s="29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29"/>
      <c r="GH2" s="29"/>
      <c r="GI2" s="29"/>
      <c r="GJ2" s="29"/>
      <c r="GK2" s="29"/>
      <c r="GL2" s="29"/>
      <c r="GM2" s="29"/>
      <c r="GN2" s="29"/>
      <c r="GO2" s="29"/>
      <c r="GP2" s="29"/>
      <c r="GQ2" s="29"/>
      <c r="GR2" s="29"/>
      <c r="GS2" s="29"/>
      <c r="GT2" s="29"/>
      <c r="GU2" s="29"/>
      <c r="GV2" s="29"/>
      <c r="GW2" s="29"/>
      <c r="GX2" s="29"/>
      <c r="GY2" s="29"/>
      <c r="GZ2" s="29"/>
      <c r="HA2" s="29"/>
      <c r="HB2" s="29"/>
      <c r="HC2" s="29"/>
      <c r="HD2" s="29"/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29"/>
      <c r="II2" s="29"/>
      <c r="IJ2" s="29"/>
      <c r="IK2" s="29"/>
      <c r="IL2" s="29"/>
      <c r="IM2" s="29"/>
      <c r="IN2" s="29"/>
      <c r="IO2" s="29"/>
      <c r="IP2" s="29"/>
      <c r="IQ2" s="29"/>
      <c r="IR2" s="29"/>
      <c r="IS2" s="29"/>
    </row>
    <row r="3" spans="1:258" s="2" customFormat="1" ht="15.95" customHeight="1" thickBot="1">
      <c r="A3" s="16"/>
      <c r="B3" s="16"/>
      <c r="C3" s="16"/>
      <c r="D3" s="17"/>
      <c r="E3" s="17"/>
      <c r="F3" s="16"/>
      <c r="G3" s="16"/>
      <c r="H3" s="16"/>
      <c r="I3" s="16"/>
      <c r="J3" s="16"/>
      <c r="K3" s="16"/>
      <c r="L3" s="30"/>
      <c r="M3" s="16"/>
      <c r="N3" s="31">
        <f>VLOOKUP(1,A:F,5)</f>
        <v>0</v>
      </c>
      <c r="O3" s="31">
        <f>N3+1</f>
        <v>1</v>
      </c>
      <c r="P3" s="31">
        <f t="shared" ref="P3:CA3" si="0">O3+1</f>
        <v>2</v>
      </c>
      <c r="Q3" s="31">
        <f t="shared" si="0"/>
        <v>3</v>
      </c>
      <c r="R3" s="31">
        <f t="shared" si="0"/>
        <v>4</v>
      </c>
      <c r="S3" s="31">
        <f t="shared" si="0"/>
        <v>5</v>
      </c>
      <c r="T3" s="31">
        <f t="shared" si="0"/>
        <v>6</v>
      </c>
      <c r="U3" s="31">
        <f t="shared" si="0"/>
        <v>7</v>
      </c>
      <c r="V3" s="31">
        <f t="shared" si="0"/>
        <v>8</v>
      </c>
      <c r="W3" s="31">
        <f t="shared" si="0"/>
        <v>9</v>
      </c>
      <c r="X3" s="31">
        <f t="shared" si="0"/>
        <v>10</v>
      </c>
      <c r="Y3" s="31">
        <f t="shared" si="0"/>
        <v>11</v>
      </c>
      <c r="Z3" s="31">
        <f t="shared" si="0"/>
        <v>12</v>
      </c>
      <c r="AA3" s="31">
        <f t="shared" si="0"/>
        <v>13</v>
      </c>
      <c r="AB3" s="31">
        <f t="shared" si="0"/>
        <v>14</v>
      </c>
      <c r="AC3" s="31">
        <f t="shared" si="0"/>
        <v>15</v>
      </c>
      <c r="AD3" s="31">
        <f t="shared" si="0"/>
        <v>16</v>
      </c>
      <c r="AE3" s="31">
        <f t="shared" si="0"/>
        <v>17</v>
      </c>
      <c r="AF3" s="31">
        <f t="shared" si="0"/>
        <v>18</v>
      </c>
      <c r="AG3" s="31">
        <f t="shared" si="0"/>
        <v>19</v>
      </c>
      <c r="AH3" s="31">
        <f t="shared" si="0"/>
        <v>20</v>
      </c>
      <c r="AI3" s="31">
        <f t="shared" si="0"/>
        <v>21</v>
      </c>
      <c r="AJ3" s="31">
        <f t="shared" si="0"/>
        <v>22</v>
      </c>
      <c r="AK3" s="31">
        <f t="shared" si="0"/>
        <v>23</v>
      </c>
      <c r="AL3" s="31">
        <f t="shared" si="0"/>
        <v>24</v>
      </c>
      <c r="AM3" s="31">
        <f t="shared" si="0"/>
        <v>25</v>
      </c>
      <c r="AN3" s="31">
        <f t="shared" si="0"/>
        <v>26</v>
      </c>
      <c r="AO3" s="31">
        <f t="shared" si="0"/>
        <v>27</v>
      </c>
      <c r="AP3" s="31">
        <f t="shared" si="0"/>
        <v>28</v>
      </c>
      <c r="AQ3" s="31">
        <f t="shared" si="0"/>
        <v>29</v>
      </c>
      <c r="AR3" s="31">
        <f t="shared" si="0"/>
        <v>30</v>
      </c>
      <c r="AS3" s="31">
        <f t="shared" si="0"/>
        <v>31</v>
      </c>
      <c r="AT3" s="31">
        <f t="shared" si="0"/>
        <v>32</v>
      </c>
      <c r="AU3" s="31">
        <f t="shared" si="0"/>
        <v>33</v>
      </c>
      <c r="AV3" s="31">
        <f t="shared" si="0"/>
        <v>34</v>
      </c>
      <c r="AW3" s="31">
        <f t="shared" si="0"/>
        <v>35</v>
      </c>
      <c r="AX3" s="31">
        <f t="shared" si="0"/>
        <v>36</v>
      </c>
      <c r="AY3" s="31">
        <f t="shared" si="0"/>
        <v>37</v>
      </c>
      <c r="AZ3" s="31">
        <f t="shared" si="0"/>
        <v>38</v>
      </c>
      <c r="BA3" s="31">
        <f t="shared" si="0"/>
        <v>39</v>
      </c>
      <c r="BB3" s="31">
        <f t="shared" si="0"/>
        <v>40</v>
      </c>
      <c r="BC3" s="31">
        <f t="shared" si="0"/>
        <v>41</v>
      </c>
      <c r="BD3" s="31">
        <f t="shared" si="0"/>
        <v>42</v>
      </c>
      <c r="BE3" s="31">
        <f t="shared" si="0"/>
        <v>43</v>
      </c>
      <c r="BF3" s="31">
        <f t="shared" si="0"/>
        <v>44</v>
      </c>
      <c r="BG3" s="31">
        <f t="shared" si="0"/>
        <v>45</v>
      </c>
      <c r="BH3" s="31">
        <f t="shared" si="0"/>
        <v>46</v>
      </c>
      <c r="BI3" s="31">
        <f t="shared" si="0"/>
        <v>47</v>
      </c>
      <c r="BJ3" s="31">
        <f t="shared" si="0"/>
        <v>48</v>
      </c>
      <c r="BK3" s="31">
        <f t="shared" si="0"/>
        <v>49</v>
      </c>
      <c r="BL3" s="31">
        <f t="shared" si="0"/>
        <v>50</v>
      </c>
      <c r="BM3" s="31">
        <f t="shared" si="0"/>
        <v>51</v>
      </c>
      <c r="BN3" s="31">
        <f t="shared" si="0"/>
        <v>52</v>
      </c>
      <c r="BO3" s="31">
        <f t="shared" si="0"/>
        <v>53</v>
      </c>
      <c r="BP3" s="31">
        <f t="shared" si="0"/>
        <v>54</v>
      </c>
      <c r="BQ3" s="31">
        <f t="shared" si="0"/>
        <v>55</v>
      </c>
      <c r="BR3" s="31">
        <f t="shared" si="0"/>
        <v>56</v>
      </c>
      <c r="BS3" s="31">
        <f t="shared" si="0"/>
        <v>57</v>
      </c>
      <c r="BT3" s="31">
        <f t="shared" si="0"/>
        <v>58</v>
      </c>
      <c r="BU3" s="31">
        <f t="shared" si="0"/>
        <v>59</v>
      </c>
      <c r="BV3" s="31">
        <f t="shared" si="0"/>
        <v>60</v>
      </c>
      <c r="BW3" s="31">
        <f t="shared" si="0"/>
        <v>61</v>
      </c>
      <c r="BX3" s="31">
        <f t="shared" si="0"/>
        <v>62</v>
      </c>
      <c r="BY3" s="31">
        <f t="shared" si="0"/>
        <v>63</v>
      </c>
      <c r="BZ3" s="31">
        <f t="shared" si="0"/>
        <v>64</v>
      </c>
      <c r="CA3" s="31">
        <f t="shared" si="0"/>
        <v>65</v>
      </c>
      <c r="CB3" s="31">
        <f t="shared" ref="CB3:EM3" si="1">CA3+1</f>
        <v>66</v>
      </c>
      <c r="CC3" s="31">
        <f t="shared" si="1"/>
        <v>67</v>
      </c>
      <c r="CD3" s="31">
        <f t="shared" si="1"/>
        <v>68</v>
      </c>
      <c r="CE3" s="31">
        <f t="shared" si="1"/>
        <v>69</v>
      </c>
      <c r="CF3" s="31">
        <f t="shared" si="1"/>
        <v>70</v>
      </c>
      <c r="CG3" s="31">
        <f t="shared" si="1"/>
        <v>71</v>
      </c>
      <c r="CH3" s="31">
        <f t="shared" si="1"/>
        <v>72</v>
      </c>
      <c r="CI3" s="31">
        <f t="shared" si="1"/>
        <v>73</v>
      </c>
      <c r="CJ3" s="31">
        <f t="shared" si="1"/>
        <v>74</v>
      </c>
      <c r="CK3" s="31">
        <f t="shared" si="1"/>
        <v>75</v>
      </c>
      <c r="CL3" s="31">
        <f t="shared" si="1"/>
        <v>76</v>
      </c>
      <c r="CM3" s="31">
        <f t="shared" si="1"/>
        <v>77</v>
      </c>
      <c r="CN3" s="31">
        <f t="shared" si="1"/>
        <v>78</v>
      </c>
      <c r="CO3" s="31">
        <f t="shared" si="1"/>
        <v>79</v>
      </c>
      <c r="CP3" s="31">
        <f t="shared" si="1"/>
        <v>80</v>
      </c>
      <c r="CQ3" s="31">
        <f t="shared" si="1"/>
        <v>81</v>
      </c>
      <c r="CR3" s="31">
        <f t="shared" si="1"/>
        <v>82</v>
      </c>
      <c r="CS3" s="31">
        <f t="shared" si="1"/>
        <v>83</v>
      </c>
      <c r="CT3" s="31">
        <f t="shared" si="1"/>
        <v>84</v>
      </c>
      <c r="CU3" s="31">
        <f t="shared" si="1"/>
        <v>85</v>
      </c>
      <c r="CV3" s="31">
        <f t="shared" si="1"/>
        <v>86</v>
      </c>
      <c r="CW3" s="31">
        <f t="shared" si="1"/>
        <v>87</v>
      </c>
      <c r="CX3" s="31">
        <f t="shared" si="1"/>
        <v>88</v>
      </c>
      <c r="CY3" s="31">
        <f t="shared" si="1"/>
        <v>89</v>
      </c>
      <c r="CZ3" s="31">
        <f t="shared" si="1"/>
        <v>90</v>
      </c>
      <c r="DA3" s="31">
        <f t="shared" si="1"/>
        <v>91</v>
      </c>
      <c r="DB3" s="31">
        <f t="shared" si="1"/>
        <v>92</v>
      </c>
      <c r="DC3" s="31">
        <f t="shared" si="1"/>
        <v>93</v>
      </c>
      <c r="DD3" s="31">
        <f t="shared" si="1"/>
        <v>94</v>
      </c>
      <c r="DE3" s="31">
        <f t="shared" si="1"/>
        <v>95</v>
      </c>
      <c r="DF3" s="31">
        <f t="shared" si="1"/>
        <v>96</v>
      </c>
      <c r="DG3" s="31">
        <f t="shared" si="1"/>
        <v>97</v>
      </c>
      <c r="DH3" s="31">
        <f t="shared" si="1"/>
        <v>98</v>
      </c>
      <c r="DI3" s="31">
        <f t="shared" si="1"/>
        <v>99</v>
      </c>
      <c r="DJ3" s="31">
        <f t="shared" si="1"/>
        <v>100</v>
      </c>
      <c r="DK3" s="31">
        <f t="shared" si="1"/>
        <v>101</v>
      </c>
      <c r="DL3" s="31">
        <f t="shared" si="1"/>
        <v>102</v>
      </c>
      <c r="DM3" s="31">
        <f t="shared" si="1"/>
        <v>103</v>
      </c>
      <c r="DN3" s="31">
        <f t="shared" si="1"/>
        <v>104</v>
      </c>
      <c r="DO3" s="31">
        <f t="shared" si="1"/>
        <v>105</v>
      </c>
      <c r="DP3" s="31">
        <f t="shared" si="1"/>
        <v>106</v>
      </c>
      <c r="DQ3" s="31">
        <f t="shared" si="1"/>
        <v>107</v>
      </c>
      <c r="DR3" s="31">
        <f t="shared" si="1"/>
        <v>108</v>
      </c>
      <c r="DS3" s="31">
        <f t="shared" si="1"/>
        <v>109</v>
      </c>
      <c r="DT3" s="31">
        <f t="shared" si="1"/>
        <v>110</v>
      </c>
      <c r="DU3" s="31">
        <f t="shared" si="1"/>
        <v>111</v>
      </c>
      <c r="DV3" s="31">
        <f t="shared" si="1"/>
        <v>112</v>
      </c>
      <c r="DW3" s="31">
        <f t="shared" si="1"/>
        <v>113</v>
      </c>
      <c r="DX3" s="31">
        <f t="shared" si="1"/>
        <v>114</v>
      </c>
      <c r="DY3" s="31">
        <f t="shared" si="1"/>
        <v>115</v>
      </c>
      <c r="DZ3" s="31">
        <f t="shared" si="1"/>
        <v>116</v>
      </c>
      <c r="EA3" s="31">
        <f t="shared" si="1"/>
        <v>117</v>
      </c>
      <c r="EB3" s="31">
        <f t="shared" si="1"/>
        <v>118</v>
      </c>
      <c r="EC3" s="31">
        <f t="shared" si="1"/>
        <v>119</v>
      </c>
      <c r="ED3" s="31">
        <f t="shared" si="1"/>
        <v>120</v>
      </c>
      <c r="EE3" s="31">
        <f t="shared" si="1"/>
        <v>121</v>
      </c>
      <c r="EF3" s="31">
        <f t="shared" si="1"/>
        <v>122</v>
      </c>
      <c r="EG3" s="31">
        <f t="shared" si="1"/>
        <v>123</v>
      </c>
      <c r="EH3" s="31">
        <f t="shared" si="1"/>
        <v>124</v>
      </c>
      <c r="EI3" s="31">
        <f t="shared" si="1"/>
        <v>125</v>
      </c>
      <c r="EJ3" s="31">
        <f t="shared" si="1"/>
        <v>126</v>
      </c>
      <c r="EK3" s="31">
        <f t="shared" si="1"/>
        <v>127</v>
      </c>
      <c r="EL3" s="31">
        <f t="shared" si="1"/>
        <v>128</v>
      </c>
      <c r="EM3" s="31">
        <f t="shared" si="1"/>
        <v>129</v>
      </c>
      <c r="EN3" s="31">
        <f t="shared" ref="EN3:GY3" si="2">EM3+1</f>
        <v>130</v>
      </c>
      <c r="EO3" s="31">
        <f t="shared" si="2"/>
        <v>131</v>
      </c>
      <c r="EP3" s="31">
        <f t="shared" si="2"/>
        <v>132</v>
      </c>
      <c r="EQ3" s="31">
        <f t="shared" si="2"/>
        <v>133</v>
      </c>
      <c r="ER3" s="31">
        <f t="shared" si="2"/>
        <v>134</v>
      </c>
      <c r="ES3" s="31">
        <f t="shared" si="2"/>
        <v>135</v>
      </c>
      <c r="ET3" s="31">
        <f t="shared" si="2"/>
        <v>136</v>
      </c>
      <c r="EU3" s="31">
        <f t="shared" si="2"/>
        <v>137</v>
      </c>
      <c r="EV3" s="31">
        <f t="shared" si="2"/>
        <v>138</v>
      </c>
      <c r="EW3" s="31">
        <f t="shared" si="2"/>
        <v>139</v>
      </c>
      <c r="EX3" s="31">
        <f t="shared" si="2"/>
        <v>140</v>
      </c>
      <c r="EY3" s="31">
        <f t="shared" si="2"/>
        <v>141</v>
      </c>
      <c r="EZ3" s="31">
        <f t="shared" si="2"/>
        <v>142</v>
      </c>
      <c r="FA3" s="31">
        <f t="shared" si="2"/>
        <v>143</v>
      </c>
      <c r="FB3" s="31">
        <f t="shared" si="2"/>
        <v>144</v>
      </c>
      <c r="FC3" s="31">
        <f t="shared" si="2"/>
        <v>145</v>
      </c>
      <c r="FD3" s="31">
        <f t="shared" si="2"/>
        <v>146</v>
      </c>
      <c r="FE3" s="31">
        <f t="shared" si="2"/>
        <v>147</v>
      </c>
      <c r="FF3" s="31">
        <f t="shared" si="2"/>
        <v>148</v>
      </c>
      <c r="FG3" s="31">
        <f t="shared" si="2"/>
        <v>149</v>
      </c>
      <c r="FH3" s="31">
        <f t="shared" si="2"/>
        <v>150</v>
      </c>
      <c r="FI3" s="31">
        <f t="shared" si="2"/>
        <v>151</v>
      </c>
      <c r="FJ3" s="31">
        <f t="shared" si="2"/>
        <v>152</v>
      </c>
      <c r="FK3" s="31">
        <f t="shared" si="2"/>
        <v>153</v>
      </c>
      <c r="FL3" s="31">
        <f t="shared" si="2"/>
        <v>154</v>
      </c>
      <c r="FM3" s="31">
        <f t="shared" si="2"/>
        <v>155</v>
      </c>
      <c r="FN3" s="31">
        <f t="shared" si="2"/>
        <v>156</v>
      </c>
      <c r="FO3" s="31">
        <f t="shared" si="2"/>
        <v>157</v>
      </c>
      <c r="FP3" s="31">
        <f t="shared" si="2"/>
        <v>158</v>
      </c>
      <c r="FQ3" s="31">
        <f t="shared" si="2"/>
        <v>159</v>
      </c>
      <c r="FR3" s="31">
        <f t="shared" si="2"/>
        <v>160</v>
      </c>
      <c r="FS3" s="31">
        <f t="shared" si="2"/>
        <v>161</v>
      </c>
      <c r="FT3" s="31">
        <f t="shared" si="2"/>
        <v>162</v>
      </c>
      <c r="FU3" s="31">
        <f t="shared" si="2"/>
        <v>163</v>
      </c>
      <c r="FV3" s="31">
        <f t="shared" si="2"/>
        <v>164</v>
      </c>
      <c r="FW3" s="31">
        <f t="shared" si="2"/>
        <v>165</v>
      </c>
      <c r="FX3" s="31">
        <f t="shared" si="2"/>
        <v>166</v>
      </c>
      <c r="FY3" s="31">
        <f t="shared" si="2"/>
        <v>167</v>
      </c>
      <c r="FZ3" s="31">
        <f t="shared" si="2"/>
        <v>168</v>
      </c>
      <c r="GA3" s="31">
        <f t="shared" si="2"/>
        <v>169</v>
      </c>
      <c r="GB3" s="31">
        <f t="shared" si="2"/>
        <v>170</v>
      </c>
      <c r="GC3" s="31">
        <f t="shared" si="2"/>
        <v>171</v>
      </c>
      <c r="GD3" s="31">
        <f t="shared" si="2"/>
        <v>172</v>
      </c>
      <c r="GE3" s="31">
        <f t="shared" si="2"/>
        <v>173</v>
      </c>
      <c r="GF3" s="31">
        <f t="shared" si="2"/>
        <v>174</v>
      </c>
      <c r="GG3" s="31">
        <f t="shared" si="2"/>
        <v>175</v>
      </c>
      <c r="GH3" s="31">
        <f t="shared" si="2"/>
        <v>176</v>
      </c>
      <c r="GI3" s="31">
        <f t="shared" si="2"/>
        <v>177</v>
      </c>
      <c r="GJ3" s="31">
        <f t="shared" si="2"/>
        <v>178</v>
      </c>
      <c r="GK3" s="31">
        <f t="shared" si="2"/>
        <v>179</v>
      </c>
      <c r="GL3" s="31">
        <f t="shared" si="2"/>
        <v>180</v>
      </c>
      <c r="GM3" s="31">
        <f t="shared" si="2"/>
        <v>181</v>
      </c>
      <c r="GN3" s="31">
        <f t="shared" si="2"/>
        <v>182</v>
      </c>
      <c r="GO3" s="31">
        <f t="shared" si="2"/>
        <v>183</v>
      </c>
      <c r="GP3" s="31">
        <f t="shared" si="2"/>
        <v>184</v>
      </c>
      <c r="GQ3" s="31">
        <f t="shared" si="2"/>
        <v>185</v>
      </c>
      <c r="GR3" s="31">
        <f t="shared" si="2"/>
        <v>186</v>
      </c>
      <c r="GS3" s="31">
        <f t="shared" si="2"/>
        <v>187</v>
      </c>
      <c r="GT3" s="31">
        <f t="shared" si="2"/>
        <v>188</v>
      </c>
      <c r="GU3" s="31">
        <f t="shared" si="2"/>
        <v>189</v>
      </c>
      <c r="GV3" s="31">
        <f t="shared" si="2"/>
        <v>190</v>
      </c>
      <c r="GW3" s="31">
        <f t="shared" si="2"/>
        <v>191</v>
      </c>
      <c r="GX3" s="31">
        <f t="shared" si="2"/>
        <v>192</v>
      </c>
      <c r="GY3" s="31">
        <f t="shared" si="2"/>
        <v>193</v>
      </c>
      <c r="GZ3" s="31">
        <f t="shared" ref="GZ3:IS3" si="3">GY3+1</f>
        <v>194</v>
      </c>
      <c r="HA3" s="31">
        <f t="shared" si="3"/>
        <v>195</v>
      </c>
      <c r="HB3" s="31">
        <f t="shared" si="3"/>
        <v>196</v>
      </c>
      <c r="HC3" s="31">
        <f t="shared" si="3"/>
        <v>197</v>
      </c>
      <c r="HD3" s="31">
        <f t="shared" si="3"/>
        <v>198</v>
      </c>
      <c r="HE3" s="31">
        <f t="shared" si="3"/>
        <v>199</v>
      </c>
      <c r="HF3" s="31">
        <f t="shared" si="3"/>
        <v>200</v>
      </c>
      <c r="HG3" s="31">
        <f t="shared" si="3"/>
        <v>201</v>
      </c>
      <c r="HH3" s="31">
        <f t="shared" si="3"/>
        <v>202</v>
      </c>
      <c r="HI3" s="31">
        <f t="shared" si="3"/>
        <v>203</v>
      </c>
      <c r="HJ3" s="31">
        <f t="shared" si="3"/>
        <v>204</v>
      </c>
      <c r="HK3" s="31">
        <f t="shared" si="3"/>
        <v>205</v>
      </c>
      <c r="HL3" s="31">
        <f t="shared" si="3"/>
        <v>206</v>
      </c>
      <c r="HM3" s="31">
        <f t="shared" si="3"/>
        <v>207</v>
      </c>
      <c r="HN3" s="31">
        <f t="shared" si="3"/>
        <v>208</v>
      </c>
      <c r="HO3" s="31">
        <f t="shared" si="3"/>
        <v>209</v>
      </c>
      <c r="HP3" s="31">
        <f t="shared" si="3"/>
        <v>210</v>
      </c>
      <c r="HQ3" s="31">
        <f t="shared" si="3"/>
        <v>211</v>
      </c>
      <c r="HR3" s="31">
        <f t="shared" si="3"/>
        <v>212</v>
      </c>
      <c r="HS3" s="31">
        <f t="shared" si="3"/>
        <v>213</v>
      </c>
      <c r="HT3" s="31">
        <f t="shared" si="3"/>
        <v>214</v>
      </c>
      <c r="HU3" s="31">
        <f t="shared" si="3"/>
        <v>215</v>
      </c>
      <c r="HV3" s="31">
        <f t="shared" si="3"/>
        <v>216</v>
      </c>
      <c r="HW3" s="31">
        <f t="shared" si="3"/>
        <v>217</v>
      </c>
      <c r="HX3" s="31">
        <f t="shared" si="3"/>
        <v>218</v>
      </c>
      <c r="HY3" s="31">
        <f t="shared" si="3"/>
        <v>219</v>
      </c>
      <c r="HZ3" s="31">
        <f t="shared" si="3"/>
        <v>220</v>
      </c>
      <c r="IA3" s="31">
        <f t="shared" si="3"/>
        <v>221</v>
      </c>
      <c r="IB3" s="31">
        <f t="shared" si="3"/>
        <v>222</v>
      </c>
      <c r="IC3" s="31">
        <f t="shared" si="3"/>
        <v>223</v>
      </c>
      <c r="ID3" s="31">
        <f t="shared" si="3"/>
        <v>224</v>
      </c>
      <c r="IE3" s="31">
        <f t="shared" si="3"/>
        <v>225</v>
      </c>
      <c r="IF3" s="31">
        <f t="shared" si="3"/>
        <v>226</v>
      </c>
      <c r="IG3" s="31">
        <f t="shared" si="3"/>
        <v>227</v>
      </c>
      <c r="IH3" s="31">
        <f t="shared" si="3"/>
        <v>228</v>
      </c>
      <c r="II3" s="31">
        <f t="shared" si="3"/>
        <v>229</v>
      </c>
      <c r="IJ3" s="31">
        <f t="shared" si="3"/>
        <v>230</v>
      </c>
      <c r="IK3" s="31">
        <f t="shared" si="3"/>
        <v>231</v>
      </c>
      <c r="IL3" s="31">
        <f t="shared" si="3"/>
        <v>232</v>
      </c>
      <c r="IM3" s="31">
        <f t="shared" si="3"/>
        <v>233</v>
      </c>
      <c r="IN3" s="31">
        <f t="shared" si="3"/>
        <v>234</v>
      </c>
      <c r="IO3" s="31">
        <f t="shared" si="3"/>
        <v>235</v>
      </c>
      <c r="IP3" s="31">
        <f t="shared" si="3"/>
        <v>236</v>
      </c>
      <c r="IQ3" s="31">
        <f t="shared" si="3"/>
        <v>237</v>
      </c>
      <c r="IR3" s="31">
        <f t="shared" si="3"/>
        <v>238</v>
      </c>
      <c r="IS3" s="31">
        <f t="shared" si="3"/>
        <v>239</v>
      </c>
    </row>
    <row r="4" spans="1:258" s="3" customFormat="1" ht="12.75" customHeight="1">
      <c r="A4" s="18" t="s">
        <v>1</v>
      </c>
      <c r="B4" s="18" t="s">
        <v>2</v>
      </c>
      <c r="C4" s="19" t="s">
        <v>3</v>
      </c>
      <c r="D4" s="19" t="s">
        <v>4</v>
      </c>
      <c r="E4" s="19" t="s">
        <v>27</v>
      </c>
      <c r="F4" s="19" t="s">
        <v>5</v>
      </c>
      <c r="G4" s="19" t="s">
        <v>6</v>
      </c>
      <c r="H4" s="19" t="s">
        <v>7</v>
      </c>
      <c r="I4" s="32" t="s">
        <v>8</v>
      </c>
      <c r="J4" s="33"/>
      <c r="K4" s="33"/>
      <c r="L4" s="34" t="s">
        <v>9</v>
      </c>
      <c r="M4" s="35"/>
    </row>
    <row r="5" spans="1:258" s="4" customFormat="1">
      <c r="A5" s="18">
        <v>1</v>
      </c>
      <c r="B5" s="52" t="s">
        <v>25</v>
      </c>
      <c r="C5" s="20" t="s">
        <v>10</v>
      </c>
      <c r="D5" s="20" t="s">
        <v>10</v>
      </c>
      <c r="E5" s="20"/>
      <c r="F5" s="21">
        <f>MIN(F6:F6)</f>
        <v>42973</v>
      </c>
      <c r="G5" s="21">
        <f>MAX(G6:G6)</f>
        <v>42973</v>
      </c>
      <c r="H5" s="21"/>
      <c r="I5" s="18">
        <f t="shared" ref="I5:I27" si="4">NETWORKDAYS(F5,G5)</f>
        <v>0</v>
      </c>
      <c r="J5" s="36">
        <f>G5-F5</f>
        <v>0</v>
      </c>
      <c r="K5" s="37">
        <f>F5+(INT(J5*L5))</f>
        <v>42973</v>
      </c>
      <c r="L5" s="38">
        <f>AVERAGE(L6:L6)</f>
        <v>1</v>
      </c>
      <c r="M5" s="39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</row>
    <row r="6" spans="1:258" s="5" customFormat="1">
      <c r="A6" s="49" t="s">
        <v>11</v>
      </c>
      <c r="B6" s="53" t="s">
        <v>26</v>
      </c>
      <c r="C6" s="22" t="s">
        <v>24</v>
      </c>
      <c r="D6" s="23" t="s">
        <v>14</v>
      </c>
      <c r="E6" s="23">
        <v>913</v>
      </c>
      <c r="F6" s="67">
        <v>42973</v>
      </c>
      <c r="G6" s="67">
        <v>42973</v>
      </c>
      <c r="H6" s="62" t="s">
        <v>28</v>
      </c>
      <c r="I6" s="18">
        <f t="shared" si="4"/>
        <v>0</v>
      </c>
      <c r="J6" s="41">
        <f>G6-F6</f>
        <v>0</v>
      </c>
      <c r="K6" s="42">
        <f>IF(L6=0,F6-1,F6+(INT(J6*L6)))</f>
        <v>42973</v>
      </c>
      <c r="L6" s="43">
        <v>1</v>
      </c>
      <c r="M6" s="44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  <c r="IG6" s="45"/>
      <c r="IH6" s="45"/>
      <c r="II6" s="45"/>
      <c r="IJ6" s="45"/>
      <c r="IK6" s="45"/>
      <c r="IL6" s="45"/>
      <c r="IM6" s="45"/>
      <c r="IN6" s="45"/>
      <c r="IO6" s="45"/>
      <c r="IP6" s="45"/>
      <c r="IQ6" s="45"/>
      <c r="IR6" s="45"/>
      <c r="IS6" s="45"/>
      <c r="IT6" s="45"/>
      <c r="IU6" s="45"/>
      <c r="IV6" s="45"/>
      <c r="IW6" s="45"/>
      <c r="IX6" s="45"/>
    </row>
    <row r="7" spans="1:258" s="6" customFormat="1">
      <c r="A7" s="50" t="s">
        <v>15</v>
      </c>
      <c r="B7" s="52" t="s">
        <v>58</v>
      </c>
      <c r="C7" s="20" t="s">
        <v>10</v>
      </c>
      <c r="D7" s="20" t="s">
        <v>10</v>
      </c>
      <c r="E7" s="20"/>
      <c r="F7" s="21">
        <f>MIN(F8:F9)</f>
        <v>42973</v>
      </c>
      <c r="G7" s="21">
        <f>MAX(G8:G9)</f>
        <v>42976</v>
      </c>
      <c r="H7" s="21"/>
      <c r="I7" s="18">
        <f t="shared" si="4"/>
        <v>2</v>
      </c>
      <c r="J7" s="46">
        <f>G7-F7</f>
        <v>3</v>
      </c>
      <c r="K7" s="47">
        <f>F7+(INT(J7*L7))</f>
        <v>42973</v>
      </c>
      <c r="L7" s="38">
        <f>AVERAGE(L8:L8)</f>
        <v>0.3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</row>
    <row r="8" spans="1:258" s="5" customFormat="1">
      <c r="A8" s="49" t="s">
        <v>12</v>
      </c>
      <c r="B8" s="53" t="s">
        <v>29</v>
      </c>
      <c r="C8" s="22" t="s">
        <v>24</v>
      </c>
      <c r="D8" s="23" t="s">
        <v>14</v>
      </c>
      <c r="E8" s="23">
        <v>133</v>
      </c>
      <c r="F8" s="66">
        <v>42973</v>
      </c>
      <c r="G8" s="66">
        <v>42973</v>
      </c>
      <c r="H8" s="65" t="s">
        <v>51</v>
      </c>
      <c r="I8" s="18">
        <f t="shared" si="4"/>
        <v>0</v>
      </c>
      <c r="J8" s="41">
        <f>G8-F8</f>
        <v>0</v>
      </c>
      <c r="K8" s="42">
        <f>IF(L8=0,F8-1,F8+(INT(J8*L8)))</f>
        <v>42973</v>
      </c>
      <c r="L8" s="43">
        <v>0.3</v>
      </c>
      <c r="M8" s="44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</row>
    <row r="9" spans="1:258" s="5" customFormat="1">
      <c r="A9" s="49" t="s">
        <v>13</v>
      </c>
      <c r="B9" s="53" t="s">
        <v>30</v>
      </c>
      <c r="C9" s="22" t="s">
        <v>24</v>
      </c>
      <c r="D9" s="23" t="s">
        <v>14</v>
      </c>
      <c r="E9" s="23">
        <v>5525</v>
      </c>
      <c r="F9" s="55">
        <v>42973</v>
      </c>
      <c r="G9" s="55">
        <v>42976</v>
      </c>
      <c r="H9" s="24"/>
      <c r="I9" s="18">
        <f t="shared" si="4"/>
        <v>2</v>
      </c>
      <c r="J9" s="41">
        <f>G9-F9</f>
        <v>3</v>
      </c>
      <c r="K9" s="42">
        <f>IF(L9=0,F9-1,F9+(INT(J9*L9)))</f>
        <v>42973</v>
      </c>
      <c r="L9" s="43">
        <v>0.3</v>
      </c>
      <c r="M9" s="44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5"/>
      <c r="DJ9" s="45"/>
      <c r="DK9" s="45"/>
      <c r="DL9" s="45"/>
      <c r="DM9" s="45"/>
      <c r="DN9" s="45"/>
      <c r="DO9" s="45"/>
      <c r="DP9" s="45"/>
      <c r="DQ9" s="45"/>
      <c r="DR9" s="45"/>
      <c r="DS9" s="45"/>
      <c r="DT9" s="45"/>
      <c r="DU9" s="45"/>
      <c r="DV9" s="45"/>
      <c r="DW9" s="45"/>
      <c r="DX9" s="45"/>
      <c r="DY9" s="45"/>
      <c r="DZ9" s="45"/>
      <c r="EA9" s="45"/>
      <c r="EB9" s="45"/>
      <c r="EC9" s="45"/>
      <c r="ED9" s="45"/>
      <c r="EE9" s="45"/>
      <c r="EF9" s="45"/>
      <c r="EG9" s="45"/>
      <c r="EH9" s="45"/>
      <c r="EI9" s="45"/>
      <c r="EJ9" s="45"/>
      <c r="EK9" s="45"/>
      <c r="EL9" s="45"/>
      <c r="EM9" s="45"/>
      <c r="EN9" s="45"/>
      <c r="EO9" s="45"/>
      <c r="EP9" s="45"/>
      <c r="EQ9" s="45"/>
      <c r="ER9" s="45"/>
      <c r="ES9" s="45"/>
      <c r="ET9" s="45"/>
      <c r="EU9" s="45"/>
      <c r="EV9" s="45"/>
      <c r="EW9" s="45"/>
      <c r="EX9" s="45"/>
      <c r="EY9" s="45"/>
      <c r="EZ9" s="45"/>
      <c r="FA9" s="45"/>
      <c r="FB9" s="45"/>
      <c r="FC9" s="45"/>
      <c r="FD9" s="45"/>
      <c r="FE9" s="45"/>
      <c r="FF9" s="45"/>
      <c r="FG9" s="45"/>
      <c r="FH9" s="45"/>
      <c r="FI9" s="45"/>
      <c r="FJ9" s="45"/>
      <c r="FK9" s="45"/>
      <c r="FL9" s="45"/>
      <c r="FM9" s="45"/>
      <c r="FN9" s="45"/>
      <c r="FO9" s="45"/>
      <c r="FP9" s="45"/>
      <c r="FQ9" s="45"/>
      <c r="FR9" s="45"/>
      <c r="FS9" s="45"/>
      <c r="FT9" s="45"/>
      <c r="FU9" s="45"/>
      <c r="FV9" s="45"/>
      <c r="FW9" s="45"/>
      <c r="FX9" s="45"/>
      <c r="FY9" s="45"/>
      <c r="FZ9" s="45"/>
      <c r="GA9" s="45"/>
      <c r="GB9" s="45"/>
      <c r="GC9" s="45"/>
      <c r="GD9" s="45"/>
      <c r="GE9" s="45"/>
      <c r="GF9" s="45"/>
      <c r="GG9" s="45"/>
      <c r="GH9" s="45"/>
      <c r="GI9" s="45"/>
      <c r="GJ9" s="45"/>
      <c r="GK9" s="45"/>
      <c r="GL9" s="45"/>
      <c r="GM9" s="45"/>
      <c r="GN9" s="45"/>
      <c r="GO9" s="45"/>
      <c r="GP9" s="45"/>
      <c r="GQ9" s="45"/>
      <c r="GR9" s="45"/>
      <c r="GS9" s="45"/>
      <c r="GT9" s="45"/>
      <c r="GU9" s="45"/>
      <c r="GV9" s="45"/>
      <c r="GW9" s="45"/>
      <c r="GX9" s="45"/>
      <c r="GY9" s="45"/>
      <c r="GZ9" s="45"/>
      <c r="HA9" s="45"/>
      <c r="HB9" s="45"/>
      <c r="HC9" s="45"/>
      <c r="HD9" s="45"/>
      <c r="HE9" s="45"/>
      <c r="HF9" s="45"/>
      <c r="HG9" s="45"/>
      <c r="HH9" s="45"/>
      <c r="HI9" s="45"/>
      <c r="HJ9" s="45"/>
      <c r="HK9" s="45"/>
      <c r="HL9" s="45"/>
      <c r="HM9" s="45"/>
      <c r="HN9" s="45"/>
      <c r="HO9" s="45"/>
      <c r="HP9" s="45"/>
      <c r="HQ9" s="45"/>
      <c r="HR9" s="45"/>
      <c r="HS9" s="45"/>
      <c r="HT9" s="45"/>
      <c r="HU9" s="45"/>
      <c r="HV9" s="45"/>
      <c r="HW9" s="45"/>
      <c r="HX9" s="45"/>
      <c r="HY9" s="45"/>
      <c r="HZ9" s="45"/>
      <c r="IA9" s="45"/>
      <c r="IB9" s="45"/>
      <c r="IC9" s="45"/>
      <c r="ID9" s="45"/>
      <c r="IE9" s="45"/>
      <c r="IF9" s="45"/>
      <c r="IG9" s="45"/>
      <c r="IH9" s="45"/>
      <c r="II9" s="45"/>
      <c r="IJ9" s="45"/>
      <c r="IK9" s="45"/>
      <c r="IL9" s="45"/>
      <c r="IM9" s="45"/>
      <c r="IN9" s="45"/>
      <c r="IO9" s="45"/>
      <c r="IP9" s="45"/>
      <c r="IQ9" s="45"/>
      <c r="IR9" s="45"/>
      <c r="IS9" s="45"/>
      <c r="IT9" s="45"/>
      <c r="IU9" s="45"/>
      <c r="IV9" s="45"/>
      <c r="IW9" s="45"/>
      <c r="IX9" s="45"/>
    </row>
    <row r="10" spans="1:258" s="6" customFormat="1">
      <c r="A10" s="50">
        <v>3</v>
      </c>
      <c r="B10" s="52" t="s">
        <v>59</v>
      </c>
      <c r="C10" s="20" t="s">
        <v>10</v>
      </c>
      <c r="D10" s="20" t="s">
        <v>10</v>
      </c>
      <c r="E10" s="20"/>
      <c r="F10" s="21">
        <f>MIN(F11:F13)</f>
        <v>42974</v>
      </c>
      <c r="G10" s="21">
        <f>MAX(G11:G13)</f>
        <v>42976</v>
      </c>
      <c r="H10" s="21"/>
      <c r="I10" s="18">
        <f t="shared" si="4"/>
        <v>2</v>
      </c>
      <c r="J10" s="46">
        <f t="shared" ref="J10:J27" si="5">G10-F10</f>
        <v>2</v>
      </c>
      <c r="K10" s="47">
        <f>F10+(INT(J10*L10))</f>
        <v>42974</v>
      </c>
      <c r="L10" s="38">
        <f>AVERAGE(L11:L11)</f>
        <v>0.3</v>
      </c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</row>
    <row r="11" spans="1:258" s="5" customFormat="1">
      <c r="A11" s="49" t="s">
        <v>16</v>
      </c>
      <c r="B11" s="53" t="s">
        <v>31</v>
      </c>
      <c r="C11" s="22" t="s">
        <v>24</v>
      </c>
      <c r="D11" s="23" t="s">
        <v>14</v>
      </c>
      <c r="E11" s="23"/>
      <c r="F11" s="55">
        <v>42974</v>
      </c>
      <c r="G11" s="55">
        <v>42974</v>
      </c>
      <c r="H11" s="24"/>
      <c r="I11" s="18">
        <f t="shared" si="4"/>
        <v>0</v>
      </c>
      <c r="J11" s="41">
        <f t="shared" si="5"/>
        <v>0</v>
      </c>
      <c r="K11" s="42">
        <f>IF(L11=0,F11-1,F11+(INT(J11*L11)))</f>
        <v>42974</v>
      </c>
      <c r="L11" s="43">
        <v>0.3</v>
      </c>
      <c r="M11" s="44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5"/>
      <c r="DJ11" s="45"/>
      <c r="DK11" s="45"/>
      <c r="DL11" s="45"/>
      <c r="DM11" s="45"/>
      <c r="DN11" s="45"/>
      <c r="DO11" s="45"/>
      <c r="DP11" s="45"/>
      <c r="DQ11" s="45"/>
      <c r="DR11" s="45"/>
      <c r="DS11" s="45"/>
      <c r="DT11" s="45"/>
      <c r="DU11" s="45"/>
      <c r="DV11" s="45"/>
      <c r="DW11" s="45"/>
      <c r="DX11" s="45"/>
      <c r="DY11" s="45"/>
      <c r="DZ11" s="45"/>
      <c r="EA11" s="45"/>
      <c r="EB11" s="45"/>
      <c r="EC11" s="45"/>
      <c r="ED11" s="45"/>
      <c r="EE11" s="45"/>
      <c r="EF11" s="45"/>
      <c r="EG11" s="45"/>
      <c r="EH11" s="45"/>
      <c r="EI11" s="45"/>
      <c r="EJ11" s="45"/>
      <c r="EK11" s="45"/>
      <c r="EL11" s="45"/>
      <c r="EM11" s="45"/>
      <c r="EN11" s="45"/>
      <c r="EO11" s="45"/>
      <c r="EP11" s="45"/>
      <c r="EQ11" s="45"/>
      <c r="ER11" s="45"/>
      <c r="ES11" s="45"/>
      <c r="ET11" s="45"/>
      <c r="EU11" s="45"/>
      <c r="EV11" s="45"/>
      <c r="EW11" s="45"/>
      <c r="EX11" s="45"/>
      <c r="EY11" s="45"/>
      <c r="EZ11" s="45"/>
      <c r="FA11" s="45"/>
      <c r="FB11" s="45"/>
      <c r="FC11" s="45"/>
      <c r="FD11" s="45"/>
      <c r="FE11" s="45"/>
      <c r="FF11" s="45"/>
      <c r="FG11" s="45"/>
      <c r="FH11" s="45"/>
      <c r="FI11" s="45"/>
      <c r="FJ11" s="45"/>
      <c r="FK11" s="45"/>
      <c r="FL11" s="45"/>
      <c r="FM11" s="45"/>
      <c r="FN11" s="45"/>
      <c r="FO11" s="45"/>
      <c r="FP11" s="45"/>
      <c r="FQ11" s="45"/>
      <c r="FR11" s="45"/>
      <c r="FS11" s="45"/>
      <c r="FT11" s="45"/>
      <c r="FU11" s="45"/>
      <c r="FV11" s="45"/>
      <c r="FW11" s="45"/>
      <c r="FX11" s="45"/>
      <c r="FY11" s="45"/>
      <c r="FZ11" s="45"/>
      <c r="GA11" s="45"/>
      <c r="GB11" s="45"/>
      <c r="GC11" s="45"/>
      <c r="GD11" s="45"/>
      <c r="GE11" s="45"/>
      <c r="GF11" s="45"/>
      <c r="GG11" s="45"/>
      <c r="GH11" s="45"/>
      <c r="GI11" s="45"/>
      <c r="GJ11" s="45"/>
      <c r="GK11" s="45"/>
      <c r="GL11" s="45"/>
      <c r="GM11" s="45"/>
      <c r="GN11" s="45"/>
      <c r="GO11" s="45"/>
      <c r="GP11" s="45"/>
      <c r="GQ11" s="45"/>
      <c r="GR11" s="45"/>
      <c r="GS11" s="45"/>
      <c r="GT11" s="45"/>
      <c r="GU11" s="45"/>
      <c r="GV11" s="45"/>
      <c r="GW11" s="45"/>
      <c r="GX11" s="45"/>
      <c r="GY11" s="45"/>
      <c r="GZ11" s="45"/>
      <c r="HA11" s="45"/>
      <c r="HB11" s="45"/>
      <c r="HC11" s="45"/>
      <c r="HD11" s="45"/>
      <c r="HE11" s="45"/>
      <c r="HF11" s="45"/>
      <c r="HG11" s="45"/>
      <c r="HH11" s="45"/>
      <c r="HI11" s="45"/>
      <c r="HJ11" s="45"/>
      <c r="HK11" s="45"/>
      <c r="HL11" s="45"/>
      <c r="HM11" s="45"/>
      <c r="HN11" s="45"/>
      <c r="HO11" s="45"/>
      <c r="HP11" s="45"/>
      <c r="HQ11" s="45"/>
      <c r="HR11" s="45"/>
      <c r="HS11" s="45"/>
      <c r="HT11" s="45"/>
      <c r="HU11" s="45"/>
      <c r="HV11" s="45"/>
      <c r="HW11" s="45"/>
      <c r="HX11" s="45"/>
      <c r="HY11" s="45"/>
      <c r="HZ11" s="45"/>
      <c r="IA11" s="45"/>
      <c r="IB11" s="45"/>
      <c r="IC11" s="45"/>
      <c r="ID11" s="45"/>
      <c r="IE11" s="45"/>
      <c r="IF11" s="45"/>
      <c r="IG11" s="45"/>
      <c r="IH11" s="45"/>
      <c r="II11" s="45"/>
      <c r="IJ11" s="45"/>
      <c r="IK11" s="45"/>
      <c r="IL11" s="45"/>
      <c r="IM11" s="45"/>
      <c r="IN11" s="45"/>
      <c r="IO11" s="45"/>
      <c r="IP11" s="45"/>
      <c r="IQ11" s="45"/>
      <c r="IR11" s="45"/>
      <c r="IS11" s="45"/>
      <c r="IT11" s="45"/>
      <c r="IU11" s="45"/>
      <c r="IV11" s="45"/>
      <c r="IW11" s="45"/>
      <c r="IX11" s="45"/>
    </row>
    <row r="12" spans="1:258" s="5" customFormat="1">
      <c r="A12" s="49" t="s">
        <v>17</v>
      </c>
      <c r="B12" s="53" t="s">
        <v>52</v>
      </c>
      <c r="C12" s="22" t="s">
        <v>24</v>
      </c>
      <c r="D12" s="23" t="s">
        <v>14</v>
      </c>
      <c r="E12" s="23"/>
      <c r="F12" s="55">
        <v>42975</v>
      </c>
      <c r="G12" s="55">
        <v>42975</v>
      </c>
      <c r="H12" s="24"/>
      <c r="I12" s="18">
        <f t="shared" si="4"/>
        <v>1</v>
      </c>
      <c r="J12" s="41">
        <f t="shared" si="5"/>
        <v>0</v>
      </c>
      <c r="K12" s="42">
        <f>IF(L12=0,F12-1,F12+(INT(J12*L12)))</f>
        <v>42975</v>
      </c>
      <c r="L12" s="43">
        <v>0.3</v>
      </c>
      <c r="M12" s="44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  <c r="IH12" s="45"/>
      <c r="II12" s="45"/>
      <c r="IJ12" s="45"/>
      <c r="IK12" s="45"/>
      <c r="IL12" s="45"/>
      <c r="IM12" s="45"/>
      <c r="IN12" s="45"/>
      <c r="IO12" s="45"/>
      <c r="IP12" s="45"/>
      <c r="IQ12" s="45"/>
      <c r="IR12" s="45"/>
      <c r="IS12" s="45"/>
      <c r="IT12" s="45"/>
      <c r="IU12" s="45"/>
      <c r="IV12" s="45"/>
      <c r="IW12" s="45"/>
      <c r="IX12" s="45"/>
    </row>
    <row r="13" spans="1:258" s="5" customFormat="1">
      <c r="A13" s="49" t="s">
        <v>18</v>
      </c>
      <c r="B13" s="53" t="s">
        <v>53</v>
      </c>
      <c r="C13" s="22" t="s">
        <v>24</v>
      </c>
      <c r="D13" s="23" t="s">
        <v>14</v>
      </c>
      <c r="E13" s="23"/>
      <c r="F13" s="55">
        <v>42976</v>
      </c>
      <c r="G13" s="55">
        <v>42976</v>
      </c>
      <c r="H13" s="54"/>
      <c r="I13" s="18">
        <f t="shared" si="4"/>
        <v>1</v>
      </c>
      <c r="J13" s="41">
        <f t="shared" si="5"/>
        <v>0</v>
      </c>
      <c r="K13" s="42">
        <f>IF(L13=0,F13-1,F13+(INT(J13*L13)))</f>
        <v>42976</v>
      </c>
      <c r="L13" s="43">
        <v>0.4</v>
      </c>
      <c r="M13" s="44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5"/>
      <c r="DJ13" s="45"/>
      <c r="DK13" s="45"/>
      <c r="DL13" s="45"/>
      <c r="DM13" s="45"/>
      <c r="DN13" s="45"/>
      <c r="DO13" s="45"/>
      <c r="DP13" s="45"/>
      <c r="DQ13" s="45"/>
      <c r="DR13" s="45"/>
      <c r="DS13" s="45"/>
      <c r="DT13" s="45"/>
      <c r="DU13" s="45"/>
      <c r="DV13" s="45"/>
      <c r="DW13" s="45"/>
      <c r="DX13" s="45"/>
      <c r="DY13" s="45"/>
      <c r="DZ13" s="45"/>
      <c r="EA13" s="45"/>
      <c r="EB13" s="45"/>
      <c r="EC13" s="45"/>
      <c r="ED13" s="45"/>
      <c r="EE13" s="45"/>
      <c r="EF13" s="45"/>
      <c r="EG13" s="45"/>
      <c r="EH13" s="45"/>
      <c r="EI13" s="45"/>
      <c r="EJ13" s="45"/>
      <c r="EK13" s="45"/>
      <c r="EL13" s="45"/>
      <c r="EM13" s="45"/>
      <c r="EN13" s="45"/>
      <c r="EO13" s="45"/>
      <c r="EP13" s="45"/>
      <c r="EQ13" s="45"/>
      <c r="ER13" s="45"/>
      <c r="ES13" s="45"/>
      <c r="ET13" s="45"/>
      <c r="EU13" s="45"/>
      <c r="EV13" s="45"/>
      <c r="EW13" s="45"/>
      <c r="EX13" s="45"/>
      <c r="EY13" s="45"/>
      <c r="EZ13" s="45"/>
      <c r="FA13" s="45"/>
      <c r="FB13" s="45"/>
      <c r="FC13" s="45"/>
      <c r="FD13" s="45"/>
      <c r="FE13" s="45"/>
      <c r="FF13" s="45"/>
      <c r="FG13" s="45"/>
      <c r="FH13" s="45"/>
      <c r="FI13" s="45"/>
      <c r="FJ13" s="45"/>
      <c r="FK13" s="45"/>
      <c r="FL13" s="45"/>
      <c r="FM13" s="45"/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HM13" s="45"/>
      <c r="HN13" s="45"/>
      <c r="HO13" s="45"/>
      <c r="HP13" s="45"/>
      <c r="HQ13" s="45"/>
      <c r="HR13" s="45"/>
      <c r="HS13" s="45"/>
      <c r="HT13" s="45"/>
      <c r="HU13" s="45"/>
      <c r="HV13" s="45"/>
      <c r="HW13" s="45"/>
      <c r="HX13" s="45"/>
      <c r="HY13" s="45"/>
      <c r="HZ13" s="45"/>
      <c r="IA13" s="45"/>
      <c r="IB13" s="45"/>
      <c r="IC13" s="45"/>
      <c r="ID13" s="45"/>
      <c r="IE13" s="45"/>
      <c r="IF13" s="45"/>
      <c r="IG13" s="45"/>
      <c r="IH13" s="45"/>
      <c r="II13" s="45"/>
      <c r="IJ13" s="45"/>
      <c r="IK13" s="45"/>
      <c r="IL13" s="45"/>
      <c r="IM13" s="45"/>
      <c r="IN13" s="45"/>
      <c r="IO13" s="45"/>
      <c r="IP13" s="45"/>
      <c r="IQ13" s="45"/>
      <c r="IR13" s="45"/>
      <c r="IS13" s="45"/>
      <c r="IT13" s="45"/>
      <c r="IU13" s="45"/>
      <c r="IV13" s="45"/>
      <c r="IW13" s="45"/>
      <c r="IX13" s="45"/>
    </row>
    <row r="14" spans="1:258" s="6" customFormat="1">
      <c r="A14" s="50">
        <v>4</v>
      </c>
      <c r="B14" s="52" t="s">
        <v>54</v>
      </c>
      <c r="C14" s="20" t="s">
        <v>10</v>
      </c>
      <c r="D14" s="20" t="s">
        <v>10</v>
      </c>
      <c r="E14" s="20"/>
      <c r="F14" s="21">
        <f>MIN(F15:F19)</f>
        <v>42976</v>
      </c>
      <c r="G14" s="21">
        <f>MAX(G15:G19)</f>
        <v>42980</v>
      </c>
      <c r="H14" s="21"/>
      <c r="I14" s="18">
        <f t="shared" si="4"/>
        <v>4</v>
      </c>
      <c r="J14" s="46">
        <f t="shared" si="5"/>
        <v>4</v>
      </c>
      <c r="K14" s="47">
        <f>F14+(INT(J14*L14))</f>
        <v>42977</v>
      </c>
      <c r="L14" s="48">
        <f>AVERAGE(L15:L17)</f>
        <v>0.33333333333333331</v>
      </c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</row>
    <row r="15" spans="1:258" s="5" customFormat="1">
      <c r="A15" s="49" t="s">
        <v>19</v>
      </c>
      <c r="B15" s="53" t="s">
        <v>32</v>
      </c>
      <c r="C15" s="22" t="s">
        <v>24</v>
      </c>
      <c r="D15" s="23" t="s">
        <v>14</v>
      </c>
      <c r="E15" s="23"/>
      <c r="F15" s="55">
        <v>42976</v>
      </c>
      <c r="G15" s="55">
        <v>42976</v>
      </c>
      <c r="H15" s="24"/>
      <c r="I15" s="18">
        <f t="shared" si="4"/>
        <v>1</v>
      </c>
      <c r="J15" s="41">
        <f t="shared" si="5"/>
        <v>0</v>
      </c>
      <c r="K15" s="42">
        <f>IF(L15=0,F15-1,F15+(INT(J15*L15)))</f>
        <v>42976</v>
      </c>
      <c r="L15" s="43">
        <v>0.3</v>
      </c>
      <c r="M15" s="44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  <c r="IH15" s="45"/>
      <c r="II15" s="45"/>
      <c r="IJ15" s="45"/>
      <c r="IK15" s="45"/>
      <c r="IL15" s="45"/>
      <c r="IM15" s="45"/>
      <c r="IN15" s="45"/>
      <c r="IO15" s="45"/>
      <c r="IP15" s="45"/>
      <c r="IQ15" s="45"/>
      <c r="IR15" s="45"/>
      <c r="IS15" s="45"/>
      <c r="IT15" s="45"/>
      <c r="IU15" s="45"/>
      <c r="IV15" s="45"/>
      <c r="IW15" s="45"/>
      <c r="IX15" s="45"/>
    </row>
    <row r="16" spans="1:258" s="5" customFormat="1">
      <c r="A16" s="49" t="s">
        <v>20</v>
      </c>
      <c r="B16" s="53" t="s">
        <v>33</v>
      </c>
      <c r="C16" s="22" t="s">
        <v>24</v>
      </c>
      <c r="D16" s="23" t="s">
        <v>14</v>
      </c>
      <c r="E16" s="23"/>
      <c r="F16" s="55">
        <v>42977</v>
      </c>
      <c r="G16" s="55">
        <v>42977</v>
      </c>
      <c r="H16" s="24"/>
      <c r="I16" s="18">
        <f t="shared" si="4"/>
        <v>1</v>
      </c>
      <c r="J16" s="41">
        <f t="shared" si="5"/>
        <v>0</v>
      </c>
      <c r="K16" s="42">
        <f>IF(L16=0,F16-1,F16+(INT(J16*L16)))</f>
        <v>42977</v>
      </c>
      <c r="L16" s="43">
        <v>0.3</v>
      </c>
      <c r="M16" s="44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  <c r="DX16" s="45"/>
      <c r="DY16" s="45"/>
      <c r="DZ16" s="45"/>
      <c r="EA16" s="45"/>
      <c r="EB16" s="45"/>
      <c r="EC16" s="45"/>
      <c r="ED16" s="45"/>
      <c r="EE16" s="45"/>
      <c r="EF16" s="45"/>
      <c r="EG16" s="45"/>
      <c r="EH16" s="45"/>
      <c r="EI16" s="45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45"/>
      <c r="FR16" s="45"/>
      <c r="FS16" s="45"/>
      <c r="FT16" s="45"/>
      <c r="FU16" s="45"/>
      <c r="FV16" s="45"/>
      <c r="FW16" s="45"/>
      <c r="FX16" s="45"/>
      <c r="FY16" s="45"/>
      <c r="FZ16" s="45"/>
      <c r="GA16" s="45"/>
      <c r="GB16" s="45"/>
      <c r="GC16" s="45"/>
      <c r="GD16" s="45"/>
      <c r="GE16" s="45"/>
      <c r="GF16" s="45"/>
      <c r="GG16" s="45"/>
      <c r="GH16" s="45"/>
      <c r="GI16" s="45"/>
      <c r="GJ16" s="45"/>
      <c r="GK16" s="45"/>
      <c r="GL16" s="45"/>
      <c r="GM16" s="45"/>
      <c r="GN16" s="45"/>
      <c r="GO16" s="45"/>
      <c r="GP16" s="45"/>
      <c r="GQ16" s="45"/>
      <c r="GR16" s="45"/>
      <c r="GS16" s="45"/>
      <c r="GT16" s="45"/>
      <c r="GU16" s="45"/>
      <c r="GV16" s="45"/>
      <c r="GW16" s="45"/>
      <c r="GX16" s="45"/>
      <c r="GY16" s="45"/>
      <c r="GZ16" s="45"/>
      <c r="HA16" s="45"/>
      <c r="HB16" s="45"/>
      <c r="HC16" s="45"/>
      <c r="HD16" s="45"/>
      <c r="HE16" s="45"/>
      <c r="HF16" s="45"/>
      <c r="HG16" s="45"/>
      <c r="HH16" s="45"/>
      <c r="HI16" s="45"/>
      <c r="HJ16" s="45"/>
      <c r="HK16" s="45"/>
      <c r="HL16" s="45"/>
      <c r="HM16" s="45"/>
      <c r="HN16" s="45"/>
      <c r="HO16" s="45"/>
      <c r="HP16" s="45"/>
      <c r="HQ16" s="45"/>
      <c r="HR16" s="45"/>
      <c r="HS16" s="45"/>
      <c r="HT16" s="45"/>
      <c r="HU16" s="45"/>
      <c r="HV16" s="45"/>
      <c r="HW16" s="45"/>
      <c r="HX16" s="45"/>
      <c r="HY16" s="45"/>
      <c r="HZ16" s="45"/>
      <c r="IA16" s="45"/>
      <c r="IB16" s="45"/>
      <c r="IC16" s="45"/>
      <c r="ID16" s="45"/>
      <c r="IE16" s="45"/>
      <c r="IF16" s="45"/>
      <c r="IG16" s="45"/>
      <c r="IH16" s="45"/>
      <c r="II16" s="45"/>
      <c r="IJ16" s="45"/>
      <c r="IK16" s="45"/>
      <c r="IL16" s="45"/>
      <c r="IM16" s="45"/>
      <c r="IN16" s="45"/>
      <c r="IO16" s="45"/>
      <c r="IP16" s="45"/>
      <c r="IQ16" s="45"/>
      <c r="IR16" s="45"/>
      <c r="IS16" s="45"/>
      <c r="IT16" s="45"/>
      <c r="IU16" s="45"/>
      <c r="IV16" s="45"/>
      <c r="IW16" s="45"/>
      <c r="IX16" s="45"/>
    </row>
    <row r="17" spans="1:258" s="5" customFormat="1">
      <c r="A17" s="49" t="s">
        <v>21</v>
      </c>
      <c r="B17" s="53" t="s">
        <v>56</v>
      </c>
      <c r="C17" s="22" t="s">
        <v>24</v>
      </c>
      <c r="D17" s="23" t="s">
        <v>14</v>
      </c>
      <c r="E17" s="23"/>
      <c r="F17" s="55">
        <v>42978</v>
      </c>
      <c r="G17" s="55">
        <v>42978</v>
      </c>
      <c r="H17" s="54"/>
      <c r="I17" s="18">
        <f t="shared" si="4"/>
        <v>1</v>
      </c>
      <c r="J17" s="41">
        <f t="shared" si="5"/>
        <v>0</v>
      </c>
      <c r="K17" s="42">
        <f>IF(L17=0,F17-1,F17+(INT(J17*L17)))</f>
        <v>42978</v>
      </c>
      <c r="L17" s="43">
        <v>0.4</v>
      </c>
      <c r="M17" s="44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</row>
    <row r="18" spans="1:258" s="61" customFormat="1">
      <c r="A18" s="49"/>
      <c r="B18" s="53" t="s">
        <v>34</v>
      </c>
      <c r="C18" s="22"/>
      <c r="D18" s="23"/>
      <c r="E18" s="23"/>
      <c r="F18" s="55">
        <v>42979</v>
      </c>
      <c r="G18" s="55">
        <v>42979</v>
      </c>
      <c r="H18" s="54"/>
      <c r="I18" s="18"/>
      <c r="J18" s="56"/>
      <c r="K18" s="57"/>
      <c r="L18" s="58"/>
      <c r="M18" s="59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  <c r="CY18" s="60"/>
      <c r="CZ18" s="60"/>
      <c r="DA18" s="60"/>
      <c r="DB18" s="60"/>
      <c r="DC18" s="60"/>
      <c r="DD18" s="60"/>
      <c r="DE18" s="60"/>
      <c r="DF18" s="60"/>
      <c r="DG18" s="60"/>
      <c r="DH18" s="60"/>
      <c r="DI18" s="60"/>
      <c r="DJ18" s="60"/>
      <c r="DK18" s="60"/>
      <c r="DL18" s="60"/>
      <c r="DM18" s="60"/>
      <c r="DN18" s="60"/>
      <c r="DO18" s="60"/>
      <c r="DP18" s="60"/>
      <c r="DQ18" s="60"/>
      <c r="DR18" s="60"/>
      <c r="DS18" s="60"/>
      <c r="DT18" s="60"/>
      <c r="DU18" s="60"/>
      <c r="DV18" s="60"/>
      <c r="DW18" s="60"/>
      <c r="DX18" s="60"/>
      <c r="DY18" s="60"/>
      <c r="DZ18" s="60"/>
      <c r="EA18" s="60"/>
      <c r="EB18" s="60"/>
      <c r="EC18" s="60"/>
      <c r="ED18" s="60"/>
      <c r="EE18" s="60"/>
      <c r="EF18" s="60"/>
      <c r="EG18" s="60"/>
      <c r="EH18" s="60"/>
      <c r="EI18" s="60"/>
      <c r="EJ18" s="60"/>
      <c r="EK18" s="60"/>
      <c r="EL18" s="60"/>
      <c r="EM18" s="60"/>
      <c r="EN18" s="60"/>
      <c r="EO18" s="60"/>
      <c r="EP18" s="60"/>
      <c r="EQ18" s="60"/>
      <c r="ER18" s="60"/>
      <c r="ES18" s="60"/>
      <c r="ET18" s="60"/>
      <c r="EU18" s="60"/>
      <c r="EV18" s="60"/>
      <c r="EW18" s="60"/>
      <c r="EX18" s="60"/>
      <c r="EY18" s="60"/>
      <c r="EZ18" s="60"/>
      <c r="FA18" s="60"/>
      <c r="FB18" s="60"/>
      <c r="FC18" s="60"/>
      <c r="FD18" s="60"/>
      <c r="FE18" s="60"/>
      <c r="FF18" s="60"/>
      <c r="FG18" s="60"/>
      <c r="FH18" s="60"/>
      <c r="FI18" s="60"/>
      <c r="FJ18" s="60"/>
      <c r="FK18" s="60"/>
      <c r="FL18" s="60"/>
      <c r="FM18" s="60"/>
      <c r="FN18" s="60"/>
      <c r="FO18" s="60"/>
      <c r="FP18" s="60"/>
      <c r="FQ18" s="60"/>
      <c r="FR18" s="60"/>
      <c r="FS18" s="60"/>
      <c r="FT18" s="60"/>
      <c r="FU18" s="60"/>
      <c r="FV18" s="60"/>
      <c r="FW18" s="60"/>
      <c r="FX18" s="60"/>
      <c r="FY18" s="60"/>
      <c r="FZ18" s="60"/>
      <c r="GA18" s="60"/>
      <c r="GB18" s="60"/>
      <c r="GC18" s="60"/>
      <c r="GD18" s="60"/>
      <c r="GE18" s="60"/>
      <c r="GF18" s="60"/>
      <c r="GG18" s="60"/>
      <c r="GH18" s="60"/>
      <c r="GI18" s="60"/>
      <c r="GJ18" s="60"/>
      <c r="GK18" s="60"/>
      <c r="GL18" s="60"/>
      <c r="GM18" s="60"/>
      <c r="GN18" s="60"/>
      <c r="GO18" s="60"/>
      <c r="GP18" s="60"/>
      <c r="GQ18" s="60"/>
      <c r="GR18" s="60"/>
      <c r="GS18" s="60"/>
      <c r="GT18" s="60"/>
      <c r="GU18" s="60"/>
      <c r="GV18" s="60"/>
      <c r="GW18" s="60"/>
      <c r="GX18" s="60"/>
      <c r="GY18" s="60"/>
      <c r="GZ18" s="60"/>
      <c r="HA18" s="60"/>
      <c r="HB18" s="60"/>
      <c r="HC18" s="60"/>
      <c r="HD18" s="60"/>
      <c r="HE18" s="60"/>
      <c r="HF18" s="60"/>
      <c r="HG18" s="60"/>
      <c r="HH18" s="60"/>
      <c r="HI18" s="60"/>
      <c r="HJ18" s="60"/>
      <c r="HK18" s="60"/>
      <c r="HL18" s="60"/>
      <c r="HM18" s="60"/>
      <c r="HN18" s="60"/>
      <c r="HO18" s="60"/>
      <c r="HP18" s="60"/>
      <c r="HQ18" s="60"/>
      <c r="HR18" s="60"/>
      <c r="HS18" s="60"/>
      <c r="HT18" s="60"/>
      <c r="HU18" s="60"/>
      <c r="HV18" s="60"/>
      <c r="HW18" s="60"/>
      <c r="HX18" s="60"/>
      <c r="HY18" s="60"/>
      <c r="HZ18" s="60"/>
      <c r="IA18" s="60"/>
      <c r="IB18" s="60"/>
      <c r="IC18" s="60"/>
      <c r="ID18" s="60"/>
      <c r="IE18" s="60"/>
      <c r="IF18" s="60"/>
      <c r="IG18" s="60"/>
      <c r="IH18" s="60"/>
      <c r="II18" s="60"/>
      <c r="IJ18" s="60"/>
      <c r="IK18" s="60"/>
      <c r="IL18" s="60"/>
      <c r="IM18" s="60"/>
      <c r="IN18" s="60"/>
      <c r="IO18" s="60"/>
      <c r="IP18" s="60"/>
      <c r="IQ18" s="60"/>
      <c r="IR18" s="60"/>
      <c r="IS18" s="60"/>
      <c r="IT18" s="60"/>
      <c r="IU18" s="60"/>
      <c r="IV18" s="60"/>
      <c r="IW18" s="60"/>
      <c r="IX18" s="60"/>
    </row>
    <row r="19" spans="1:258" s="61" customFormat="1">
      <c r="A19" s="63" t="s">
        <v>40</v>
      </c>
      <c r="B19" s="53" t="s">
        <v>55</v>
      </c>
      <c r="C19" s="22" t="s">
        <v>24</v>
      </c>
      <c r="D19" s="23" t="s">
        <v>14</v>
      </c>
      <c r="E19" s="23"/>
      <c r="F19" s="55">
        <v>42980</v>
      </c>
      <c r="G19" s="55">
        <v>42980</v>
      </c>
      <c r="H19" s="64" t="s">
        <v>50</v>
      </c>
      <c r="I19" s="18">
        <f t="shared" si="4"/>
        <v>0</v>
      </c>
      <c r="J19" s="56"/>
      <c r="K19" s="57"/>
      <c r="L19" s="58"/>
      <c r="M19" s="59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  <c r="CT19" s="60"/>
      <c r="CU19" s="60"/>
      <c r="CV19" s="60"/>
      <c r="CW19" s="60"/>
      <c r="CX19" s="60"/>
      <c r="CY19" s="60"/>
      <c r="CZ19" s="60"/>
      <c r="DA19" s="60"/>
      <c r="DB19" s="60"/>
      <c r="DC19" s="60"/>
      <c r="DD19" s="60"/>
      <c r="DE19" s="60"/>
      <c r="DF19" s="60"/>
      <c r="DG19" s="60"/>
      <c r="DH19" s="60"/>
      <c r="DI19" s="60"/>
      <c r="DJ19" s="60"/>
      <c r="DK19" s="60"/>
      <c r="DL19" s="60"/>
      <c r="DM19" s="60"/>
      <c r="DN19" s="60"/>
      <c r="DO19" s="60"/>
      <c r="DP19" s="60"/>
      <c r="DQ19" s="60"/>
      <c r="DR19" s="60"/>
      <c r="DS19" s="60"/>
      <c r="DT19" s="60"/>
      <c r="DU19" s="60"/>
      <c r="DV19" s="60"/>
      <c r="DW19" s="60"/>
      <c r="DX19" s="60"/>
      <c r="DY19" s="60"/>
      <c r="DZ19" s="60"/>
      <c r="EA19" s="60"/>
      <c r="EB19" s="60"/>
      <c r="EC19" s="60"/>
      <c r="ED19" s="60"/>
      <c r="EE19" s="60"/>
      <c r="EF19" s="60"/>
      <c r="EG19" s="60"/>
      <c r="EH19" s="60"/>
      <c r="EI19" s="60"/>
      <c r="EJ19" s="60"/>
      <c r="EK19" s="60"/>
      <c r="EL19" s="60"/>
      <c r="EM19" s="60"/>
      <c r="EN19" s="60"/>
      <c r="EO19" s="60"/>
      <c r="EP19" s="60"/>
      <c r="EQ19" s="60"/>
      <c r="ER19" s="60"/>
      <c r="ES19" s="60"/>
      <c r="ET19" s="60"/>
      <c r="EU19" s="60"/>
      <c r="EV19" s="60"/>
      <c r="EW19" s="60"/>
      <c r="EX19" s="60"/>
      <c r="EY19" s="60"/>
      <c r="EZ19" s="60"/>
      <c r="FA19" s="60"/>
      <c r="FB19" s="60"/>
      <c r="FC19" s="60"/>
      <c r="FD19" s="60"/>
      <c r="FE19" s="60"/>
      <c r="FF19" s="60"/>
      <c r="FG19" s="60"/>
      <c r="FH19" s="60"/>
      <c r="FI19" s="60"/>
      <c r="FJ19" s="60"/>
      <c r="FK19" s="60"/>
      <c r="FL19" s="60"/>
      <c r="FM19" s="60"/>
      <c r="FN19" s="60"/>
      <c r="FO19" s="60"/>
      <c r="FP19" s="60"/>
      <c r="FQ19" s="60"/>
      <c r="FR19" s="60"/>
      <c r="FS19" s="60"/>
      <c r="FT19" s="60"/>
      <c r="FU19" s="60"/>
      <c r="FV19" s="60"/>
      <c r="FW19" s="60"/>
      <c r="FX19" s="60"/>
      <c r="FY19" s="60"/>
      <c r="FZ19" s="60"/>
      <c r="GA19" s="60"/>
      <c r="GB19" s="60"/>
      <c r="GC19" s="60"/>
      <c r="GD19" s="60"/>
      <c r="GE19" s="60"/>
      <c r="GF19" s="60"/>
      <c r="GG19" s="60"/>
      <c r="GH19" s="60"/>
      <c r="GI19" s="60"/>
      <c r="GJ19" s="60"/>
      <c r="GK19" s="60"/>
      <c r="GL19" s="60"/>
      <c r="GM19" s="60"/>
      <c r="GN19" s="60"/>
      <c r="GO19" s="60"/>
      <c r="GP19" s="60"/>
      <c r="GQ19" s="60"/>
      <c r="GR19" s="60"/>
      <c r="GS19" s="60"/>
      <c r="GT19" s="60"/>
      <c r="GU19" s="60"/>
      <c r="GV19" s="60"/>
      <c r="GW19" s="60"/>
      <c r="GX19" s="60"/>
      <c r="GY19" s="60"/>
      <c r="GZ19" s="60"/>
      <c r="HA19" s="60"/>
      <c r="HB19" s="60"/>
      <c r="HC19" s="60"/>
      <c r="HD19" s="60"/>
      <c r="HE19" s="60"/>
      <c r="HF19" s="60"/>
      <c r="HG19" s="60"/>
      <c r="HH19" s="60"/>
      <c r="HI19" s="60"/>
      <c r="HJ19" s="60"/>
      <c r="HK19" s="60"/>
      <c r="HL19" s="60"/>
      <c r="HM19" s="60"/>
      <c r="HN19" s="60"/>
      <c r="HO19" s="60"/>
      <c r="HP19" s="60"/>
      <c r="HQ19" s="60"/>
      <c r="HR19" s="60"/>
      <c r="HS19" s="60"/>
      <c r="HT19" s="60"/>
      <c r="HU19" s="60"/>
      <c r="HV19" s="60"/>
      <c r="HW19" s="60"/>
      <c r="HX19" s="60"/>
      <c r="HY19" s="60"/>
      <c r="HZ19" s="60"/>
      <c r="IA19" s="60"/>
      <c r="IB19" s="60"/>
      <c r="IC19" s="60"/>
      <c r="ID19" s="60"/>
      <c r="IE19" s="60"/>
      <c r="IF19" s="60"/>
      <c r="IG19" s="60"/>
      <c r="IH19" s="60"/>
      <c r="II19" s="60"/>
      <c r="IJ19" s="60"/>
      <c r="IK19" s="60"/>
      <c r="IL19" s="60"/>
      <c r="IM19" s="60"/>
      <c r="IN19" s="60"/>
      <c r="IO19" s="60"/>
      <c r="IP19" s="60"/>
      <c r="IQ19" s="60"/>
      <c r="IR19" s="60"/>
      <c r="IS19" s="60"/>
      <c r="IT19" s="60"/>
      <c r="IU19" s="60"/>
      <c r="IV19" s="60"/>
      <c r="IW19" s="60"/>
      <c r="IX19" s="60"/>
    </row>
    <row r="20" spans="1:258" s="6" customFormat="1">
      <c r="A20" s="50">
        <v>5</v>
      </c>
      <c r="B20" s="52" t="s">
        <v>35</v>
      </c>
      <c r="C20" s="20" t="s">
        <v>10</v>
      </c>
      <c r="D20" s="20" t="s">
        <v>10</v>
      </c>
      <c r="E20" s="20"/>
      <c r="F20" s="21">
        <f>MIN(F21:F25)</f>
        <v>42980</v>
      </c>
      <c r="G20" s="21">
        <f>MAX(G21:G25)</f>
        <v>42983</v>
      </c>
      <c r="H20" s="21"/>
      <c r="I20" s="18">
        <f t="shared" si="4"/>
        <v>2</v>
      </c>
      <c r="J20" s="46">
        <f t="shared" si="5"/>
        <v>3</v>
      </c>
      <c r="K20" s="47">
        <f>F20+(INT(J20*L20))</f>
        <v>42980</v>
      </c>
      <c r="L20" s="48">
        <f>AVERAGE(L21:L21)</f>
        <v>0.3</v>
      </c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</row>
    <row r="21" spans="1:258" s="5" customFormat="1">
      <c r="A21" s="49" t="s">
        <v>22</v>
      </c>
      <c r="B21" s="53" t="s">
        <v>36</v>
      </c>
      <c r="C21" s="22" t="s">
        <v>24</v>
      </c>
      <c r="D21" s="23" t="s">
        <v>14</v>
      </c>
      <c r="E21" s="23">
        <v>133</v>
      </c>
      <c r="F21" s="66">
        <v>42980</v>
      </c>
      <c r="G21" s="66">
        <v>42980</v>
      </c>
      <c r="H21" s="65" t="s">
        <v>49</v>
      </c>
      <c r="I21" s="18">
        <f t="shared" si="4"/>
        <v>0</v>
      </c>
      <c r="J21" s="41">
        <f t="shared" si="5"/>
        <v>0</v>
      </c>
      <c r="K21" s="42">
        <f>IF(L21=0,F21-1,F21+(INT(J21*L21)))</f>
        <v>42980</v>
      </c>
      <c r="L21" s="43">
        <v>0.3</v>
      </c>
      <c r="M21" s="4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</row>
    <row r="22" spans="1:258" s="61" customFormat="1">
      <c r="A22" s="49" t="s">
        <v>37</v>
      </c>
      <c r="B22" s="53" t="s">
        <v>45</v>
      </c>
      <c r="C22" s="22" t="s">
        <v>24</v>
      </c>
      <c r="D22" s="23" t="s">
        <v>14</v>
      </c>
      <c r="E22" s="23">
        <v>1295</v>
      </c>
      <c r="F22" s="55">
        <v>42980</v>
      </c>
      <c r="G22" s="55">
        <v>42980</v>
      </c>
      <c r="H22" s="24"/>
      <c r="I22" s="18">
        <f t="shared" si="4"/>
        <v>0</v>
      </c>
      <c r="J22" s="56"/>
      <c r="K22" s="57"/>
      <c r="L22" s="58"/>
      <c r="M22" s="59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0"/>
      <c r="CZ22" s="60"/>
      <c r="DA22" s="60"/>
      <c r="DB22" s="60"/>
      <c r="DC22" s="60"/>
      <c r="DD22" s="60"/>
      <c r="DE22" s="60"/>
      <c r="DF22" s="60"/>
      <c r="DG22" s="60"/>
      <c r="DH22" s="60"/>
      <c r="DI22" s="60"/>
      <c r="DJ22" s="60"/>
      <c r="DK22" s="60"/>
      <c r="DL22" s="60"/>
      <c r="DM22" s="60"/>
      <c r="DN22" s="60"/>
      <c r="DO22" s="60"/>
      <c r="DP22" s="60"/>
      <c r="DQ22" s="60"/>
      <c r="DR22" s="60"/>
      <c r="DS22" s="60"/>
      <c r="DT22" s="60"/>
      <c r="DU22" s="60"/>
      <c r="DV22" s="60"/>
      <c r="DW22" s="60"/>
      <c r="DX22" s="60"/>
      <c r="DY22" s="60"/>
      <c r="DZ22" s="60"/>
      <c r="EA22" s="60"/>
      <c r="EB22" s="60"/>
      <c r="EC22" s="60"/>
      <c r="ED22" s="60"/>
      <c r="EE22" s="60"/>
      <c r="EF22" s="60"/>
      <c r="EG22" s="60"/>
      <c r="EH22" s="60"/>
      <c r="EI22" s="60"/>
      <c r="EJ22" s="60"/>
      <c r="EK22" s="60"/>
      <c r="EL22" s="60"/>
      <c r="EM22" s="60"/>
      <c r="EN22" s="60"/>
      <c r="EO22" s="60"/>
      <c r="EP22" s="60"/>
      <c r="EQ22" s="60"/>
      <c r="ER22" s="60"/>
      <c r="ES22" s="60"/>
      <c r="ET22" s="60"/>
      <c r="EU22" s="60"/>
      <c r="EV22" s="60"/>
      <c r="EW22" s="60"/>
      <c r="EX22" s="60"/>
      <c r="EY22" s="60"/>
      <c r="EZ22" s="60"/>
      <c r="FA22" s="60"/>
      <c r="FB22" s="60"/>
      <c r="FC22" s="60"/>
      <c r="FD22" s="60"/>
      <c r="FE22" s="60"/>
      <c r="FF22" s="60"/>
      <c r="FG22" s="60"/>
      <c r="FH22" s="60"/>
      <c r="FI22" s="60"/>
      <c r="FJ22" s="60"/>
      <c r="FK22" s="60"/>
      <c r="FL22" s="60"/>
      <c r="FM22" s="60"/>
      <c r="FN22" s="60"/>
      <c r="FO22" s="60"/>
      <c r="FP22" s="60"/>
      <c r="FQ22" s="60"/>
      <c r="FR22" s="60"/>
      <c r="FS22" s="60"/>
      <c r="FT22" s="60"/>
      <c r="FU22" s="60"/>
      <c r="FV22" s="60"/>
      <c r="FW22" s="60"/>
      <c r="FX22" s="60"/>
      <c r="FY22" s="60"/>
      <c r="FZ22" s="60"/>
      <c r="GA22" s="60"/>
      <c r="GB22" s="60"/>
      <c r="GC22" s="60"/>
      <c r="GD22" s="60"/>
      <c r="GE22" s="60"/>
      <c r="GF22" s="60"/>
      <c r="GG22" s="60"/>
      <c r="GH22" s="60"/>
      <c r="GI22" s="60"/>
      <c r="GJ22" s="60"/>
      <c r="GK22" s="60"/>
      <c r="GL22" s="60"/>
      <c r="GM22" s="60"/>
      <c r="GN22" s="60"/>
      <c r="GO22" s="60"/>
      <c r="GP22" s="60"/>
      <c r="GQ22" s="60"/>
      <c r="GR22" s="60"/>
      <c r="GS22" s="60"/>
      <c r="GT22" s="60"/>
      <c r="GU22" s="60"/>
      <c r="GV22" s="60"/>
      <c r="GW22" s="60"/>
      <c r="GX22" s="60"/>
      <c r="GY22" s="60"/>
      <c r="GZ22" s="60"/>
      <c r="HA22" s="60"/>
      <c r="HB22" s="60"/>
      <c r="HC22" s="60"/>
      <c r="HD22" s="60"/>
      <c r="HE22" s="60"/>
      <c r="HF22" s="60"/>
      <c r="HG22" s="60"/>
      <c r="HH22" s="60"/>
      <c r="HI22" s="60"/>
      <c r="HJ22" s="60"/>
      <c r="HK22" s="60"/>
      <c r="HL22" s="60"/>
      <c r="HM22" s="60"/>
      <c r="HN22" s="60"/>
      <c r="HO22" s="60"/>
      <c r="HP22" s="60"/>
      <c r="HQ22" s="60"/>
      <c r="HR22" s="60"/>
      <c r="HS22" s="60"/>
      <c r="HT22" s="60"/>
      <c r="HU22" s="60"/>
      <c r="HV22" s="60"/>
      <c r="HW22" s="60"/>
      <c r="HX22" s="60"/>
      <c r="HY22" s="60"/>
      <c r="HZ22" s="60"/>
      <c r="IA22" s="60"/>
      <c r="IB22" s="60"/>
      <c r="IC22" s="60"/>
      <c r="ID22" s="60"/>
      <c r="IE22" s="60"/>
      <c r="IF22" s="60"/>
      <c r="IG22" s="60"/>
      <c r="IH22" s="60"/>
      <c r="II22" s="60"/>
      <c r="IJ22" s="60"/>
      <c r="IK22" s="60"/>
      <c r="IL22" s="60"/>
      <c r="IM22" s="60"/>
      <c r="IN22" s="60"/>
      <c r="IO22" s="60"/>
      <c r="IP22" s="60"/>
      <c r="IQ22" s="60"/>
      <c r="IR22" s="60"/>
      <c r="IS22" s="60"/>
      <c r="IT22" s="60"/>
      <c r="IU22" s="60"/>
      <c r="IV22" s="60"/>
      <c r="IW22" s="60"/>
      <c r="IX22" s="60"/>
    </row>
    <row r="23" spans="1:258" s="61" customFormat="1">
      <c r="A23" s="49"/>
      <c r="B23" s="53" t="s">
        <v>57</v>
      </c>
      <c r="C23" s="22"/>
      <c r="D23" s="23"/>
      <c r="E23" s="23"/>
      <c r="F23" s="55">
        <v>42981</v>
      </c>
      <c r="G23" s="55">
        <v>42981</v>
      </c>
      <c r="H23" s="24"/>
      <c r="I23" s="18"/>
      <c r="J23" s="56"/>
      <c r="K23" s="57"/>
      <c r="L23" s="58"/>
      <c r="M23" s="59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  <c r="CY23" s="60"/>
      <c r="CZ23" s="60"/>
      <c r="DA23" s="60"/>
      <c r="DB23" s="60"/>
      <c r="DC23" s="60"/>
      <c r="DD23" s="60"/>
      <c r="DE23" s="60"/>
      <c r="DF23" s="60"/>
      <c r="DG23" s="60"/>
      <c r="DH23" s="60"/>
      <c r="DI23" s="60"/>
      <c r="DJ23" s="60"/>
      <c r="DK23" s="60"/>
      <c r="DL23" s="60"/>
      <c r="DM23" s="60"/>
      <c r="DN23" s="60"/>
      <c r="DO23" s="60"/>
      <c r="DP23" s="60"/>
      <c r="DQ23" s="60"/>
      <c r="DR23" s="60"/>
      <c r="DS23" s="60"/>
      <c r="DT23" s="60"/>
      <c r="DU23" s="60"/>
      <c r="DV23" s="60"/>
      <c r="DW23" s="60"/>
      <c r="DX23" s="60"/>
      <c r="DY23" s="60"/>
      <c r="DZ23" s="60"/>
      <c r="EA23" s="60"/>
      <c r="EB23" s="60"/>
      <c r="EC23" s="60"/>
      <c r="ED23" s="60"/>
      <c r="EE23" s="60"/>
      <c r="EF23" s="60"/>
      <c r="EG23" s="60"/>
      <c r="EH23" s="60"/>
      <c r="EI23" s="60"/>
      <c r="EJ23" s="60"/>
      <c r="EK23" s="60"/>
      <c r="EL23" s="60"/>
      <c r="EM23" s="60"/>
      <c r="EN23" s="60"/>
      <c r="EO23" s="60"/>
      <c r="EP23" s="60"/>
      <c r="EQ23" s="60"/>
      <c r="ER23" s="60"/>
      <c r="ES23" s="60"/>
      <c r="ET23" s="60"/>
      <c r="EU23" s="60"/>
      <c r="EV23" s="60"/>
      <c r="EW23" s="60"/>
      <c r="EX23" s="60"/>
      <c r="EY23" s="60"/>
      <c r="EZ23" s="60"/>
      <c r="FA23" s="60"/>
      <c r="FB23" s="60"/>
      <c r="FC23" s="60"/>
      <c r="FD23" s="60"/>
      <c r="FE23" s="60"/>
      <c r="FF23" s="60"/>
      <c r="FG23" s="60"/>
      <c r="FH23" s="60"/>
      <c r="FI23" s="60"/>
      <c r="FJ23" s="60"/>
      <c r="FK23" s="60"/>
      <c r="FL23" s="60"/>
      <c r="FM23" s="60"/>
      <c r="FN23" s="60"/>
      <c r="FO23" s="60"/>
      <c r="FP23" s="60"/>
      <c r="FQ23" s="60"/>
      <c r="FR23" s="60"/>
      <c r="FS23" s="60"/>
      <c r="FT23" s="60"/>
      <c r="FU23" s="60"/>
      <c r="FV23" s="60"/>
      <c r="FW23" s="60"/>
      <c r="FX23" s="60"/>
      <c r="FY23" s="60"/>
      <c r="FZ23" s="60"/>
      <c r="GA23" s="60"/>
      <c r="GB23" s="60"/>
      <c r="GC23" s="60"/>
      <c r="GD23" s="60"/>
      <c r="GE23" s="60"/>
      <c r="GF23" s="60"/>
      <c r="GG23" s="60"/>
      <c r="GH23" s="60"/>
      <c r="GI23" s="60"/>
      <c r="GJ23" s="60"/>
      <c r="GK23" s="60"/>
      <c r="GL23" s="60"/>
      <c r="GM23" s="60"/>
      <c r="GN23" s="60"/>
      <c r="GO23" s="60"/>
      <c r="GP23" s="60"/>
      <c r="GQ23" s="60"/>
      <c r="GR23" s="60"/>
      <c r="GS23" s="60"/>
      <c r="GT23" s="60"/>
      <c r="GU23" s="60"/>
      <c r="GV23" s="60"/>
      <c r="GW23" s="60"/>
      <c r="GX23" s="60"/>
      <c r="GY23" s="60"/>
      <c r="GZ23" s="60"/>
      <c r="HA23" s="60"/>
      <c r="HB23" s="60"/>
      <c r="HC23" s="60"/>
      <c r="HD23" s="60"/>
      <c r="HE23" s="60"/>
      <c r="HF23" s="60"/>
      <c r="HG23" s="60"/>
      <c r="HH23" s="60"/>
      <c r="HI23" s="60"/>
      <c r="HJ23" s="60"/>
      <c r="HK23" s="60"/>
      <c r="HL23" s="60"/>
      <c r="HM23" s="60"/>
      <c r="HN23" s="60"/>
      <c r="HO23" s="60"/>
      <c r="HP23" s="60"/>
      <c r="HQ23" s="60"/>
      <c r="HR23" s="60"/>
      <c r="HS23" s="60"/>
      <c r="HT23" s="60"/>
      <c r="HU23" s="60"/>
      <c r="HV23" s="60"/>
      <c r="HW23" s="60"/>
      <c r="HX23" s="60"/>
      <c r="HY23" s="60"/>
      <c r="HZ23" s="60"/>
      <c r="IA23" s="60"/>
      <c r="IB23" s="60"/>
      <c r="IC23" s="60"/>
      <c r="ID23" s="60"/>
      <c r="IE23" s="60"/>
      <c r="IF23" s="60"/>
      <c r="IG23" s="60"/>
      <c r="IH23" s="60"/>
      <c r="II23" s="60"/>
      <c r="IJ23" s="60"/>
      <c r="IK23" s="60"/>
      <c r="IL23" s="60"/>
      <c r="IM23" s="60"/>
      <c r="IN23" s="60"/>
      <c r="IO23" s="60"/>
      <c r="IP23" s="60"/>
      <c r="IQ23" s="60"/>
      <c r="IR23" s="60"/>
      <c r="IS23" s="60"/>
      <c r="IT23" s="60"/>
      <c r="IU23" s="60"/>
      <c r="IV23" s="60"/>
      <c r="IW23" s="60"/>
      <c r="IX23" s="60"/>
    </row>
    <row r="24" spans="1:258" s="61" customFormat="1">
      <c r="A24" s="49" t="s">
        <v>41</v>
      </c>
      <c r="B24" s="53" t="s">
        <v>42</v>
      </c>
      <c r="C24" s="22" t="s">
        <v>24</v>
      </c>
      <c r="D24" s="23" t="s">
        <v>14</v>
      </c>
      <c r="E24" s="23"/>
      <c r="F24" s="55">
        <v>42982</v>
      </c>
      <c r="G24" s="55">
        <v>42982</v>
      </c>
      <c r="H24" s="24"/>
      <c r="I24" s="18">
        <f t="shared" si="4"/>
        <v>1</v>
      </c>
      <c r="J24" s="56"/>
      <c r="K24" s="57"/>
      <c r="L24" s="58"/>
      <c r="M24" s="59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  <c r="CY24" s="60"/>
      <c r="CZ24" s="60"/>
      <c r="DA24" s="60"/>
      <c r="DB24" s="60"/>
      <c r="DC24" s="60"/>
      <c r="DD24" s="60"/>
      <c r="DE24" s="60"/>
      <c r="DF24" s="60"/>
      <c r="DG24" s="60"/>
      <c r="DH24" s="60"/>
      <c r="DI24" s="60"/>
      <c r="DJ24" s="60"/>
      <c r="DK24" s="60"/>
      <c r="DL24" s="60"/>
      <c r="DM24" s="60"/>
      <c r="DN24" s="60"/>
      <c r="DO24" s="60"/>
      <c r="DP24" s="60"/>
      <c r="DQ24" s="60"/>
      <c r="DR24" s="60"/>
      <c r="DS24" s="60"/>
      <c r="DT24" s="60"/>
      <c r="DU24" s="60"/>
      <c r="DV24" s="60"/>
      <c r="DW24" s="60"/>
      <c r="DX24" s="60"/>
      <c r="DY24" s="60"/>
      <c r="DZ24" s="60"/>
      <c r="EA24" s="60"/>
      <c r="EB24" s="60"/>
      <c r="EC24" s="60"/>
      <c r="ED24" s="60"/>
      <c r="EE24" s="60"/>
      <c r="EF24" s="60"/>
      <c r="EG24" s="60"/>
      <c r="EH24" s="60"/>
      <c r="EI24" s="60"/>
      <c r="EJ24" s="60"/>
      <c r="EK24" s="60"/>
      <c r="EL24" s="60"/>
      <c r="EM24" s="60"/>
      <c r="EN24" s="60"/>
      <c r="EO24" s="60"/>
      <c r="EP24" s="60"/>
      <c r="EQ24" s="60"/>
      <c r="ER24" s="60"/>
      <c r="ES24" s="60"/>
      <c r="ET24" s="60"/>
      <c r="EU24" s="60"/>
      <c r="EV24" s="60"/>
      <c r="EW24" s="60"/>
      <c r="EX24" s="60"/>
      <c r="EY24" s="60"/>
      <c r="EZ24" s="60"/>
      <c r="FA24" s="60"/>
      <c r="FB24" s="60"/>
      <c r="FC24" s="60"/>
      <c r="FD24" s="60"/>
      <c r="FE24" s="60"/>
      <c r="FF24" s="60"/>
      <c r="FG24" s="60"/>
      <c r="FH24" s="60"/>
      <c r="FI24" s="60"/>
      <c r="FJ24" s="60"/>
      <c r="FK24" s="60"/>
      <c r="FL24" s="60"/>
      <c r="FM24" s="60"/>
      <c r="FN24" s="60"/>
      <c r="FO24" s="60"/>
      <c r="FP24" s="60"/>
      <c r="FQ24" s="60"/>
      <c r="FR24" s="60"/>
      <c r="FS24" s="60"/>
      <c r="FT24" s="60"/>
      <c r="FU24" s="60"/>
      <c r="FV24" s="60"/>
      <c r="FW24" s="60"/>
      <c r="FX24" s="60"/>
      <c r="FY24" s="60"/>
      <c r="FZ24" s="60"/>
      <c r="GA24" s="60"/>
      <c r="GB24" s="60"/>
      <c r="GC24" s="60"/>
      <c r="GD24" s="60"/>
      <c r="GE24" s="60"/>
      <c r="GF24" s="60"/>
      <c r="GG24" s="60"/>
      <c r="GH24" s="60"/>
      <c r="GI24" s="60"/>
      <c r="GJ24" s="60"/>
      <c r="GK24" s="60"/>
      <c r="GL24" s="60"/>
      <c r="GM24" s="60"/>
      <c r="GN24" s="60"/>
      <c r="GO24" s="60"/>
      <c r="GP24" s="60"/>
      <c r="GQ24" s="60"/>
      <c r="GR24" s="60"/>
      <c r="GS24" s="60"/>
      <c r="GT24" s="60"/>
      <c r="GU24" s="60"/>
      <c r="GV24" s="60"/>
      <c r="GW24" s="60"/>
      <c r="GX24" s="60"/>
      <c r="GY24" s="60"/>
      <c r="GZ24" s="60"/>
      <c r="HA24" s="60"/>
      <c r="HB24" s="60"/>
      <c r="HC24" s="60"/>
      <c r="HD24" s="60"/>
      <c r="HE24" s="60"/>
      <c r="HF24" s="60"/>
      <c r="HG24" s="60"/>
      <c r="HH24" s="60"/>
      <c r="HI24" s="60"/>
      <c r="HJ24" s="60"/>
      <c r="HK24" s="60"/>
      <c r="HL24" s="60"/>
      <c r="HM24" s="60"/>
      <c r="HN24" s="60"/>
      <c r="HO24" s="60"/>
      <c r="HP24" s="60"/>
      <c r="HQ24" s="60"/>
      <c r="HR24" s="60"/>
      <c r="HS24" s="60"/>
      <c r="HT24" s="60"/>
      <c r="HU24" s="60"/>
      <c r="HV24" s="60"/>
      <c r="HW24" s="60"/>
      <c r="HX24" s="60"/>
      <c r="HY24" s="60"/>
      <c r="HZ24" s="60"/>
      <c r="IA24" s="60"/>
      <c r="IB24" s="60"/>
      <c r="IC24" s="60"/>
      <c r="ID24" s="60"/>
      <c r="IE24" s="60"/>
      <c r="IF24" s="60"/>
      <c r="IG24" s="60"/>
      <c r="IH24" s="60"/>
      <c r="II24" s="60"/>
      <c r="IJ24" s="60"/>
      <c r="IK24" s="60"/>
      <c r="IL24" s="60"/>
      <c r="IM24" s="60"/>
      <c r="IN24" s="60"/>
      <c r="IO24" s="60"/>
      <c r="IP24" s="60"/>
      <c r="IQ24" s="60"/>
      <c r="IR24" s="60"/>
      <c r="IS24" s="60"/>
      <c r="IT24" s="60"/>
      <c r="IU24" s="60"/>
      <c r="IV24" s="60"/>
      <c r="IW24" s="60"/>
      <c r="IX24" s="60"/>
    </row>
    <row r="25" spans="1:258" s="61" customFormat="1">
      <c r="A25" s="49" t="s">
        <v>43</v>
      </c>
      <c r="B25" s="53" t="s">
        <v>44</v>
      </c>
      <c r="C25" s="22" t="s">
        <v>24</v>
      </c>
      <c r="D25" s="23" t="s">
        <v>14</v>
      </c>
      <c r="E25" s="23"/>
      <c r="F25" s="55">
        <v>42983</v>
      </c>
      <c r="G25" s="55">
        <v>42983</v>
      </c>
      <c r="H25" s="64" t="s">
        <v>46</v>
      </c>
      <c r="I25" s="18">
        <f t="shared" si="4"/>
        <v>1</v>
      </c>
      <c r="J25" s="56"/>
      <c r="K25" s="57"/>
      <c r="L25" s="58"/>
      <c r="M25" s="59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  <c r="CY25" s="60"/>
      <c r="CZ25" s="60"/>
      <c r="DA25" s="60"/>
      <c r="DB25" s="60"/>
      <c r="DC25" s="60"/>
      <c r="DD25" s="60"/>
      <c r="DE25" s="60"/>
      <c r="DF25" s="60"/>
      <c r="DG25" s="60"/>
      <c r="DH25" s="60"/>
      <c r="DI25" s="60"/>
      <c r="DJ25" s="60"/>
      <c r="DK25" s="60"/>
      <c r="DL25" s="60"/>
      <c r="DM25" s="60"/>
      <c r="DN25" s="60"/>
      <c r="DO25" s="60"/>
      <c r="DP25" s="60"/>
      <c r="DQ25" s="60"/>
      <c r="DR25" s="60"/>
      <c r="DS25" s="60"/>
      <c r="DT25" s="60"/>
      <c r="DU25" s="60"/>
      <c r="DV25" s="60"/>
      <c r="DW25" s="60"/>
      <c r="DX25" s="60"/>
      <c r="DY25" s="60"/>
      <c r="DZ25" s="60"/>
      <c r="EA25" s="60"/>
      <c r="EB25" s="60"/>
      <c r="EC25" s="60"/>
      <c r="ED25" s="60"/>
      <c r="EE25" s="60"/>
      <c r="EF25" s="60"/>
      <c r="EG25" s="60"/>
      <c r="EH25" s="60"/>
      <c r="EI25" s="60"/>
      <c r="EJ25" s="60"/>
      <c r="EK25" s="60"/>
      <c r="EL25" s="60"/>
      <c r="EM25" s="60"/>
      <c r="EN25" s="60"/>
      <c r="EO25" s="60"/>
      <c r="EP25" s="60"/>
      <c r="EQ25" s="60"/>
      <c r="ER25" s="60"/>
      <c r="ES25" s="60"/>
      <c r="ET25" s="60"/>
      <c r="EU25" s="60"/>
      <c r="EV25" s="60"/>
      <c r="EW25" s="60"/>
      <c r="EX25" s="60"/>
      <c r="EY25" s="60"/>
      <c r="EZ25" s="60"/>
      <c r="FA25" s="60"/>
      <c r="FB25" s="60"/>
      <c r="FC25" s="60"/>
      <c r="FD25" s="60"/>
      <c r="FE25" s="60"/>
      <c r="FF25" s="60"/>
      <c r="FG25" s="60"/>
      <c r="FH25" s="60"/>
      <c r="FI25" s="60"/>
      <c r="FJ25" s="60"/>
      <c r="FK25" s="60"/>
      <c r="FL25" s="60"/>
      <c r="FM25" s="60"/>
      <c r="FN25" s="60"/>
      <c r="FO25" s="60"/>
      <c r="FP25" s="60"/>
      <c r="FQ25" s="60"/>
      <c r="FR25" s="60"/>
      <c r="FS25" s="60"/>
      <c r="FT25" s="60"/>
      <c r="FU25" s="60"/>
      <c r="FV25" s="60"/>
      <c r="FW25" s="60"/>
      <c r="FX25" s="60"/>
      <c r="FY25" s="60"/>
      <c r="FZ25" s="60"/>
      <c r="GA25" s="60"/>
      <c r="GB25" s="60"/>
      <c r="GC25" s="60"/>
      <c r="GD25" s="60"/>
      <c r="GE25" s="60"/>
      <c r="GF25" s="60"/>
      <c r="GG25" s="60"/>
      <c r="GH25" s="60"/>
      <c r="GI25" s="60"/>
      <c r="GJ25" s="60"/>
      <c r="GK25" s="60"/>
      <c r="GL25" s="60"/>
      <c r="GM25" s="60"/>
      <c r="GN25" s="60"/>
      <c r="GO25" s="60"/>
      <c r="GP25" s="60"/>
      <c r="GQ25" s="60"/>
      <c r="GR25" s="60"/>
      <c r="GS25" s="60"/>
      <c r="GT25" s="60"/>
      <c r="GU25" s="60"/>
      <c r="GV25" s="60"/>
      <c r="GW25" s="60"/>
      <c r="GX25" s="60"/>
      <c r="GY25" s="60"/>
      <c r="GZ25" s="60"/>
      <c r="HA25" s="60"/>
      <c r="HB25" s="60"/>
      <c r="HC25" s="60"/>
      <c r="HD25" s="60"/>
      <c r="HE25" s="60"/>
      <c r="HF25" s="60"/>
      <c r="HG25" s="60"/>
      <c r="HH25" s="60"/>
      <c r="HI25" s="60"/>
      <c r="HJ25" s="60"/>
      <c r="HK25" s="60"/>
      <c r="HL25" s="60"/>
      <c r="HM25" s="60"/>
      <c r="HN25" s="60"/>
      <c r="HO25" s="60"/>
      <c r="HP25" s="60"/>
      <c r="HQ25" s="60"/>
      <c r="HR25" s="60"/>
      <c r="HS25" s="60"/>
      <c r="HT25" s="60"/>
      <c r="HU25" s="60"/>
      <c r="HV25" s="60"/>
      <c r="HW25" s="60"/>
      <c r="HX25" s="60"/>
      <c r="HY25" s="60"/>
      <c r="HZ25" s="60"/>
      <c r="IA25" s="60"/>
      <c r="IB25" s="60"/>
      <c r="IC25" s="60"/>
      <c r="ID25" s="60"/>
      <c r="IE25" s="60"/>
      <c r="IF25" s="60"/>
      <c r="IG25" s="60"/>
      <c r="IH25" s="60"/>
      <c r="II25" s="60"/>
      <c r="IJ25" s="60"/>
      <c r="IK25" s="60"/>
      <c r="IL25" s="60"/>
      <c r="IM25" s="60"/>
      <c r="IN25" s="60"/>
      <c r="IO25" s="60"/>
      <c r="IP25" s="60"/>
      <c r="IQ25" s="60"/>
      <c r="IR25" s="60"/>
      <c r="IS25" s="60"/>
      <c r="IT25" s="60"/>
      <c r="IU25" s="60"/>
      <c r="IV25" s="60"/>
      <c r="IW25" s="60"/>
      <c r="IX25" s="60"/>
    </row>
    <row r="26" spans="1:258" s="6" customFormat="1">
      <c r="A26" s="50">
        <v>6</v>
      </c>
      <c r="B26" s="52" t="s">
        <v>38</v>
      </c>
      <c r="C26" s="20" t="s">
        <v>10</v>
      </c>
      <c r="D26" s="20" t="s">
        <v>10</v>
      </c>
      <c r="E26" s="20"/>
      <c r="F26" s="21">
        <f>MIN(F27:F27)</f>
        <v>42983</v>
      </c>
      <c r="G26" s="21">
        <f>MAX(G27:G27)</f>
        <v>42983</v>
      </c>
      <c r="H26" s="21"/>
      <c r="I26" s="18">
        <f t="shared" si="4"/>
        <v>1</v>
      </c>
      <c r="J26" s="46">
        <f t="shared" si="5"/>
        <v>0</v>
      </c>
      <c r="K26" s="47">
        <f>F26+(INT(J26*L26))</f>
        <v>42983</v>
      </c>
      <c r="L26" s="48">
        <f>AVERAGE(L27:L27)</f>
        <v>0.3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</row>
    <row r="27" spans="1:258" s="5" customFormat="1">
      <c r="A27" s="49" t="s">
        <v>23</v>
      </c>
      <c r="B27" s="53" t="s">
        <v>47</v>
      </c>
      <c r="C27" s="22" t="s">
        <v>24</v>
      </c>
      <c r="D27" s="23" t="s">
        <v>14</v>
      </c>
      <c r="E27" s="23"/>
      <c r="F27" s="67">
        <v>42983</v>
      </c>
      <c r="G27" s="67">
        <v>42983</v>
      </c>
      <c r="H27" s="62" t="s">
        <v>39</v>
      </c>
      <c r="I27" s="18">
        <f t="shared" si="4"/>
        <v>1</v>
      </c>
      <c r="J27" s="41">
        <f t="shared" si="5"/>
        <v>0</v>
      </c>
      <c r="K27" s="42">
        <f>IF(L27=0,F27-1,F27+(INT(J27*L27)))</f>
        <v>42983</v>
      </c>
      <c r="L27" s="43">
        <v>0.3</v>
      </c>
      <c r="M27" s="44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</row>
  </sheetData>
  <autoFilter ref="C4:D9"/>
  <phoneticPr fontId="17" type="noConversion"/>
  <conditionalFormatting sqref="M7 M10 M14 M20 M26">
    <cfRule type="expression" dxfId="4" priority="100" stopIfTrue="1">
      <formula>AND(M$3&gt;=$F7,M$3&lt;=$K7)</formula>
    </cfRule>
  </conditionalFormatting>
  <conditionalFormatting sqref="N5:IX5 N7:IX7 N10:IX10 N14:IX14 N20:IX20 N26:IX26">
    <cfRule type="expression" dxfId="3" priority="108" stopIfTrue="1">
      <formula>AND(N$3&gt;=$F5,N$3&lt;=$K5)</formula>
    </cfRule>
    <cfRule type="expression" dxfId="2" priority="109" stopIfTrue="1">
      <formula>AND(N$3&gt;=$F5,N$3&lt;=$G5)</formula>
    </cfRule>
  </conditionalFormatting>
  <conditionalFormatting sqref="N6:IX6 N8:IX9 N11:IX13 N15:IX19 N21:IX25 N27:IX27">
    <cfRule type="expression" dxfId="1" priority="126" stopIfTrue="1">
      <formula>AND(N$3&gt;=$F6,N$3&lt;=$K6)</formula>
    </cfRule>
    <cfRule type="expression" dxfId="0" priority="127" stopIfTrue="1">
      <formula>AND(N$3&gt;=$F6,N$3&lt;=$G6)</formula>
    </cfRule>
  </conditionalFormatting>
  <dataValidations count="5">
    <dataValidation type="list" allowBlank="1" showInputMessage="1" showErrorMessage="1" sqref="D26:E26 D10:E10 D7:E7 D20:E20 D14:E14">
      <formula1>"完成,延迟,挂起,进行中,删除"</formula1>
    </dataValidation>
    <dataValidation type="list" allowBlank="1" showInputMessage="1" showErrorMessage="1" sqref="D27 D8:D9 D6 D11:D13 D15:D19 D21:D25">
      <formula1>"进行中,待开始,完成,延迟,挂起,删除"</formula1>
    </dataValidation>
    <dataValidation type="list" allowBlank="1" showInputMessage="1" showErrorMessage="1" sqref="C27 C11:C13 C6 C8:C9 C15:C19 C21:C25">
      <formula1>"Fennec"</formula1>
    </dataValidation>
    <dataValidation type="list" allowBlank="1" showInputMessage="1" showErrorMessage="1" sqref="E27 E21 E8 E6 E15:E19 E11:E13">
      <formula1>"913,133,135,60"</formula1>
    </dataValidation>
    <dataValidation type="list" allowBlank="1" showInputMessage="1" showErrorMessage="1" sqref="E9 E22:E25">
      <formula1>"913,133,135,60,5525,1295"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WBS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Lupi</dc:creator>
  <cp:lastModifiedBy>Administrator</cp:lastModifiedBy>
  <dcterms:created xsi:type="dcterms:W3CDTF">2008-02-15T08:37:00Z</dcterms:created>
  <dcterms:modified xsi:type="dcterms:W3CDTF">2017-06-19T09:23:58Z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