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harts" sheetId="2" r:id="rId2"/>
  </sheets>
  <definedNames>
    <definedName name="_xlnm._FilterDatabase" localSheetId="0" hidden="1">Summary!$A$1:$AG$5</definedName>
  </definedNames>
  <calcPr calcId="124519" fullCalcOnLoad="1"/>
</workbook>
</file>

<file path=xl/sharedStrings.xml><?xml version="1.0" encoding="utf-8"?>
<sst xmlns="http://schemas.openxmlformats.org/spreadsheetml/2006/main" count="79" uniqueCount="39">
  <si>
    <t>ticker</t>
  </si>
  <si>
    <t>chart</t>
  </si>
  <si>
    <t>date</t>
  </si>
  <si>
    <t>last</t>
  </si>
  <si>
    <t>rsi</t>
  </si>
  <si>
    <t>macd</t>
  </si>
  <si>
    <t>macd_signal</t>
  </si>
  <si>
    <t>sma200</t>
  </si>
  <si>
    <t>sma_dev_pct</t>
  </si>
  <si>
    <t>vol</t>
  </si>
  <si>
    <t>vol_avg20</t>
  </si>
  <si>
    <t>rsi_ok</t>
  </si>
  <si>
    <t>macd_cross_ok</t>
  </si>
  <si>
    <t>sma_dev_ok</t>
  </si>
  <si>
    <t>vol_spike_ok</t>
  </si>
  <si>
    <t>signals_score</t>
  </si>
  <si>
    <t>stop_price</t>
  </si>
  <si>
    <t>target_price</t>
  </si>
  <si>
    <t>trailing_trigger_gain</t>
  </si>
  <si>
    <t>trailing_pct</t>
  </si>
  <si>
    <t>max_hold_days</t>
  </si>
  <si>
    <t>suggested_shares</t>
  </si>
  <si>
    <t>risk_dollars</t>
  </si>
  <si>
    <t>alloc_cap_dollars</t>
  </si>
  <si>
    <t>headline_sentiment</t>
  </si>
  <si>
    <t>catalysts</t>
  </si>
  <si>
    <t>pe_ttm</t>
  </si>
  <si>
    <t>pe_fwd</t>
  </si>
  <si>
    <t>div_yield_pct</t>
  </si>
  <si>
    <t>payout_ratio</t>
  </si>
  <si>
    <t>debt_to_equity</t>
  </si>
  <si>
    <t>composite_score</t>
  </si>
  <si>
    <t>owned</t>
  </si>
  <si>
    <t>ARE.TO</t>
  </si>
  <si>
    <t>AEM.TO</t>
  </si>
  <si>
    <t>AAV.TO</t>
  </si>
  <si>
    <t>AC.TO</t>
  </si>
  <si>
    <t>2025-08-10</t>
  </si>
  <si>
    <t>macd_hist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</si>
</sst>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AFAF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E699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463303</xdr:colOff>
      <xdr:row>13</xdr:row>
      <xdr:rowOff>156977</xdr:rowOff>
    </xdr:to>
    <xdr:pic>
      <xdr:nvPicPr>
        <xdr:cNvPr id="2" name="Picture 1" descr="ARE_T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0"/>
          <a:ext cx="3511303" cy="2633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6</xdr:col>
      <xdr:colOff>463303</xdr:colOff>
      <xdr:row>33</xdr:row>
      <xdr:rowOff>156977</xdr:rowOff>
    </xdr:to>
    <xdr:pic>
      <xdr:nvPicPr>
        <xdr:cNvPr id="3" name="Picture 2" descr="AEM_T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810000"/>
          <a:ext cx="3511303" cy="2633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6</xdr:col>
      <xdr:colOff>463303</xdr:colOff>
      <xdr:row>53</xdr:row>
      <xdr:rowOff>156977</xdr:rowOff>
    </xdr:to>
    <xdr:pic>
      <xdr:nvPicPr>
        <xdr:cNvPr id="4" name="Picture 3" descr="AAV_T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5" y="7620000"/>
          <a:ext cx="3511303" cy="2633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6</xdr:col>
      <xdr:colOff>463303</xdr:colOff>
      <xdr:row>73</xdr:row>
      <xdr:rowOff>156977</xdr:rowOff>
    </xdr:to>
    <xdr:pic>
      <xdr:nvPicPr>
        <xdr:cNvPr id="5" name="Picture 4" descr="AC_TO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7775" y="11430000"/>
          <a:ext cx="3511303" cy="2633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7109375" customWidth="1"/>
    <col min="2" max="2" width="46.7109375" customWidth="1"/>
    <col min="3" max="3" width="12.7109375" customWidth="1"/>
    <col min="4" max="4" width="8.7109375" customWidth="1"/>
    <col min="5" max="5" width="7.7109375" customWidth="1"/>
    <col min="6" max="6" width="9.7109375" customWidth="1"/>
    <col min="7" max="7" width="13.7109375" customWidth="1"/>
    <col min="8" max="8" width="8.7109375" customWidth="1"/>
    <col min="9" max="9" width="13.7109375" customWidth="1"/>
    <col min="10" max="10" width="9.7109375" customWidth="1"/>
    <col min="11" max="11" width="11.7109375" customWidth="1"/>
    <col min="12" max="12" width="8.7109375" customWidth="1"/>
    <col min="13" max="13" width="15.7109375" customWidth="1"/>
    <col min="14" max="14" width="12.7109375" customWidth="1"/>
    <col min="15" max="15" width="14.7109375" customWidth="1"/>
    <col min="16" max="16" width="15.7109375" customWidth="1"/>
    <col min="17" max="17" width="12.7109375" customWidth="1"/>
    <col min="18" max="18" width="14.7109375" customWidth="1"/>
    <col min="19" max="19" width="23.7109375" customWidth="1"/>
    <col min="20" max="20" width="14.7109375" customWidth="1"/>
    <col min="21" max="21" width="15.7109375" customWidth="1"/>
    <col min="22" max="22" width="18.7109375" customWidth="1"/>
    <col min="23" max="23" width="14.7109375" customWidth="1"/>
    <col min="24" max="24" width="19.7109375" customWidth="1"/>
    <col min="25" max="25" width="20.7109375" customWidth="1"/>
    <col min="26" max="26" width="11.7109375" customWidth="1"/>
    <col min="27" max="28" width="8.7109375" customWidth="1"/>
    <col min="29" max="29" width="15.7109375" customWidth="1"/>
    <col min="30" max="30" width="14.7109375" customWidth="1"/>
    <col min="31" max="31" width="16.7109375" customWidth="1"/>
    <col min="32" max="32" width="17.7109375" customWidth="1"/>
    <col min="33" max="33" width="7.7109375" customWidth="1"/>
    <col min="34" max="34" width="10.710937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38</v>
      </c>
    </row>
    <row r="2" spans="1:34" x14ac:dyDescent="0.25">
      <c r="A2" t="s">
        <v>33</v>
      </c>
      <c r="B2">
        <f>HYPERLINK("data/charts/ARE_TO.png", "Open")</f>
        <v>0</v>
      </c>
      <c r="C2" t="s">
        <v>37</v>
      </c>
      <c r="D2">
        <v>20.25</v>
      </c>
      <c r="E2">
        <v>59.14</v>
      </c>
      <c r="F2">
        <v>-0.0326</v>
      </c>
      <c r="G2">
        <v>-0.1069</v>
      </c>
      <c r="H2">
        <v>21.56</v>
      </c>
      <c r="I2">
        <v>-6.06</v>
      </c>
      <c r="J2">
        <v>284400</v>
      </c>
      <c r="K2">
        <v>347365</v>
      </c>
      <c r="L2" t="b">
        <v>0</v>
      </c>
      <c r="M2" t="b">
        <v>1</v>
      </c>
      <c r="N2" t="b">
        <v>0</v>
      </c>
      <c r="O2" t="b">
        <v>0</v>
      </c>
      <c r="P2">
        <v>4</v>
      </c>
      <c r="Q2">
        <v>18.02</v>
      </c>
      <c r="R2">
        <v>22.28</v>
      </c>
      <c r="S2">
        <v>0.05</v>
      </c>
      <c r="T2">
        <v>0.07000000000000001</v>
      </c>
      <c r="U2">
        <v>60</v>
      </c>
      <c r="V2">
        <v>448</v>
      </c>
      <c r="W2">
        <v>1000</v>
      </c>
      <c r="X2">
        <v>15000</v>
      </c>
      <c r="AA2">
        <v>48.21</v>
      </c>
      <c r="AB2">
        <v>13.59</v>
      </c>
      <c r="AC2">
        <v>3.75</v>
      </c>
      <c r="AD2">
        <v>1.81</v>
      </c>
      <c r="AF2">
        <v>4.75</v>
      </c>
      <c r="AG2" t="b">
        <v>0</v>
      </c>
      <c r="AH2">
        <f>IFERROR(F2-G2,"")</f>
        <v>0</v>
      </c>
    </row>
    <row r="3" spans="1:34" x14ac:dyDescent="0.25">
      <c r="A3" t="s">
        <v>34</v>
      </c>
      <c r="B3">
        <f>HYPERLINK("data/charts/AEM_TO.png", "Open")</f>
        <v>0</v>
      </c>
      <c r="C3" t="s">
        <v>37</v>
      </c>
      <c r="D3">
        <v>186.65</v>
      </c>
      <c r="E3">
        <v>70.43000000000001</v>
      </c>
      <c r="F3">
        <v>5.3349</v>
      </c>
      <c r="G3">
        <v>3.5586</v>
      </c>
      <c r="H3">
        <v>143.32</v>
      </c>
      <c r="I3">
        <v>30.23</v>
      </c>
      <c r="J3">
        <v>770300</v>
      </c>
      <c r="K3">
        <v>886535</v>
      </c>
      <c r="L3" t="b">
        <v>0</v>
      </c>
      <c r="M3" t="b">
        <v>0</v>
      </c>
      <c r="N3" t="b">
        <v>0</v>
      </c>
      <c r="O3" t="b">
        <v>0</v>
      </c>
      <c r="P3">
        <v>3</v>
      </c>
      <c r="Q3">
        <v>166.12</v>
      </c>
      <c r="R3">
        <v>205.31</v>
      </c>
      <c r="S3">
        <v>0.05</v>
      </c>
      <c r="T3">
        <v>0.07000000000000001</v>
      </c>
      <c r="U3">
        <v>60</v>
      </c>
      <c r="V3">
        <v>48</v>
      </c>
      <c r="W3">
        <v>1000</v>
      </c>
      <c r="X3">
        <v>15000</v>
      </c>
      <c r="AA3">
        <v>23.1</v>
      </c>
      <c r="AB3">
        <v>40.23</v>
      </c>
      <c r="AC3">
        <v>1.19</v>
      </c>
      <c r="AD3">
        <v>0.27</v>
      </c>
      <c r="AF3">
        <v>3.5</v>
      </c>
      <c r="AG3" t="b">
        <v>0</v>
      </c>
      <c r="AH3">
        <f>IFERROR(F3-G3,"")</f>
        <v>0</v>
      </c>
    </row>
    <row r="4" spans="1:34" x14ac:dyDescent="0.25">
      <c r="A4" t="s">
        <v>35</v>
      </c>
      <c r="B4">
        <f>HYPERLINK("data/charts/AAV_TO.png", "Open")</f>
        <v>0</v>
      </c>
      <c r="C4" t="s">
        <v>37</v>
      </c>
      <c r="D4">
        <v>10.83</v>
      </c>
      <c r="E4">
        <v>39.81</v>
      </c>
      <c r="F4">
        <v>-0.1569</v>
      </c>
      <c r="G4">
        <v>-0.1395</v>
      </c>
      <c r="H4">
        <v>10.09</v>
      </c>
      <c r="I4">
        <v>7.33</v>
      </c>
      <c r="J4">
        <v>602700</v>
      </c>
      <c r="K4">
        <v>498970</v>
      </c>
      <c r="L4" t="b">
        <v>0</v>
      </c>
      <c r="M4" t="b">
        <v>0</v>
      </c>
      <c r="N4" t="b">
        <v>0</v>
      </c>
      <c r="O4" t="b">
        <v>0</v>
      </c>
      <c r="P4">
        <v>0</v>
      </c>
      <c r="Q4">
        <v>9.640000000000001</v>
      </c>
      <c r="R4">
        <v>11.91</v>
      </c>
      <c r="S4">
        <v>0.05</v>
      </c>
      <c r="T4">
        <v>0.07000000000000001</v>
      </c>
      <c r="U4">
        <v>60</v>
      </c>
      <c r="V4">
        <v>840</v>
      </c>
      <c r="W4">
        <v>1000</v>
      </c>
      <c r="X4">
        <v>15000</v>
      </c>
      <c r="AA4">
        <v>33.84</v>
      </c>
      <c r="AB4">
        <v>8.460000000000001</v>
      </c>
      <c r="AD4">
        <v>0</v>
      </c>
      <c r="AF4">
        <v>1</v>
      </c>
      <c r="AG4" t="b">
        <v>0</v>
      </c>
      <c r="AH4">
        <f>IFERROR(F4-G4,"")</f>
        <v>0</v>
      </c>
    </row>
    <row r="5" spans="1:34" x14ac:dyDescent="0.25">
      <c r="A5" t="s">
        <v>36</v>
      </c>
      <c r="B5">
        <f>HYPERLINK("data/charts/AC_TO.png", "Open")</f>
        <v>0</v>
      </c>
      <c r="C5" t="s">
        <v>37</v>
      </c>
      <c r="D5">
        <v>19.32</v>
      </c>
      <c r="E5">
        <v>40.99</v>
      </c>
      <c r="F5">
        <v>-0.458</v>
      </c>
      <c r="G5">
        <v>-0.1186</v>
      </c>
      <c r="H5">
        <v>19.29</v>
      </c>
      <c r="I5">
        <v>0.13</v>
      </c>
      <c r="J5">
        <v>2071400</v>
      </c>
      <c r="K5">
        <v>3350255</v>
      </c>
      <c r="L5" t="b">
        <v>0</v>
      </c>
      <c r="M5" t="b">
        <v>0</v>
      </c>
      <c r="N5" t="b">
        <v>0</v>
      </c>
      <c r="O5" t="b">
        <v>0</v>
      </c>
      <c r="P5">
        <v>0</v>
      </c>
      <c r="Q5">
        <v>17.19</v>
      </c>
      <c r="R5">
        <v>21.25</v>
      </c>
      <c r="S5">
        <v>0.05</v>
      </c>
      <c r="T5">
        <v>0.07000000000000001</v>
      </c>
      <c r="U5">
        <v>60</v>
      </c>
      <c r="V5">
        <v>469</v>
      </c>
      <c r="W5">
        <v>1000</v>
      </c>
      <c r="X5">
        <v>15000</v>
      </c>
      <c r="AA5">
        <v>4.89</v>
      </c>
      <c r="AB5">
        <v>6.29</v>
      </c>
      <c r="AD5">
        <v>0</v>
      </c>
      <c r="AF5">
        <v>1</v>
      </c>
      <c r="AG5" t="b">
        <v>0</v>
      </c>
      <c r="AH5">
        <f>IFERROR(F5-G5,"")</f>
        <v>0</v>
      </c>
    </row>
  </sheetData>
  <autoFilter ref="A1:AG5"/>
  <conditionalFormatting sqref="A2:AG5">
    <cfRule type="expression" dxfId="0" priority="1">
      <formula>MOD(ROW(),2)=0</formula>
    </cfRule>
  </conditionalFormatting>
  <conditionalFormatting sqref="AH2:AH5">
    <cfRule type="colorScale" priority="24">
      <colorScale>
        <cfvo type="min" val="0"/>
        <cfvo type="max" val="0"/>
        <color rgb="FFF8696B"/>
        <color rgb="FF63BE7B"/>
      </colorScale>
    </cfRule>
  </conditionalFormatting>
  <conditionalFormatting sqref="E2:E5">
    <cfRule type="cellIs" dxfId="3" priority="22" operator="greaterThan">
      <formula>70</formula>
    </cfRule>
    <cfRule type="cellIs" dxfId="4" priority="23" operator="lessThan">
      <formula>30</formula>
    </cfRule>
  </conditionalFormatting>
  <conditionalFormatting sqref="I2:I5">
    <cfRule type="colorScale" priority="4">
      <colorScale>
        <cfvo type="min" val="0"/>
        <cfvo type="percentile" val="50"/>
        <cfvo type="max" val="0"/>
        <color rgb="FF63BE7B"/>
        <color rgb="FFFFFFFF"/>
        <color rgb="FFF8696B"/>
      </colorScale>
    </cfRule>
  </conditionalFormatting>
  <conditionalFormatting sqref="L2:L5">
    <cfRule type="cellIs" dxfId="1" priority="6" operator="equal">
      <formula>TRUE</formula>
    </cfRule>
    <cfRule type="cellIs" dxfId="1" priority="7" operator="equal">
      <formula>"TRUE"</formula>
    </cfRule>
    <cfRule type="cellIs" dxfId="2" priority="8" operator="equal">
      <formula>FALSE</formula>
    </cfRule>
    <cfRule type="cellIs" dxfId="2" priority="9" operator="equal">
      <formula>"FALSE"</formula>
    </cfRule>
  </conditionalFormatting>
  <conditionalFormatting sqref="M2:M5">
    <cfRule type="cellIs" dxfId="1" priority="10" operator="equal">
      <formula>TRUE</formula>
    </cfRule>
    <cfRule type="cellIs" dxfId="1" priority="11" operator="equal">
      <formula>"TRUE"</formula>
    </cfRule>
    <cfRule type="cellIs" dxfId="2" priority="12" operator="equal">
      <formula>FALSE</formula>
    </cfRule>
    <cfRule type="cellIs" dxfId="2" priority="13" operator="equal">
      <formula>"FALSE"</formula>
    </cfRule>
  </conditionalFormatting>
  <conditionalFormatting sqref="N2:N5">
    <cfRule type="cellIs" dxfId="1" priority="14" operator="equal">
      <formula>TRUE</formula>
    </cfRule>
    <cfRule type="cellIs" dxfId="1" priority="15" operator="equal">
      <formula>"TRUE"</formula>
    </cfRule>
    <cfRule type="cellIs" dxfId="2" priority="16" operator="equal">
      <formula>FALSE</formula>
    </cfRule>
    <cfRule type="cellIs" dxfId="2" priority="17" operator="equal">
      <formula>"FALSE"</formula>
    </cfRule>
  </conditionalFormatting>
  <conditionalFormatting sqref="O2:O5">
    <cfRule type="cellIs" dxfId="1" priority="18" operator="equal">
      <formula>TRUE</formula>
    </cfRule>
    <cfRule type="cellIs" dxfId="1" priority="19" operator="equal">
      <formula>"TRUE"</formula>
    </cfRule>
    <cfRule type="cellIs" dxfId="2" priority="20" operator="equal">
      <formula>FALSE</formula>
    </cfRule>
    <cfRule type="cellIs" dxfId="2" priority="21" operator="equal">
      <formula>"FALSE"</formula>
    </cfRule>
  </conditionalFormatting>
  <conditionalFormatting sqref="P2:P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:W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Y2:Y5">
    <cfRule type="colorScale" priority="3">
      <colorScale>
        <cfvo type="min" val="0"/>
        <cfvo type="max" val="0"/>
        <color rgb="FFF8696B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A6A6A6"/>
              <x14:negativeFillColor rgb="FFFF0000"/>
              <x14:negativeBorderColor rgb="FFFF0000"/>
              <x14:axisColor rgb="FF000000"/>
            </x14:dataBar>
          </x14:cfRule>
          <xm:sqref>W2:W5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61"/>
  <sheetViews>
    <sheetView workbookViewId="0"/>
  </sheetViews>
  <sheetFormatPr defaultRowHeight="15"/>
  <cols>
    <col min="1" max="1" width="18.7109375" customWidth="1"/>
  </cols>
  <sheetData>
    <row r="1" spans="1:1">
      <c r="A1" t="s">
        <v>33</v>
      </c>
    </row>
    <row r="21" spans="1:1">
      <c r="A21" t="s">
        <v>34</v>
      </c>
    </row>
    <row r="41" spans="1:1">
      <c r="A41" t="s">
        <v>35</v>
      </c>
    </row>
    <row r="61" spans="1:1">
      <c r="A61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2025-08-11T00:05:46Z</dcterms:created>
  <dcterms:modified xsi:type="dcterms:W3CDTF">2025-08-11T00:05:46Z</dcterms:modified>
</cp:coreProperties>
</file>