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Projects\ExoTopology\stats\"/>
    </mc:Choice>
  </mc:AlternateContent>
  <xr:revisionPtr revIDLastSave="0" documentId="13_ncr:40009_{81F22753-5461-4484-921E-38517691B6E8}" xr6:coauthVersionLast="47" xr6:coauthVersionMax="47" xr10:uidLastSave="{00000000-0000-0000-0000-000000000000}"/>
  <bookViews>
    <workbookView xWindow="-110" yWindow="290" windowWidth="38620" windowHeight="21000"/>
  </bookViews>
  <sheets>
    <sheet name="whole_body_metabolic_rates_meta" sheetId="1" r:id="rId1"/>
  </sheets>
  <calcPr calcId="0"/>
</workbook>
</file>

<file path=xl/calcChain.xml><?xml version="1.0" encoding="utf-8"?>
<calcChain xmlns="http://schemas.openxmlformats.org/spreadsheetml/2006/main">
  <c r="I49" i="1" l="1"/>
  <c r="K49" i="1"/>
  <c r="M49" i="1"/>
  <c r="O49" i="1"/>
  <c r="P46" i="1"/>
  <c r="Q49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7" i="1"/>
  <c r="D46" i="1"/>
  <c r="E46" i="1"/>
  <c r="F46" i="1"/>
  <c r="G46" i="1"/>
  <c r="H46" i="1"/>
  <c r="I46" i="1"/>
  <c r="J46" i="1"/>
  <c r="K46" i="1"/>
  <c r="L46" i="1"/>
  <c r="M46" i="1"/>
  <c r="N46" i="1"/>
  <c r="O46" i="1"/>
  <c r="Q46" i="1"/>
  <c r="C46" i="1"/>
  <c r="Q28" i="1"/>
  <c r="Q29" i="1"/>
  <c r="Q30" i="1"/>
  <c r="Q31" i="1"/>
  <c r="Q32" i="1"/>
  <c r="Q33" i="1"/>
  <c r="Q43" i="1" s="1"/>
  <c r="Q34" i="1"/>
  <c r="Q35" i="1"/>
  <c r="Q44" i="1" s="1"/>
  <c r="Q36" i="1"/>
  <c r="P28" i="1"/>
  <c r="P29" i="1"/>
  <c r="P30" i="1"/>
  <c r="P31" i="1"/>
  <c r="P32" i="1"/>
  <c r="P33" i="1"/>
  <c r="P34" i="1"/>
  <c r="P35" i="1"/>
  <c r="P36" i="1"/>
  <c r="P44" i="1" s="1"/>
  <c r="O28" i="1"/>
  <c r="O29" i="1"/>
  <c r="O30" i="1"/>
  <c r="O31" i="1"/>
  <c r="O32" i="1"/>
  <c r="O33" i="1"/>
  <c r="O34" i="1"/>
  <c r="O35" i="1"/>
  <c r="O36" i="1"/>
  <c r="N28" i="1"/>
  <c r="N29" i="1"/>
  <c r="N30" i="1"/>
  <c r="N31" i="1"/>
  <c r="N32" i="1"/>
  <c r="N33" i="1"/>
  <c r="N34" i="1"/>
  <c r="N35" i="1"/>
  <c r="N44" i="1" s="1"/>
  <c r="N36" i="1"/>
  <c r="M28" i="1"/>
  <c r="M29" i="1"/>
  <c r="M30" i="1"/>
  <c r="M31" i="1"/>
  <c r="M32" i="1"/>
  <c r="M33" i="1"/>
  <c r="M34" i="1"/>
  <c r="M43" i="1" s="1"/>
  <c r="M35" i="1"/>
  <c r="M44" i="1" s="1"/>
  <c r="M36" i="1"/>
  <c r="L28" i="1"/>
  <c r="L29" i="1"/>
  <c r="L30" i="1"/>
  <c r="L31" i="1"/>
  <c r="L32" i="1"/>
  <c r="L33" i="1"/>
  <c r="L34" i="1"/>
  <c r="L35" i="1"/>
  <c r="L36" i="1"/>
  <c r="L44" i="1" s="1"/>
  <c r="K28" i="1"/>
  <c r="K29" i="1"/>
  <c r="K30" i="1"/>
  <c r="K31" i="1"/>
  <c r="K32" i="1"/>
  <c r="K33" i="1"/>
  <c r="K34" i="1"/>
  <c r="K35" i="1"/>
  <c r="K36" i="1"/>
  <c r="J28" i="1"/>
  <c r="J40" i="1" s="1"/>
  <c r="J29" i="1"/>
  <c r="J30" i="1"/>
  <c r="J31" i="1"/>
  <c r="J32" i="1"/>
  <c r="J33" i="1"/>
  <c r="J34" i="1"/>
  <c r="J35" i="1"/>
  <c r="J36" i="1"/>
  <c r="I28" i="1"/>
  <c r="I29" i="1"/>
  <c r="I30" i="1"/>
  <c r="I31" i="1"/>
  <c r="I32" i="1"/>
  <c r="I42" i="1" s="1"/>
  <c r="I33" i="1"/>
  <c r="I43" i="1" s="1"/>
  <c r="I34" i="1"/>
  <c r="I35" i="1"/>
  <c r="I44" i="1" s="1"/>
  <c r="I36" i="1"/>
  <c r="H28" i="1"/>
  <c r="H29" i="1"/>
  <c r="H30" i="1"/>
  <c r="H31" i="1"/>
  <c r="H32" i="1"/>
  <c r="H33" i="1"/>
  <c r="H34" i="1"/>
  <c r="H43" i="1" s="1"/>
  <c r="H35" i="1"/>
  <c r="H44" i="1" s="1"/>
  <c r="H36" i="1"/>
  <c r="G28" i="1"/>
  <c r="G29" i="1"/>
  <c r="G30" i="1"/>
  <c r="G31" i="1"/>
  <c r="G32" i="1"/>
  <c r="G33" i="1"/>
  <c r="G34" i="1"/>
  <c r="G35" i="1"/>
  <c r="G36" i="1"/>
  <c r="G44" i="1" s="1"/>
  <c r="F28" i="1"/>
  <c r="F29" i="1"/>
  <c r="F30" i="1"/>
  <c r="F31" i="1"/>
  <c r="F32" i="1"/>
  <c r="F33" i="1"/>
  <c r="F34" i="1"/>
  <c r="F35" i="1"/>
  <c r="F36" i="1"/>
  <c r="E28" i="1"/>
  <c r="E29" i="1"/>
  <c r="E30" i="1"/>
  <c r="E31" i="1"/>
  <c r="E32" i="1"/>
  <c r="E33" i="1"/>
  <c r="E43" i="1" s="1"/>
  <c r="E34" i="1"/>
  <c r="E35" i="1"/>
  <c r="E44" i="1" s="1"/>
  <c r="E36" i="1"/>
  <c r="D28" i="1"/>
  <c r="D29" i="1"/>
  <c r="D30" i="1"/>
  <c r="D31" i="1"/>
  <c r="D32" i="1"/>
  <c r="D33" i="1"/>
  <c r="D34" i="1"/>
  <c r="D35" i="1"/>
  <c r="D36" i="1"/>
  <c r="D43" i="1"/>
  <c r="D44" i="1"/>
  <c r="D27" i="1"/>
  <c r="E27" i="1"/>
  <c r="F27" i="1"/>
  <c r="G27" i="1"/>
  <c r="H27" i="1"/>
  <c r="I27" i="1"/>
  <c r="J27" i="1"/>
  <c r="K27" i="1"/>
  <c r="L27" i="1"/>
  <c r="M27" i="1"/>
  <c r="M40" i="1" s="1"/>
  <c r="N27" i="1"/>
  <c r="N40" i="1" s="1"/>
  <c r="O27" i="1"/>
  <c r="O40" i="1" s="1"/>
  <c r="P27" i="1"/>
  <c r="Q27" i="1"/>
  <c r="C28" i="1"/>
  <c r="C29" i="1"/>
  <c r="C30" i="1"/>
  <c r="C31" i="1"/>
  <c r="C32" i="1"/>
  <c r="C33" i="1"/>
  <c r="C34" i="1"/>
  <c r="C35" i="1"/>
  <c r="C44" i="1" s="1"/>
  <c r="C36" i="1"/>
  <c r="C27" i="1"/>
  <c r="Q16" i="1"/>
  <c r="Q17" i="1"/>
  <c r="Q18" i="1"/>
  <c r="Q19" i="1"/>
  <c r="Q20" i="1"/>
  <c r="Q21" i="1"/>
  <c r="Q22" i="1"/>
  <c r="Q23" i="1"/>
  <c r="Q24" i="1"/>
  <c r="P16" i="1"/>
  <c r="P17" i="1"/>
  <c r="P18" i="1"/>
  <c r="P19" i="1"/>
  <c r="P20" i="1"/>
  <c r="P21" i="1"/>
  <c r="P22" i="1"/>
  <c r="P23" i="1"/>
  <c r="P24" i="1"/>
  <c r="O16" i="1"/>
  <c r="O17" i="1"/>
  <c r="O18" i="1"/>
  <c r="O19" i="1"/>
  <c r="O20" i="1"/>
  <c r="O21" i="1"/>
  <c r="O22" i="1"/>
  <c r="O23" i="1"/>
  <c r="O24" i="1"/>
  <c r="N16" i="1"/>
  <c r="N17" i="1"/>
  <c r="N18" i="1"/>
  <c r="N19" i="1"/>
  <c r="N20" i="1"/>
  <c r="N21" i="1"/>
  <c r="N22" i="1"/>
  <c r="N23" i="1"/>
  <c r="N24" i="1"/>
  <c r="M16" i="1"/>
  <c r="M17" i="1"/>
  <c r="M18" i="1"/>
  <c r="M19" i="1"/>
  <c r="M20" i="1"/>
  <c r="M21" i="1"/>
  <c r="M22" i="1"/>
  <c r="M23" i="1"/>
  <c r="M24" i="1"/>
  <c r="L16" i="1"/>
  <c r="L17" i="1"/>
  <c r="L18" i="1"/>
  <c r="L19" i="1"/>
  <c r="L20" i="1"/>
  <c r="L21" i="1"/>
  <c r="L22" i="1"/>
  <c r="L23" i="1"/>
  <c r="L24" i="1"/>
  <c r="K16" i="1"/>
  <c r="K17" i="1"/>
  <c r="K18" i="1"/>
  <c r="K19" i="1"/>
  <c r="K20" i="1"/>
  <c r="K21" i="1"/>
  <c r="K22" i="1"/>
  <c r="K23" i="1"/>
  <c r="K24" i="1"/>
  <c r="J16" i="1"/>
  <c r="J17" i="1"/>
  <c r="J18" i="1"/>
  <c r="J19" i="1"/>
  <c r="J20" i="1"/>
  <c r="J21" i="1"/>
  <c r="J22" i="1"/>
  <c r="J23" i="1"/>
  <c r="J24" i="1"/>
  <c r="I16" i="1"/>
  <c r="I17" i="1"/>
  <c r="I18" i="1"/>
  <c r="I19" i="1"/>
  <c r="I20" i="1"/>
  <c r="I21" i="1"/>
  <c r="I22" i="1"/>
  <c r="I23" i="1"/>
  <c r="I24" i="1"/>
  <c r="H16" i="1"/>
  <c r="H17" i="1"/>
  <c r="H18" i="1"/>
  <c r="H19" i="1"/>
  <c r="H20" i="1"/>
  <c r="H21" i="1"/>
  <c r="H22" i="1"/>
  <c r="H23" i="1"/>
  <c r="H24" i="1"/>
  <c r="G16" i="1"/>
  <c r="G17" i="1"/>
  <c r="G18" i="1"/>
  <c r="G19" i="1"/>
  <c r="G20" i="1"/>
  <c r="G21" i="1"/>
  <c r="G22" i="1"/>
  <c r="G23" i="1"/>
  <c r="G24" i="1"/>
  <c r="F16" i="1"/>
  <c r="F17" i="1"/>
  <c r="F18" i="1"/>
  <c r="F19" i="1"/>
  <c r="F20" i="1"/>
  <c r="F21" i="1"/>
  <c r="F22" i="1"/>
  <c r="F23" i="1"/>
  <c r="F24" i="1"/>
  <c r="E16" i="1"/>
  <c r="E17" i="1"/>
  <c r="E18" i="1"/>
  <c r="E19" i="1"/>
  <c r="E20" i="1"/>
  <c r="E21" i="1"/>
  <c r="E22" i="1"/>
  <c r="E23" i="1"/>
  <c r="E24" i="1"/>
  <c r="D16" i="1"/>
  <c r="D17" i="1"/>
  <c r="D18" i="1"/>
  <c r="D19" i="1"/>
  <c r="D20" i="1"/>
  <c r="D21" i="1"/>
  <c r="D22" i="1"/>
  <c r="D23" i="1"/>
  <c r="D24" i="1"/>
  <c r="C16" i="1"/>
  <c r="C17" i="1"/>
  <c r="C18" i="1"/>
  <c r="C19" i="1"/>
  <c r="C20" i="1"/>
  <c r="C21" i="1"/>
  <c r="C22" i="1"/>
  <c r="C23" i="1"/>
  <c r="C24" i="1"/>
  <c r="B16" i="1"/>
  <c r="B17" i="1"/>
  <c r="B18" i="1"/>
  <c r="B19" i="1"/>
  <c r="B20" i="1"/>
  <c r="B21" i="1"/>
  <c r="B22" i="1"/>
  <c r="B23" i="1"/>
  <c r="B2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5" i="1"/>
  <c r="F44" i="1"/>
  <c r="J44" i="1"/>
  <c r="K44" i="1"/>
  <c r="O44" i="1"/>
  <c r="F43" i="1"/>
  <c r="G43" i="1"/>
  <c r="J43" i="1"/>
  <c r="K43" i="1"/>
  <c r="L43" i="1"/>
  <c r="N43" i="1"/>
  <c r="O43" i="1"/>
  <c r="P43" i="1"/>
  <c r="C43" i="1"/>
  <c r="D42" i="1"/>
  <c r="E42" i="1"/>
  <c r="F42" i="1"/>
  <c r="G42" i="1"/>
  <c r="H42" i="1"/>
  <c r="J42" i="1"/>
  <c r="K42" i="1"/>
  <c r="L42" i="1"/>
  <c r="M42" i="1"/>
  <c r="N42" i="1"/>
  <c r="O42" i="1"/>
  <c r="P42" i="1"/>
  <c r="Q42" i="1"/>
  <c r="C42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C41" i="1"/>
  <c r="D40" i="1"/>
  <c r="E40" i="1"/>
  <c r="F40" i="1"/>
  <c r="G40" i="1"/>
  <c r="H40" i="1"/>
  <c r="I40" i="1"/>
  <c r="K40" i="1"/>
  <c r="L40" i="1"/>
  <c r="P40" i="1"/>
  <c r="Q40" i="1"/>
  <c r="C40" i="1"/>
</calcChain>
</file>

<file path=xl/sharedStrings.xml><?xml version="1.0" encoding="utf-8"?>
<sst xmlns="http://schemas.openxmlformats.org/spreadsheetml/2006/main" count="78" uniqueCount="27">
  <si>
    <t># columns contain whole body metabolic rate normalized by subject mass (W/kg)</t>
  </si>
  <si>
    <t>subject</t>
  </si>
  <si>
    <t>experiment</t>
  </si>
  <si>
    <t>mrsmod_deviceHe</t>
  </si>
  <si>
    <t>mrsmod_deviceKe</t>
  </si>
  <si>
    <t>mrsmod_deviceHf</t>
  </si>
  <si>
    <t>mrsmod_deviceKf</t>
  </si>
  <si>
    <t>mrsmod_deviceAp</t>
  </si>
  <si>
    <t>mrsmod_deviceHeKe_coupled</t>
  </si>
  <si>
    <t>mrsmod_deviceHeKe_independent</t>
  </si>
  <si>
    <t>mrsmod_deviceHfKf_coupled</t>
  </si>
  <si>
    <t>mrsmod_deviceHfKf_independent</t>
  </si>
  <si>
    <t>mrsmod_deviceKfAp_coupled</t>
  </si>
  <si>
    <t>mrsmod_deviceKfAp_independent</t>
  </si>
  <si>
    <t>mrsmod_deviceHfAp_coupled</t>
  </si>
  <si>
    <t>mrsmod_deviceHfAp_independent</t>
  </si>
  <si>
    <t>mrsmod_deviceHfKfAp_coupled</t>
  </si>
  <si>
    <t>mrsmod_deviceHfKfAp_independent</t>
  </si>
  <si>
    <t>subject01</t>
  </si>
  <si>
    <t>subject02</t>
  </si>
  <si>
    <t>subject04</t>
  </si>
  <si>
    <t>subject18</t>
  </si>
  <si>
    <t>subject19</t>
  </si>
  <si>
    <t>Average across trials</t>
  </si>
  <si>
    <t>mean</t>
  </si>
  <si>
    <t>std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</si>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</sst>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topLeftCell="A4" workbookViewId="0">
      <selection activeCell="I49" sqref="I49"/>
    </sheetView>
  </sheetViews>
  <sheetFormatPr defaultRowHeight="14.5" x14ac:dyDescent="0.35"/>
  <cols>
    <col min="1" max="1" width="13" customWidth="1"/>
    <col min="2" max="2" width="15.36328125" customWidth="1"/>
    <col min="8" max="8" width="26.36328125" bestFit="1" customWidth="1"/>
    <col min="9" max="9" width="30.453125" bestFit="1" customWidth="1"/>
    <col min="10" max="10" width="25.6328125" bestFit="1" customWidth="1"/>
    <col min="11" max="11" width="29.7265625" bestFit="1" customWidth="1"/>
    <col min="12" max="12" width="26" bestFit="1" customWidth="1"/>
    <col min="13" max="13" width="30.08984375" bestFit="1" customWidth="1"/>
    <col min="14" max="14" width="26.26953125" bestFit="1" customWidth="1"/>
    <col min="15" max="15" width="30.36328125" bestFit="1" customWidth="1"/>
    <col min="16" max="16" width="27.90625" bestFit="1" customWidth="1"/>
  </cols>
  <sheetData>
    <row r="1" spans="1:17" x14ac:dyDescent="0.35">
      <c r="A1" t="s">
        <v>0</v>
      </c>
    </row>
    <row r="2" spans="1:17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7" x14ac:dyDescent="0.35">
      <c r="A3" t="s">
        <v>18</v>
      </c>
      <c r="B3">
        <v>0.96241907699999996</v>
      </c>
      <c r="C3">
        <v>0.87236090300000002</v>
      </c>
      <c r="D3">
        <v>0.854633321</v>
      </c>
      <c r="E3">
        <v>0.56125862699999995</v>
      </c>
      <c r="F3">
        <v>0.71964812600000005</v>
      </c>
      <c r="G3">
        <v>0.82705390599999995</v>
      </c>
      <c r="H3">
        <v>0.809234393</v>
      </c>
      <c r="I3">
        <v>0.78607223599999998</v>
      </c>
      <c r="J3">
        <v>0.52093234499999996</v>
      </c>
      <c r="K3">
        <v>0.49609209500000001</v>
      </c>
      <c r="L3">
        <v>0.56941341899999998</v>
      </c>
      <c r="M3">
        <v>0.54518639400000002</v>
      </c>
      <c r="N3">
        <v>0.41814639399999998</v>
      </c>
      <c r="O3">
        <v>0.33256804600000001</v>
      </c>
      <c r="P3">
        <v>0.417280172</v>
      </c>
      <c r="Q3">
        <v>0.25617695400000001</v>
      </c>
    </row>
    <row r="4" spans="1:17" x14ac:dyDescent="0.35">
      <c r="A4" t="s">
        <v>18</v>
      </c>
      <c r="B4">
        <v>1.0047755970000001</v>
      </c>
      <c r="C4">
        <v>0.89316038099999995</v>
      </c>
      <c r="D4">
        <v>0.868992651</v>
      </c>
      <c r="E4">
        <v>0.58561376099999995</v>
      </c>
      <c r="F4">
        <v>0.66551391500000001</v>
      </c>
      <c r="G4">
        <v>0.83808551899999995</v>
      </c>
      <c r="H4">
        <v>0.79225230199999996</v>
      </c>
      <c r="I4">
        <v>0.76076092399999995</v>
      </c>
      <c r="J4">
        <v>0.53284433200000003</v>
      </c>
      <c r="K4">
        <v>0.460737538</v>
      </c>
      <c r="L4">
        <v>0.58453338799999999</v>
      </c>
      <c r="M4">
        <v>0.53476862400000003</v>
      </c>
      <c r="N4">
        <v>0.56864994999999996</v>
      </c>
      <c r="O4">
        <v>0.42815818700000002</v>
      </c>
      <c r="P4">
        <v>0.44985778900000001</v>
      </c>
      <c r="Q4">
        <v>0.31094273500000003</v>
      </c>
    </row>
    <row r="5" spans="1:17" x14ac:dyDescent="0.35">
      <c r="A5" t="s">
        <v>19</v>
      </c>
      <c r="B5">
        <v>1.240686387</v>
      </c>
      <c r="C5">
        <v>1.0602509120000001</v>
      </c>
      <c r="D5">
        <v>1.0571785869999999</v>
      </c>
      <c r="E5">
        <v>0.80887477100000005</v>
      </c>
      <c r="F5">
        <v>0.75684605100000002</v>
      </c>
      <c r="G5">
        <v>0.96432432800000001</v>
      </c>
      <c r="H5">
        <v>0.97163941300000001</v>
      </c>
      <c r="I5">
        <v>0.95616103500000005</v>
      </c>
      <c r="J5">
        <v>0.68896143600000004</v>
      </c>
      <c r="K5">
        <v>0.66611719000000003</v>
      </c>
      <c r="L5">
        <v>0.60483806699999998</v>
      </c>
      <c r="M5">
        <v>0.60618826999999997</v>
      </c>
      <c r="N5">
        <v>0.68539684000000001</v>
      </c>
      <c r="O5">
        <v>0.51803939799999998</v>
      </c>
      <c r="P5">
        <v>0.59600971599999997</v>
      </c>
      <c r="Q5">
        <v>0.36804535999999999</v>
      </c>
    </row>
    <row r="6" spans="1:17" x14ac:dyDescent="0.35">
      <c r="A6" t="s">
        <v>19</v>
      </c>
      <c r="B6">
        <v>1.0617697749999999</v>
      </c>
      <c r="C6">
        <v>0.93570984099999999</v>
      </c>
      <c r="D6">
        <v>0.88600636799999999</v>
      </c>
      <c r="E6">
        <v>0.67741552699999996</v>
      </c>
      <c r="F6">
        <v>0.61889721099999995</v>
      </c>
      <c r="G6">
        <v>0.84305318600000001</v>
      </c>
      <c r="H6">
        <v>0.83947314399999995</v>
      </c>
      <c r="I6">
        <v>0.91296916500000003</v>
      </c>
      <c r="J6">
        <v>0.55041625999999999</v>
      </c>
      <c r="K6">
        <v>0.53432033300000004</v>
      </c>
      <c r="L6">
        <v>0.48134669299999999</v>
      </c>
      <c r="M6">
        <v>0.46400571499999999</v>
      </c>
      <c r="N6">
        <v>0.54277790199999998</v>
      </c>
      <c r="O6">
        <v>0.46246036000000001</v>
      </c>
      <c r="P6">
        <v>0.424644772</v>
      </c>
      <c r="Q6">
        <v>0.28236681000000002</v>
      </c>
    </row>
    <row r="7" spans="1:17" x14ac:dyDescent="0.35">
      <c r="A7" t="s">
        <v>20</v>
      </c>
      <c r="B7">
        <v>1.0334303570000001</v>
      </c>
      <c r="C7">
        <v>0.91061658400000001</v>
      </c>
      <c r="D7">
        <v>0.924207785</v>
      </c>
      <c r="E7">
        <v>0.73145402999999998</v>
      </c>
      <c r="F7">
        <v>0.58517593700000003</v>
      </c>
      <c r="G7">
        <v>0.967852763</v>
      </c>
      <c r="H7">
        <v>0.80144199699999996</v>
      </c>
      <c r="I7">
        <v>0.76476874800000005</v>
      </c>
      <c r="J7">
        <v>0.60683721300000004</v>
      </c>
      <c r="K7">
        <v>0.45130295599999998</v>
      </c>
      <c r="L7">
        <v>0.494104551</v>
      </c>
      <c r="M7">
        <v>0.52097747000000005</v>
      </c>
      <c r="N7">
        <v>0.646370059</v>
      </c>
      <c r="O7">
        <v>0.67388447299999998</v>
      </c>
      <c r="P7">
        <v>0.47955476699999999</v>
      </c>
      <c r="Q7">
        <v>0.50373048399999998</v>
      </c>
    </row>
    <row r="8" spans="1:17" x14ac:dyDescent="0.35">
      <c r="A8" t="s">
        <v>20</v>
      </c>
      <c r="B8">
        <v>1.134262007</v>
      </c>
      <c r="C8">
        <v>1.000265621</v>
      </c>
      <c r="D8">
        <v>0.96117916800000003</v>
      </c>
      <c r="E8">
        <v>0.77033485400000001</v>
      </c>
      <c r="F8">
        <v>0.63862004500000003</v>
      </c>
      <c r="G8">
        <v>1.019454858</v>
      </c>
      <c r="H8">
        <v>1.0590070949999999</v>
      </c>
      <c r="I8">
        <v>0.87547622800000002</v>
      </c>
      <c r="J8">
        <v>0.59606684600000004</v>
      </c>
      <c r="K8">
        <v>0.58458172100000005</v>
      </c>
      <c r="L8">
        <v>0.52108956100000003</v>
      </c>
      <c r="M8">
        <v>0.47379507999999998</v>
      </c>
      <c r="N8">
        <v>0.65901471700000003</v>
      </c>
      <c r="O8">
        <v>0.56788070499999999</v>
      </c>
      <c r="P8">
        <v>0.48053942399999999</v>
      </c>
      <c r="Q8">
        <v>0.41725846799999999</v>
      </c>
    </row>
    <row r="9" spans="1:17" x14ac:dyDescent="0.35">
      <c r="A9" t="s">
        <v>21</v>
      </c>
      <c r="B9">
        <v>0.83110319799999999</v>
      </c>
      <c r="C9">
        <v>0.73636544800000003</v>
      </c>
      <c r="D9">
        <v>0.85988244899999999</v>
      </c>
      <c r="E9">
        <v>0.57176788999999995</v>
      </c>
      <c r="F9">
        <v>0.61954878400000002</v>
      </c>
      <c r="G9">
        <v>0.58786190199999999</v>
      </c>
      <c r="H9">
        <v>0.68907503299999995</v>
      </c>
      <c r="I9">
        <v>0.64880583700000005</v>
      </c>
      <c r="J9">
        <v>0.55391170700000003</v>
      </c>
      <c r="K9">
        <v>0.45214791500000001</v>
      </c>
      <c r="L9">
        <v>0.47367857699999999</v>
      </c>
      <c r="M9">
        <v>0.42808390899999998</v>
      </c>
      <c r="N9">
        <v>0.46941121000000002</v>
      </c>
      <c r="O9">
        <v>0.43510578100000002</v>
      </c>
      <c r="P9">
        <v>0.42449138800000003</v>
      </c>
      <c r="Q9">
        <v>0.38855971900000003</v>
      </c>
    </row>
    <row r="10" spans="1:17" x14ac:dyDescent="0.35">
      <c r="A10" t="s">
        <v>21</v>
      </c>
      <c r="B10">
        <v>0.87092065500000004</v>
      </c>
      <c r="C10">
        <v>0.76104899599999998</v>
      </c>
      <c r="D10">
        <v>0.79079225099999995</v>
      </c>
      <c r="E10">
        <v>0.58869971499999996</v>
      </c>
      <c r="F10">
        <v>0.60553660399999998</v>
      </c>
      <c r="G10">
        <v>0.64719367100000003</v>
      </c>
      <c r="H10">
        <v>0.71728957599999998</v>
      </c>
      <c r="I10">
        <v>0.68907273899999999</v>
      </c>
      <c r="J10">
        <v>0.57913468300000004</v>
      </c>
      <c r="K10">
        <v>0.45457998399999999</v>
      </c>
      <c r="L10">
        <v>0.50896751399999995</v>
      </c>
      <c r="M10">
        <v>0.43598379399999998</v>
      </c>
      <c r="N10">
        <v>0.429452642</v>
      </c>
      <c r="O10">
        <v>0.41350400300000001</v>
      </c>
      <c r="P10">
        <v>0.40584083999999998</v>
      </c>
      <c r="Q10">
        <v>0.46497782900000001</v>
      </c>
    </row>
    <row r="11" spans="1:17" x14ac:dyDescent="0.35">
      <c r="A11" t="s">
        <v>22</v>
      </c>
      <c r="B11">
        <v>0.89965975600000003</v>
      </c>
      <c r="C11">
        <v>0.76959724500000004</v>
      </c>
      <c r="D11">
        <v>0.73046019799999995</v>
      </c>
      <c r="E11">
        <v>0.61174462799999996</v>
      </c>
      <c r="F11">
        <v>0.71870215699999995</v>
      </c>
      <c r="G11">
        <v>0.73900974399999997</v>
      </c>
      <c r="H11">
        <v>0.68654099000000002</v>
      </c>
      <c r="I11">
        <v>0.68416016599999996</v>
      </c>
      <c r="J11">
        <v>0.61962369699999997</v>
      </c>
      <c r="K11">
        <v>0.55339538799999999</v>
      </c>
      <c r="L11">
        <v>0.49693878000000002</v>
      </c>
      <c r="M11">
        <v>0.47879633999999999</v>
      </c>
      <c r="N11">
        <v>0.44424783400000001</v>
      </c>
      <c r="O11">
        <v>0.431918574</v>
      </c>
      <c r="P11">
        <v>0.42598660399999999</v>
      </c>
      <c r="Q11">
        <v>0.340183656</v>
      </c>
    </row>
    <row r="12" spans="1:17" x14ac:dyDescent="0.35">
      <c r="A12" t="s">
        <v>22</v>
      </c>
      <c r="B12">
        <v>0.96410275599999995</v>
      </c>
      <c r="C12">
        <v>0.81160291799999995</v>
      </c>
      <c r="D12">
        <v>0.91227185300000002</v>
      </c>
      <c r="E12">
        <v>0.64172810300000005</v>
      </c>
      <c r="F12">
        <v>0.69422151700000001</v>
      </c>
      <c r="G12">
        <v>0.678574079</v>
      </c>
      <c r="H12">
        <v>0.737445833</v>
      </c>
      <c r="I12">
        <v>0.740513804</v>
      </c>
      <c r="J12">
        <v>0.65185957999999999</v>
      </c>
      <c r="K12">
        <v>0.599634416</v>
      </c>
      <c r="L12">
        <v>0.47548413099999998</v>
      </c>
      <c r="M12">
        <v>0.41675248100000001</v>
      </c>
      <c r="N12">
        <v>0.47140513299999998</v>
      </c>
      <c r="O12">
        <v>0.347335846</v>
      </c>
      <c r="P12">
        <v>0.40416208799999997</v>
      </c>
      <c r="Q12">
        <v>0.31346597799999998</v>
      </c>
    </row>
    <row r="15" spans="1:17" x14ac:dyDescent="0.35">
      <c r="B15">
        <f>2*B3 + 1.2</f>
        <v>3.1248381539999999</v>
      </c>
      <c r="C15">
        <f t="shared" ref="C15:Q15" si="0">2*C3 + 1.2</f>
        <v>2.944721806</v>
      </c>
      <c r="D15">
        <f t="shared" si="0"/>
        <v>2.909266642</v>
      </c>
      <c r="E15">
        <f t="shared" si="0"/>
        <v>2.3225172540000001</v>
      </c>
      <c r="F15">
        <f t="shared" si="0"/>
        <v>2.6392962520000003</v>
      </c>
      <c r="G15">
        <f t="shared" si="0"/>
        <v>2.8541078119999996</v>
      </c>
      <c r="H15">
        <f t="shared" si="0"/>
        <v>2.8184687859999999</v>
      </c>
      <c r="I15">
        <f t="shared" si="0"/>
        <v>2.7721444719999999</v>
      </c>
      <c r="J15">
        <f t="shared" si="0"/>
        <v>2.2418646899999999</v>
      </c>
      <c r="K15">
        <f t="shared" si="0"/>
        <v>2.1921841899999999</v>
      </c>
      <c r="L15">
        <f t="shared" si="0"/>
        <v>2.3388268380000001</v>
      </c>
      <c r="M15">
        <f t="shared" si="0"/>
        <v>2.290372788</v>
      </c>
      <c r="N15">
        <f t="shared" si="0"/>
        <v>2.0362927879999999</v>
      </c>
      <c r="O15">
        <f t="shared" si="0"/>
        <v>1.865136092</v>
      </c>
      <c r="P15">
        <f t="shared" si="0"/>
        <v>2.034560344</v>
      </c>
      <c r="Q15">
        <f t="shared" si="0"/>
        <v>1.7123539079999999</v>
      </c>
    </row>
    <row r="16" spans="1:17" x14ac:dyDescent="0.35">
      <c r="B16">
        <f t="shared" ref="B16:Q24" si="1">2*B4 + 1.2</f>
        <v>3.2095511940000003</v>
      </c>
      <c r="C16">
        <f t="shared" si="1"/>
        <v>2.9863207620000001</v>
      </c>
      <c r="D16">
        <f t="shared" si="1"/>
        <v>2.937985302</v>
      </c>
      <c r="E16">
        <f t="shared" si="1"/>
        <v>2.3712275219999999</v>
      </c>
      <c r="F16">
        <f t="shared" si="1"/>
        <v>2.5310278300000002</v>
      </c>
      <c r="G16">
        <f t="shared" si="1"/>
        <v>2.8761710379999998</v>
      </c>
      <c r="H16">
        <f t="shared" si="1"/>
        <v>2.7845046039999999</v>
      </c>
      <c r="I16">
        <f t="shared" si="1"/>
        <v>2.7215218480000001</v>
      </c>
      <c r="J16">
        <f t="shared" si="1"/>
        <v>2.2656886639999998</v>
      </c>
      <c r="K16">
        <f t="shared" si="1"/>
        <v>2.1214750759999998</v>
      </c>
      <c r="L16">
        <f t="shared" si="1"/>
        <v>2.3690667759999999</v>
      </c>
      <c r="M16">
        <f t="shared" si="1"/>
        <v>2.2695372479999998</v>
      </c>
      <c r="N16">
        <f t="shared" si="1"/>
        <v>2.3372998999999997</v>
      </c>
      <c r="O16">
        <f t="shared" si="1"/>
        <v>2.0563163740000001</v>
      </c>
      <c r="P16">
        <f t="shared" si="1"/>
        <v>2.0997155780000001</v>
      </c>
      <c r="Q16">
        <f t="shared" si="1"/>
        <v>1.82188547</v>
      </c>
    </row>
    <row r="17" spans="2:17" x14ac:dyDescent="0.35">
      <c r="B17">
        <f t="shared" si="1"/>
        <v>3.6813727739999997</v>
      </c>
      <c r="C17">
        <f t="shared" si="1"/>
        <v>3.3205018239999999</v>
      </c>
      <c r="D17">
        <f t="shared" si="1"/>
        <v>3.3143571739999995</v>
      </c>
      <c r="E17">
        <f t="shared" si="1"/>
        <v>2.8177495420000001</v>
      </c>
      <c r="F17">
        <f t="shared" si="1"/>
        <v>2.713692102</v>
      </c>
      <c r="G17">
        <f t="shared" si="1"/>
        <v>3.1286486560000002</v>
      </c>
      <c r="H17">
        <f t="shared" si="1"/>
        <v>3.143278826</v>
      </c>
      <c r="I17">
        <f t="shared" si="1"/>
        <v>3.1123220700000003</v>
      </c>
      <c r="J17">
        <f t="shared" si="1"/>
        <v>2.5779228720000003</v>
      </c>
      <c r="K17">
        <f t="shared" si="1"/>
        <v>2.5322343800000002</v>
      </c>
      <c r="L17">
        <f t="shared" si="1"/>
        <v>2.4096761339999997</v>
      </c>
      <c r="M17">
        <f t="shared" si="1"/>
        <v>2.4123765399999999</v>
      </c>
      <c r="N17">
        <f t="shared" si="1"/>
        <v>2.57079368</v>
      </c>
      <c r="O17">
        <f t="shared" si="1"/>
        <v>2.2360787960000001</v>
      </c>
      <c r="P17">
        <f t="shared" si="1"/>
        <v>2.3920194319999997</v>
      </c>
      <c r="Q17">
        <f t="shared" si="1"/>
        <v>1.9360907199999999</v>
      </c>
    </row>
    <row r="18" spans="2:17" x14ac:dyDescent="0.35">
      <c r="B18">
        <f t="shared" si="1"/>
        <v>3.3235395499999996</v>
      </c>
      <c r="C18">
        <f t="shared" si="1"/>
        <v>3.0714196820000002</v>
      </c>
      <c r="D18">
        <f t="shared" si="1"/>
        <v>2.9720127359999999</v>
      </c>
      <c r="E18">
        <f t="shared" si="1"/>
        <v>2.5548310540000001</v>
      </c>
      <c r="F18">
        <f t="shared" si="1"/>
        <v>2.4377944219999996</v>
      </c>
      <c r="G18">
        <f t="shared" si="1"/>
        <v>2.886106372</v>
      </c>
      <c r="H18">
        <f t="shared" si="1"/>
        <v>2.8789462879999999</v>
      </c>
      <c r="I18">
        <f t="shared" si="1"/>
        <v>3.0259383299999998</v>
      </c>
      <c r="J18">
        <f t="shared" si="1"/>
        <v>2.3008325200000002</v>
      </c>
      <c r="K18">
        <f t="shared" si="1"/>
        <v>2.268640666</v>
      </c>
      <c r="L18">
        <f t="shared" si="1"/>
        <v>2.1626933859999999</v>
      </c>
      <c r="M18">
        <f t="shared" si="1"/>
        <v>2.1280114299999999</v>
      </c>
      <c r="N18">
        <f t="shared" si="1"/>
        <v>2.2855558039999999</v>
      </c>
      <c r="O18">
        <f t="shared" si="1"/>
        <v>2.12492072</v>
      </c>
      <c r="P18">
        <f t="shared" si="1"/>
        <v>2.0492895440000001</v>
      </c>
      <c r="Q18">
        <f t="shared" si="1"/>
        <v>1.7647336199999999</v>
      </c>
    </row>
    <row r="19" spans="2:17" x14ac:dyDescent="0.35">
      <c r="B19">
        <f t="shared" si="1"/>
        <v>3.2668607139999999</v>
      </c>
      <c r="C19">
        <f t="shared" si="1"/>
        <v>3.0212331680000002</v>
      </c>
      <c r="D19">
        <f t="shared" si="1"/>
        <v>3.04841557</v>
      </c>
      <c r="E19">
        <f t="shared" si="1"/>
        <v>2.6629080599999999</v>
      </c>
      <c r="F19">
        <f t="shared" si="1"/>
        <v>2.3703518739999998</v>
      </c>
      <c r="G19">
        <f t="shared" si="1"/>
        <v>3.1357055259999997</v>
      </c>
      <c r="H19">
        <f t="shared" si="1"/>
        <v>2.8028839940000001</v>
      </c>
      <c r="I19">
        <f t="shared" si="1"/>
        <v>2.7295374959999998</v>
      </c>
      <c r="J19">
        <f t="shared" si="1"/>
        <v>2.413674426</v>
      </c>
      <c r="K19">
        <f t="shared" si="1"/>
        <v>2.102605912</v>
      </c>
      <c r="L19">
        <f t="shared" si="1"/>
        <v>2.1882091020000001</v>
      </c>
      <c r="M19">
        <f t="shared" si="1"/>
        <v>2.2419549400000003</v>
      </c>
      <c r="N19">
        <f t="shared" si="1"/>
        <v>2.4927401179999999</v>
      </c>
      <c r="O19">
        <f t="shared" si="1"/>
        <v>2.5477689459999997</v>
      </c>
      <c r="P19">
        <f t="shared" si="1"/>
        <v>2.1591095339999997</v>
      </c>
      <c r="Q19">
        <f t="shared" si="1"/>
        <v>2.2074609679999999</v>
      </c>
    </row>
    <row r="20" spans="2:17" x14ac:dyDescent="0.35">
      <c r="B20">
        <f t="shared" si="1"/>
        <v>3.4685240139999998</v>
      </c>
      <c r="C20">
        <f t="shared" si="1"/>
        <v>3.2005312420000003</v>
      </c>
      <c r="D20">
        <f t="shared" si="1"/>
        <v>3.122358336</v>
      </c>
      <c r="E20">
        <f t="shared" si="1"/>
        <v>2.740669708</v>
      </c>
      <c r="F20">
        <f t="shared" si="1"/>
        <v>2.47724009</v>
      </c>
      <c r="G20">
        <f t="shared" si="1"/>
        <v>3.2389097160000002</v>
      </c>
      <c r="H20">
        <f t="shared" si="1"/>
        <v>3.3180141899999995</v>
      </c>
      <c r="I20">
        <f t="shared" si="1"/>
        <v>2.950952456</v>
      </c>
      <c r="J20">
        <f t="shared" si="1"/>
        <v>2.3921336919999998</v>
      </c>
      <c r="K20">
        <f t="shared" si="1"/>
        <v>2.3691634420000001</v>
      </c>
      <c r="L20">
        <f t="shared" si="1"/>
        <v>2.242179122</v>
      </c>
      <c r="M20">
        <f t="shared" si="1"/>
        <v>2.14759016</v>
      </c>
      <c r="N20">
        <f t="shared" si="1"/>
        <v>2.5180294339999998</v>
      </c>
      <c r="O20">
        <f t="shared" si="1"/>
        <v>2.3357614099999999</v>
      </c>
      <c r="P20">
        <f t="shared" si="1"/>
        <v>2.1610788479999998</v>
      </c>
      <c r="Q20">
        <f t="shared" si="1"/>
        <v>2.0345169360000002</v>
      </c>
    </row>
    <row r="21" spans="2:17" x14ac:dyDescent="0.35">
      <c r="B21">
        <f t="shared" si="1"/>
        <v>2.8622063959999999</v>
      </c>
      <c r="C21">
        <f t="shared" si="1"/>
        <v>2.672730896</v>
      </c>
      <c r="D21">
        <f t="shared" si="1"/>
        <v>2.9197648979999999</v>
      </c>
      <c r="E21">
        <f t="shared" si="1"/>
        <v>2.3435357799999998</v>
      </c>
      <c r="F21">
        <f t="shared" si="1"/>
        <v>2.4390975680000002</v>
      </c>
      <c r="G21">
        <f t="shared" si="1"/>
        <v>2.3757238039999997</v>
      </c>
      <c r="H21">
        <f t="shared" si="1"/>
        <v>2.5781500660000001</v>
      </c>
      <c r="I21">
        <f t="shared" si="1"/>
        <v>2.4976116739999998</v>
      </c>
      <c r="J21">
        <f t="shared" si="1"/>
        <v>2.307823414</v>
      </c>
      <c r="K21">
        <f t="shared" si="1"/>
        <v>2.1042958299999999</v>
      </c>
      <c r="L21">
        <f t="shared" si="1"/>
        <v>2.1473571539999998</v>
      </c>
      <c r="M21">
        <f t="shared" si="1"/>
        <v>2.056167818</v>
      </c>
      <c r="N21">
        <f t="shared" si="1"/>
        <v>2.1388224199999999</v>
      </c>
      <c r="O21">
        <f t="shared" si="1"/>
        <v>2.0702115619999999</v>
      </c>
      <c r="P21">
        <f t="shared" si="1"/>
        <v>2.0489827759999999</v>
      </c>
      <c r="Q21">
        <f t="shared" si="1"/>
        <v>1.9771194379999999</v>
      </c>
    </row>
    <row r="22" spans="2:17" x14ac:dyDescent="0.35">
      <c r="B22">
        <f t="shared" si="1"/>
        <v>2.94184131</v>
      </c>
      <c r="C22">
        <f t="shared" si="1"/>
        <v>2.7220979920000001</v>
      </c>
      <c r="D22">
        <f t="shared" si="1"/>
        <v>2.7815845019999998</v>
      </c>
      <c r="E22">
        <f t="shared" si="1"/>
        <v>2.3773994299999996</v>
      </c>
      <c r="F22">
        <f t="shared" si="1"/>
        <v>2.4110732079999999</v>
      </c>
      <c r="G22">
        <f t="shared" si="1"/>
        <v>2.494387342</v>
      </c>
      <c r="H22">
        <f t="shared" si="1"/>
        <v>2.6345791519999997</v>
      </c>
      <c r="I22">
        <f t="shared" si="1"/>
        <v>2.5781454779999997</v>
      </c>
      <c r="J22">
        <f t="shared" si="1"/>
        <v>2.358269366</v>
      </c>
      <c r="K22">
        <f t="shared" si="1"/>
        <v>2.1091599680000002</v>
      </c>
      <c r="L22">
        <f t="shared" si="1"/>
        <v>2.2179350279999999</v>
      </c>
      <c r="M22">
        <f t="shared" si="1"/>
        <v>2.0719675879999997</v>
      </c>
      <c r="N22">
        <f t="shared" si="1"/>
        <v>2.0589052839999997</v>
      </c>
      <c r="O22">
        <f t="shared" si="1"/>
        <v>2.027008006</v>
      </c>
      <c r="P22">
        <f t="shared" si="1"/>
        <v>2.0116816799999997</v>
      </c>
      <c r="Q22">
        <f t="shared" si="1"/>
        <v>2.1299556580000001</v>
      </c>
    </row>
    <row r="23" spans="2:17" x14ac:dyDescent="0.35">
      <c r="B23">
        <f t="shared" si="1"/>
        <v>2.999319512</v>
      </c>
      <c r="C23">
        <f t="shared" si="1"/>
        <v>2.73919449</v>
      </c>
      <c r="D23">
        <f t="shared" si="1"/>
        <v>2.6609203959999999</v>
      </c>
      <c r="E23">
        <f t="shared" si="1"/>
        <v>2.4234892559999999</v>
      </c>
      <c r="F23">
        <f t="shared" si="1"/>
        <v>2.6374043139999999</v>
      </c>
      <c r="G23">
        <f t="shared" si="1"/>
        <v>2.6780194879999999</v>
      </c>
      <c r="H23">
        <f t="shared" si="1"/>
        <v>2.57308198</v>
      </c>
      <c r="I23">
        <f t="shared" si="1"/>
        <v>2.5683203319999999</v>
      </c>
      <c r="J23">
        <f t="shared" si="1"/>
        <v>2.4392473939999997</v>
      </c>
      <c r="K23">
        <f t="shared" si="1"/>
        <v>2.3067907759999997</v>
      </c>
      <c r="L23">
        <f t="shared" si="1"/>
        <v>2.1938775599999998</v>
      </c>
      <c r="M23">
        <f t="shared" si="1"/>
        <v>2.15759268</v>
      </c>
      <c r="N23">
        <f t="shared" si="1"/>
        <v>2.0884956680000002</v>
      </c>
      <c r="O23">
        <f t="shared" si="1"/>
        <v>2.0638371480000002</v>
      </c>
      <c r="P23">
        <f t="shared" si="1"/>
        <v>2.0519732079999997</v>
      </c>
      <c r="Q23">
        <f t="shared" si="1"/>
        <v>1.880367312</v>
      </c>
    </row>
    <row r="24" spans="2:17" x14ac:dyDescent="0.35">
      <c r="B24">
        <f t="shared" si="1"/>
        <v>3.1282055120000001</v>
      </c>
      <c r="C24">
        <f t="shared" si="1"/>
        <v>2.8232058359999996</v>
      </c>
      <c r="D24">
        <f t="shared" si="1"/>
        <v>3.0245437060000002</v>
      </c>
      <c r="E24">
        <f t="shared" si="1"/>
        <v>2.4834562060000001</v>
      </c>
      <c r="F24">
        <f t="shared" si="1"/>
        <v>2.588443034</v>
      </c>
      <c r="G24">
        <f t="shared" si="1"/>
        <v>2.5571481579999999</v>
      </c>
      <c r="H24">
        <f t="shared" si="1"/>
        <v>2.6748916659999997</v>
      </c>
      <c r="I24">
        <f t="shared" si="1"/>
        <v>2.681027608</v>
      </c>
      <c r="J24">
        <f t="shared" si="1"/>
        <v>2.5037191600000002</v>
      </c>
      <c r="K24">
        <f t="shared" si="1"/>
        <v>2.3992688319999997</v>
      </c>
      <c r="L24">
        <f t="shared" si="1"/>
        <v>2.1509682620000001</v>
      </c>
      <c r="M24">
        <f t="shared" si="1"/>
        <v>2.0335049619999999</v>
      </c>
      <c r="N24">
        <f t="shared" si="1"/>
        <v>2.1428102659999997</v>
      </c>
      <c r="O24">
        <f t="shared" si="1"/>
        <v>1.894671692</v>
      </c>
      <c r="P24">
        <f t="shared" si="1"/>
        <v>2.0083241759999999</v>
      </c>
      <c r="Q24">
        <f t="shared" si="1"/>
        <v>1.8269319559999999</v>
      </c>
    </row>
    <row r="26" spans="2:17" x14ac:dyDescent="0.35">
      <c r="B26" t="s">
        <v>1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</row>
    <row r="27" spans="2:17" x14ac:dyDescent="0.35">
      <c r="B27" t="s">
        <v>18</v>
      </c>
      <c r="C27">
        <f>100*($B15-C15)/$B15</f>
        <v>5.764021658831803</v>
      </c>
      <c r="D27">
        <f t="shared" ref="D27:Q27" si="2">100*($B15-D15)/$B15</f>
        <v>6.898645669826263</v>
      </c>
      <c r="E27">
        <f t="shared" si="2"/>
        <v>25.675598557735729</v>
      </c>
      <c r="F27">
        <f t="shared" si="2"/>
        <v>15.538145595747856</v>
      </c>
      <c r="G27">
        <f t="shared" si="2"/>
        <v>8.6638196494576043</v>
      </c>
      <c r="H27">
        <f t="shared" si="2"/>
        <v>9.8043275491828865</v>
      </c>
      <c r="I27">
        <f t="shared" si="2"/>
        <v>11.286782374585663</v>
      </c>
      <c r="J27">
        <f t="shared" si="2"/>
        <v>28.256614278398239</v>
      </c>
      <c r="K27">
        <f t="shared" si="2"/>
        <v>29.846472618306365</v>
      </c>
      <c r="L27">
        <f t="shared" si="2"/>
        <v>25.153664838412613</v>
      </c>
      <c r="M27">
        <f t="shared" si="2"/>
        <v>26.70427474561615</v>
      </c>
      <c r="N27">
        <f t="shared" si="2"/>
        <v>34.835255854982108</v>
      </c>
      <c r="O27">
        <f t="shared" si="2"/>
        <v>40.31255380018635</v>
      </c>
      <c r="P27">
        <f t="shared" si="2"/>
        <v>34.890696934315528</v>
      </c>
      <c r="Q27">
        <f t="shared" si="2"/>
        <v>45.201836907678768</v>
      </c>
    </row>
    <row r="28" spans="2:17" x14ac:dyDescent="0.35">
      <c r="B28" t="s">
        <v>18</v>
      </c>
      <c r="C28">
        <f t="shared" ref="C28:Q36" si="3">100*($B16-C16)/$B16</f>
        <v>6.9551915051958577</v>
      </c>
      <c r="D28">
        <f t="shared" si="3"/>
        <v>8.4611796349493069</v>
      </c>
      <c r="E28">
        <f t="shared" si="3"/>
        <v>26.119654161216673</v>
      </c>
      <c r="F28">
        <f t="shared" si="3"/>
        <v>21.140755295271358</v>
      </c>
      <c r="G28">
        <f t="shared" si="3"/>
        <v>10.387126917409139</v>
      </c>
      <c r="H28">
        <f t="shared" si="3"/>
        <v>13.24317838564442</v>
      </c>
      <c r="I28">
        <f t="shared" si="3"/>
        <v>15.205532378244415</v>
      </c>
      <c r="J28">
        <f t="shared" si="3"/>
        <v>29.407928802147669</v>
      </c>
      <c r="K28">
        <f t="shared" si="3"/>
        <v>33.901192167742082</v>
      </c>
      <c r="L28">
        <f t="shared" si="3"/>
        <v>26.186976533392546</v>
      </c>
      <c r="M28">
        <f t="shared" si="3"/>
        <v>29.288018454333479</v>
      </c>
      <c r="N28">
        <f t="shared" si="3"/>
        <v>27.176737222032941</v>
      </c>
      <c r="O28">
        <f t="shared" si="3"/>
        <v>35.93134211898164</v>
      </c>
      <c r="P28">
        <f t="shared" si="3"/>
        <v>34.57915293810391</v>
      </c>
      <c r="Q28">
        <f t="shared" si="3"/>
        <v>43.235506777213295</v>
      </c>
    </row>
    <row r="29" spans="2:17" x14ac:dyDescent="0.35">
      <c r="B29" t="s">
        <v>19</v>
      </c>
      <c r="C29">
        <f t="shared" si="3"/>
        <v>9.8026190813568448</v>
      </c>
      <c r="D29">
        <f t="shared" si="3"/>
        <v>9.9695310019153265</v>
      </c>
      <c r="E29">
        <f t="shared" si="3"/>
        <v>23.459271446222733</v>
      </c>
      <c r="F29">
        <f t="shared" si="3"/>
        <v>26.285864850045197</v>
      </c>
      <c r="G29">
        <f t="shared" si="3"/>
        <v>15.014076322388743</v>
      </c>
      <c r="H29">
        <f t="shared" si="3"/>
        <v>14.61666560366646</v>
      </c>
      <c r="I29">
        <f t="shared" si="3"/>
        <v>15.457568112063173</v>
      </c>
      <c r="J29">
        <f t="shared" si="3"/>
        <v>29.973870339706046</v>
      </c>
      <c r="K29">
        <f t="shared" si="3"/>
        <v>31.21494248330092</v>
      </c>
      <c r="L29">
        <f t="shared" si="3"/>
        <v>34.544087710472112</v>
      </c>
      <c r="M29">
        <f t="shared" si="3"/>
        <v>34.47073447607346</v>
      </c>
      <c r="N29">
        <f t="shared" si="3"/>
        <v>30.167526142518263</v>
      </c>
      <c r="O29">
        <f t="shared" si="3"/>
        <v>39.259647602315859</v>
      </c>
      <c r="P29">
        <f t="shared" si="3"/>
        <v>35.023710478497719</v>
      </c>
      <c r="Q29">
        <f t="shared" si="3"/>
        <v>47.408457690734259</v>
      </c>
    </row>
    <row r="30" spans="2:17" x14ac:dyDescent="0.35">
      <c r="B30" t="s">
        <v>19</v>
      </c>
      <c r="C30">
        <f t="shared" si="3"/>
        <v>7.5858843924393629</v>
      </c>
      <c r="D30">
        <f t="shared" si="3"/>
        <v>10.576880723444367</v>
      </c>
      <c r="E30">
        <f t="shared" si="3"/>
        <v>23.129211626201336</v>
      </c>
      <c r="F30">
        <f t="shared" si="3"/>
        <v>26.650657068305389</v>
      </c>
      <c r="G30">
        <f t="shared" si="3"/>
        <v>13.161666091802628</v>
      </c>
      <c r="H30">
        <f t="shared" si="3"/>
        <v>13.377101590381248</v>
      </c>
      <c r="I30">
        <f t="shared" si="3"/>
        <v>8.9543456764340235</v>
      </c>
      <c r="J30">
        <f t="shared" si="3"/>
        <v>30.771622079839535</v>
      </c>
      <c r="K30">
        <f t="shared" si="3"/>
        <v>31.740223581813542</v>
      </c>
      <c r="L30">
        <f t="shared" si="3"/>
        <v>34.928008123146896</v>
      </c>
      <c r="M30">
        <f t="shared" si="3"/>
        <v>35.971532819580851</v>
      </c>
      <c r="N30">
        <f t="shared" si="3"/>
        <v>31.231274079467468</v>
      </c>
      <c r="O30">
        <f t="shared" si="3"/>
        <v>36.064527350065681</v>
      </c>
      <c r="P30">
        <f t="shared" si="3"/>
        <v>38.340148712838385</v>
      </c>
      <c r="Q30">
        <f t="shared" si="3"/>
        <v>46.901982255634657</v>
      </c>
    </row>
    <row r="31" spans="2:17" x14ac:dyDescent="0.35">
      <c r="B31" t="s">
        <v>20</v>
      </c>
      <c r="C31">
        <f t="shared" si="3"/>
        <v>7.5187639603786209</v>
      </c>
      <c r="D31">
        <f t="shared" si="3"/>
        <v>6.6866990399640267</v>
      </c>
      <c r="E31">
        <f t="shared" si="3"/>
        <v>18.487248366965424</v>
      </c>
      <c r="F31">
        <f t="shared" si="3"/>
        <v>27.442518016089501</v>
      </c>
      <c r="G31">
        <f t="shared" si="3"/>
        <v>4.0147162515359129</v>
      </c>
      <c r="H31">
        <f t="shared" si="3"/>
        <v>14.202525317704739</v>
      </c>
      <c r="I31">
        <f t="shared" si="3"/>
        <v>16.447692908893334</v>
      </c>
      <c r="J31">
        <f t="shared" si="3"/>
        <v>26.116396219272662</v>
      </c>
      <c r="K31">
        <f t="shared" si="3"/>
        <v>35.638336125278705</v>
      </c>
      <c r="L31">
        <f t="shared" si="3"/>
        <v>33.017985963634196</v>
      </c>
      <c r="M31">
        <f t="shared" si="3"/>
        <v>31.372802936097251</v>
      </c>
      <c r="N31">
        <f t="shared" si="3"/>
        <v>23.696161660108046</v>
      </c>
      <c r="O31">
        <f t="shared" si="3"/>
        <v>22.011705761386192</v>
      </c>
      <c r="P31">
        <f t="shared" si="3"/>
        <v>33.908736153114127</v>
      </c>
      <c r="Q31">
        <f t="shared" si="3"/>
        <v>32.428678133107574</v>
      </c>
    </row>
    <row r="32" spans="2:17" x14ac:dyDescent="0.35">
      <c r="B32" t="s">
        <v>20</v>
      </c>
      <c r="C32">
        <f t="shared" si="3"/>
        <v>7.7264211208658367</v>
      </c>
      <c r="D32">
        <f t="shared" si="3"/>
        <v>9.9802012787794343</v>
      </c>
      <c r="E32">
        <f t="shared" si="3"/>
        <v>20.984554325187379</v>
      </c>
      <c r="F32">
        <f t="shared" si="3"/>
        <v>28.579416489517776</v>
      </c>
      <c r="G32">
        <f t="shared" si="3"/>
        <v>6.6199425771079454</v>
      </c>
      <c r="H32">
        <f t="shared" si="3"/>
        <v>4.3393046550203369</v>
      </c>
      <c r="I32">
        <f t="shared" si="3"/>
        <v>14.921954004381295</v>
      </c>
      <c r="J32">
        <f t="shared" si="3"/>
        <v>31.033094124629582</v>
      </c>
      <c r="K32">
        <f t="shared" si="3"/>
        <v>31.69534267494334</v>
      </c>
      <c r="L32">
        <f t="shared" si="3"/>
        <v>35.356390414196504</v>
      </c>
      <c r="M32">
        <f t="shared" si="3"/>
        <v>38.083457074776362</v>
      </c>
      <c r="N32">
        <f t="shared" si="3"/>
        <v>27.403430858875989</v>
      </c>
      <c r="O32">
        <f t="shared" si="3"/>
        <v>32.658346876879946</v>
      </c>
      <c r="P32">
        <f t="shared" si="3"/>
        <v>37.694568661562109</v>
      </c>
      <c r="Q32">
        <f t="shared" si="3"/>
        <v>41.34343807948045</v>
      </c>
    </row>
    <row r="33" spans="2:17" x14ac:dyDescent="0.35">
      <c r="B33" t="s">
        <v>21</v>
      </c>
      <c r="C33">
        <f t="shared" si="3"/>
        <v>6.6199104391911199</v>
      </c>
      <c r="D33">
        <f t="shared" si="3"/>
        <v>-2.0109836271919228</v>
      </c>
      <c r="E33">
        <f t="shared" si="3"/>
        <v>18.121356193070294</v>
      </c>
      <c r="F33">
        <f t="shared" si="3"/>
        <v>14.782610666767575</v>
      </c>
      <c r="G33">
        <f t="shared" si="3"/>
        <v>16.996768390982247</v>
      </c>
      <c r="H33">
        <f t="shared" si="3"/>
        <v>9.9243831750559703</v>
      </c>
      <c r="I33">
        <f t="shared" si="3"/>
        <v>12.738240069253205</v>
      </c>
      <c r="J33">
        <f t="shared" si="3"/>
        <v>19.369077742777847</v>
      </c>
      <c r="K33">
        <f t="shared" si="3"/>
        <v>26.479941036369624</v>
      </c>
      <c r="L33">
        <f t="shared" si="3"/>
        <v>24.975460993973691</v>
      </c>
      <c r="M33">
        <f t="shared" si="3"/>
        <v>28.16144143645467</v>
      </c>
      <c r="N33">
        <f t="shared" si="3"/>
        <v>25.273648225052742</v>
      </c>
      <c r="O33">
        <f t="shared" si="3"/>
        <v>27.670779965652766</v>
      </c>
      <c r="P33">
        <f t="shared" si="3"/>
        <v>28.412473018594987</v>
      </c>
      <c r="Q33">
        <f t="shared" si="3"/>
        <v>30.923240170133418</v>
      </c>
    </row>
    <row r="34" spans="2:17" x14ac:dyDescent="0.35">
      <c r="B34" t="s">
        <v>21</v>
      </c>
      <c r="C34">
        <f t="shared" si="3"/>
        <v>7.4695843468184862</v>
      </c>
      <c r="D34">
        <f t="shared" si="3"/>
        <v>5.4475000896632384</v>
      </c>
      <c r="E34">
        <f t="shared" si="3"/>
        <v>19.186686857694593</v>
      </c>
      <c r="F34">
        <f t="shared" si="3"/>
        <v>18.042037148495957</v>
      </c>
      <c r="G34">
        <f t="shared" si="3"/>
        <v>15.209996762197891</v>
      </c>
      <c r="H34">
        <f t="shared" si="3"/>
        <v>10.444552428968384</v>
      </c>
      <c r="I34">
        <f t="shared" si="3"/>
        <v>12.362863719525386</v>
      </c>
      <c r="J34">
        <f t="shared" si="3"/>
        <v>19.836962041980435</v>
      </c>
      <c r="K34">
        <f t="shared" si="3"/>
        <v>28.304767465516345</v>
      </c>
      <c r="L34">
        <f t="shared" si="3"/>
        <v>24.607251232052359</v>
      </c>
      <c r="M34">
        <f t="shared" si="3"/>
        <v>29.569022606457327</v>
      </c>
      <c r="N34">
        <f t="shared" si="3"/>
        <v>30.01304057423819</v>
      </c>
      <c r="O34">
        <f t="shared" si="3"/>
        <v>31.097302933719426</v>
      </c>
      <c r="P34">
        <f t="shared" si="3"/>
        <v>31.618280253192864</v>
      </c>
      <c r="Q34">
        <f t="shared" si="3"/>
        <v>27.597873795578728</v>
      </c>
    </row>
    <row r="35" spans="2:17" x14ac:dyDescent="0.35">
      <c r="B35" t="s">
        <v>22</v>
      </c>
      <c r="C35">
        <f t="shared" si="3"/>
        <v>8.6728013124064915</v>
      </c>
      <c r="D35">
        <f t="shared" si="3"/>
        <v>11.282529742033038</v>
      </c>
      <c r="E35">
        <f t="shared" si="3"/>
        <v>19.198696694238695</v>
      </c>
      <c r="F35">
        <f t="shared" si="3"/>
        <v>12.066576986946902</v>
      </c>
      <c r="G35">
        <f t="shared" si="3"/>
        <v>10.712430693512593</v>
      </c>
      <c r="H35">
        <f t="shared" si="3"/>
        <v>14.211141237026034</v>
      </c>
      <c r="I35">
        <f t="shared" si="3"/>
        <v>14.369898847909077</v>
      </c>
      <c r="J35">
        <f t="shared" si="3"/>
        <v>18.673306253608647</v>
      </c>
      <c r="K35">
        <f t="shared" si="3"/>
        <v>23.08952858237533</v>
      </c>
      <c r="L35">
        <f t="shared" si="3"/>
        <v>26.85415637705491</v>
      </c>
      <c r="M35">
        <f t="shared" si="3"/>
        <v>28.063926788470809</v>
      </c>
      <c r="N35">
        <f t="shared" si="3"/>
        <v>30.367683081308204</v>
      </c>
      <c r="O35">
        <f t="shared" si="3"/>
        <v>31.189820232796851</v>
      </c>
      <c r="P35">
        <f t="shared" si="3"/>
        <v>31.585374622802117</v>
      </c>
      <c r="Q35">
        <f t="shared" si="3"/>
        <v>37.306868958881367</v>
      </c>
    </row>
    <row r="36" spans="2:17" x14ac:dyDescent="0.35">
      <c r="B36" t="s">
        <v>22</v>
      </c>
      <c r="C36">
        <f t="shared" si="3"/>
        <v>9.7499884464112672</v>
      </c>
      <c r="D36">
        <f t="shared" si="3"/>
        <v>3.3137786376996785</v>
      </c>
      <c r="E36">
        <f t="shared" si="3"/>
        <v>20.610835941778753</v>
      </c>
      <c r="F36">
        <f t="shared" si="3"/>
        <v>17.254700048620084</v>
      </c>
      <c r="G36">
        <f t="shared" si="3"/>
        <v>18.255109896373078</v>
      </c>
      <c r="H36">
        <f t="shared" si="3"/>
        <v>14.491178545049515</v>
      </c>
      <c r="I36">
        <f t="shared" si="3"/>
        <v>14.295029603540963</v>
      </c>
      <c r="J36">
        <f t="shared" si="3"/>
        <v>19.963085852397793</v>
      </c>
      <c r="K36">
        <f t="shared" si="3"/>
        <v>23.302071337824568</v>
      </c>
      <c r="L36">
        <f t="shared" si="3"/>
        <v>31.239547601692227</v>
      </c>
      <c r="M36">
        <f t="shared" si="3"/>
        <v>34.994521485262318</v>
      </c>
      <c r="N36">
        <f t="shared" si="3"/>
        <v>31.500335966417808</v>
      </c>
      <c r="O36">
        <f t="shared" si="3"/>
        <v>39.432633670265076</v>
      </c>
      <c r="P36">
        <f t="shared" si="3"/>
        <v>35.799480938962049</v>
      </c>
      <c r="Q36">
        <f t="shared" si="3"/>
        <v>41.598083981638354</v>
      </c>
    </row>
    <row r="38" spans="2:17" x14ac:dyDescent="0.35">
      <c r="B38" t="s">
        <v>23</v>
      </c>
    </row>
    <row r="39" spans="2:17" x14ac:dyDescent="0.35"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11</v>
      </c>
      <c r="L39" t="s">
        <v>12</v>
      </c>
      <c r="M39" t="s">
        <v>13</v>
      </c>
      <c r="N39" t="s">
        <v>14</v>
      </c>
      <c r="O39" t="s">
        <v>15</v>
      </c>
      <c r="P39" t="s">
        <v>16</v>
      </c>
      <c r="Q39" t="s">
        <v>17</v>
      </c>
    </row>
    <row r="40" spans="2:17" x14ac:dyDescent="0.35">
      <c r="B40" t="s">
        <v>18</v>
      </c>
      <c r="C40">
        <f>AVERAGE(C27:C28)</f>
        <v>6.3596065820138303</v>
      </c>
      <c r="D40">
        <f t="shared" ref="D40:Q40" si="4">AVERAGE(D27:D28)</f>
        <v>7.6799126523877845</v>
      </c>
      <c r="E40">
        <f t="shared" si="4"/>
        <v>25.897626359476199</v>
      </c>
      <c r="F40">
        <f t="shared" si="4"/>
        <v>18.339450445509605</v>
      </c>
      <c r="G40">
        <f t="shared" si="4"/>
        <v>9.5254732834333709</v>
      </c>
      <c r="H40">
        <f t="shared" si="4"/>
        <v>11.523752967413653</v>
      </c>
      <c r="I40">
        <f t="shared" si="4"/>
        <v>13.246157376415038</v>
      </c>
      <c r="J40">
        <f t="shared" si="4"/>
        <v>28.832271540272956</v>
      </c>
      <c r="K40">
        <f t="shared" si="4"/>
        <v>31.873832393024223</v>
      </c>
      <c r="L40">
        <f t="shared" si="4"/>
        <v>25.670320685902581</v>
      </c>
      <c r="M40">
        <f t="shared" si="4"/>
        <v>27.996146599974814</v>
      </c>
      <c r="N40">
        <f t="shared" si="4"/>
        <v>31.005996538507524</v>
      </c>
      <c r="O40">
        <f t="shared" si="4"/>
        <v>38.121947959583991</v>
      </c>
      <c r="P40">
        <f t="shared" si="4"/>
        <v>34.734924936209723</v>
      </c>
      <c r="Q40">
        <f t="shared" si="4"/>
        <v>44.218671842446028</v>
      </c>
    </row>
    <row r="41" spans="2:17" x14ac:dyDescent="0.35">
      <c r="B41" t="s">
        <v>19</v>
      </c>
      <c r="C41">
        <f>AVERAGE(C29:C30)</f>
        <v>8.6942517368981029</v>
      </c>
      <c r="D41">
        <f t="shared" ref="D41:Q41" si="5">AVERAGE(D29:D30)</f>
        <v>10.273205862679847</v>
      </c>
      <c r="E41">
        <f t="shared" si="5"/>
        <v>23.294241536212034</v>
      </c>
      <c r="F41">
        <f t="shared" si="5"/>
        <v>26.468260959175293</v>
      </c>
      <c r="G41">
        <f t="shared" si="5"/>
        <v>14.087871207095684</v>
      </c>
      <c r="H41">
        <f t="shared" si="5"/>
        <v>13.996883597023853</v>
      </c>
      <c r="I41">
        <f t="shared" si="5"/>
        <v>12.205956894248597</v>
      </c>
      <c r="J41">
        <f t="shared" si="5"/>
        <v>30.372746209772792</v>
      </c>
      <c r="K41">
        <f t="shared" si="5"/>
        <v>31.477583032557231</v>
      </c>
      <c r="L41">
        <f t="shared" si="5"/>
        <v>34.736047916809504</v>
      </c>
      <c r="M41">
        <f t="shared" si="5"/>
        <v>35.221133647827159</v>
      </c>
      <c r="N41">
        <f t="shared" si="5"/>
        <v>30.699400110992865</v>
      </c>
      <c r="O41">
        <f t="shared" si="5"/>
        <v>37.66208747619077</v>
      </c>
      <c r="P41">
        <f t="shared" si="5"/>
        <v>36.681929595668052</v>
      </c>
      <c r="Q41">
        <f t="shared" si="5"/>
        <v>47.155219973184458</v>
      </c>
    </row>
    <row r="42" spans="2:17" x14ac:dyDescent="0.35">
      <c r="B42" t="s">
        <v>20</v>
      </c>
      <c r="C42">
        <f>AVERAGE(C31:C32)</f>
        <v>7.6225925406222288</v>
      </c>
      <c r="D42">
        <f t="shared" ref="D42:Q42" si="6">AVERAGE(D31:D32)</f>
        <v>8.3334501593717309</v>
      </c>
      <c r="E42">
        <f t="shared" si="6"/>
        <v>19.735901346076403</v>
      </c>
      <c r="F42">
        <f t="shared" si="6"/>
        <v>28.010967252803638</v>
      </c>
      <c r="G42">
        <f t="shared" si="6"/>
        <v>5.3173294143219287</v>
      </c>
      <c r="H42">
        <f t="shared" si="6"/>
        <v>9.2709149863625377</v>
      </c>
      <c r="I42">
        <f t="shared" si="6"/>
        <v>15.684823456637314</v>
      </c>
      <c r="J42">
        <f t="shared" si="6"/>
        <v>28.574745171951122</v>
      </c>
      <c r="K42">
        <f t="shared" si="6"/>
        <v>33.666839400111023</v>
      </c>
      <c r="L42">
        <f t="shared" si="6"/>
        <v>34.18718818891535</v>
      </c>
      <c r="M42">
        <f t="shared" si="6"/>
        <v>34.72813000543681</v>
      </c>
      <c r="N42">
        <f t="shared" si="6"/>
        <v>25.54979625949202</v>
      </c>
      <c r="O42">
        <f t="shared" si="6"/>
        <v>27.335026319133071</v>
      </c>
      <c r="P42">
        <f t="shared" si="6"/>
        <v>35.801652407338118</v>
      </c>
      <c r="Q42">
        <f t="shared" si="6"/>
        <v>36.886058106294016</v>
      </c>
    </row>
    <row r="43" spans="2:17" x14ac:dyDescent="0.35">
      <c r="B43" t="s">
        <v>21</v>
      </c>
      <c r="C43">
        <f>AVERAGE(C33:C34)</f>
        <v>7.044747393004803</v>
      </c>
      <c r="D43">
        <f t="shared" ref="D43:Q43" si="7">AVERAGE(D33:D34)</f>
        <v>1.7182582312356578</v>
      </c>
      <c r="E43">
        <f t="shared" si="7"/>
        <v>18.654021525382444</v>
      </c>
      <c r="F43">
        <f t="shared" si="7"/>
        <v>16.412323907631766</v>
      </c>
      <c r="G43">
        <f t="shared" si="7"/>
        <v>16.103382576590068</v>
      </c>
      <c r="H43">
        <f t="shared" si="7"/>
        <v>10.184467802012177</v>
      </c>
      <c r="I43">
        <f t="shared" si="7"/>
        <v>12.550551894389296</v>
      </c>
      <c r="J43">
        <f t="shared" si="7"/>
        <v>19.603019892379141</v>
      </c>
      <c r="K43">
        <f t="shared" si="7"/>
        <v>27.392354250942986</v>
      </c>
      <c r="L43">
        <f t="shared" si="7"/>
        <v>24.791356113013023</v>
      </c>
      <c r="M43">
        <f t="shared" si="7"/>
        <v>28.865232021455999</v>
      </c>
      <c r="N43">
        <f t="shared" si="7"/>
        <v>27.643344399645464</v>
      </c>
      <c r="O43">
        <f t="shared" si="7"/>
        <v>29.384041449686094</v>
      </c>
      <c r="P43">
        <f t="shared" si="7"/>
        <v>30.015376635893926</v>
      </c>
      <c r="Q43">
        <f t="shared" si="7"/>
        <v>29.260556982856073</v>
      </c>
    </row>
    <row r="44" spans="2:17" x14ac:dyDescent="0.35">
      <c r="B44" t="s">
        <v>22</v>
      </c>
      <c r="C44">
        <f>AVERAGE(C35:C36)</f>
        <v>9.2113948794088785</v>
      </c>
      <c r="D44">
        <f t="shared" ref="D44:Q44" si="8">AVERAGE(D35:D36)</f>
        <v>7.2981541898663584</v>
      </c>
      <c r="E44">
        <f t="shared" si="8"/>
        <v>19.904766318008726</v>
      </c>
      <c r="F44">
        <f t="shared" si="8"/>
        <v>14.660638517783493</v>
      </c>
      <c r="G44">
        <f t="shared" si="8"/>
        <v>14.483770294942836</v>
      </c>
      <c r="H44">
        <f t="shared" si="8"/>
        <v>14.351159891037774</v>
      </c>
      <c r="I44">
        <f t="shared" si="8"/>
        <v>14.332464225725019</v>
      </c>
      <c r="J44">
        <f t="shared" si="8"/>
        <v>19.31819605300322</v>
      </c>
      <c r="K44">
        <f t="shared" si="8"/>
        <v>23.195799960099947</v>
      </c>
      <c r="L44">
        <f t="shared" si="8"/>
        <v>29.046851989373568</v>
      </c>
      <c r="M44">
        <f t="shared" si="8"/>
        <v>31.529224136866564</v>
      </c>
      <c r="N44">
        <f t="shared" si="8"/>
        <v>30.934009523863004</v>
      </c>
      <c r="O44">
        <f t="shared" si="8"/>
        <v>35.311226951530962</v>
      </c>
      <c r="P44">
        <f t="shared" si="8"/>
        <v>33.692427780882085</v>
      </c>
      <c r="Q44">
        <f t="shared" si="8"/>
        <v>39.45247647025986</v>
      </c>
    </row>
    <row r="46" spans="2:17" x14ac:dyDescent="0.35">
      <c r="B46" t="s">
        <v>24</v>
      </c>
      <c r="C46">
        <f>AVERAGE(C40:C44)</f>
        <v>7.7865186263895696</v>
      </c>
      <c r="D46">
        <f t="shared" ref="D46:Q46" si="9">AVERAGE(D40:D44)</f>
        <v>7.060596219108275</v>
      </c>
      <c r="E46">
        <f t="shared" si="9"/>
        <v>21.497311417031163</v>
      </c>
      <c r="F46">
        <f t="shared" si="9"/>
        <v>20.778328216580757</v>
      </c>
      <c r="G46">
        <f t="shared" si="9"/>
        <v>11.903565355276779</v>
      </c>
      <c r="H46">
        <f t="shared" si="9"/>
        <v>11.86543584877</v>
      </c>
      <c r="I46">
        <f t="shared" si="9"/>
        <v>13.603990769483051</v>
      </c>
      <c r="J46">
        <f t="shared" si="9"/>
        <v>25.340195773475848</v>
      </c>
      <c r="K46">
        <f t="shared" si="9"/>
        <v>29.521281807347084</v>
      </c>
      <c r="L46">
        <f t="shared" si="9"/>
        <v>29.686352978802809</v>
      </c>
      <c r="M46">
        <f t="shared" si="9"/>
        <v>31.667973282312268</v>
      </c>
      <c r="N46">
        <f t="shared" si="9"/>
        <v>29.166509366500172</v>
      </c>
      <c r="O46">
        <f t="shared" si="9"/>
        <v>33.562866031224978</v>
      </c>
      <c r="P46">
        <f>AVERAGE(P40:P44)</f>
        <v>34.185262271198383</v>
      </c>
      <c r="Q46">
        <f t="shared" si="9"/>
        <v>39.394596675008088</v>
      </c>
    </row>
    <row r="47" spans="2:17" x14ac:dyDescent="0.35">
      <c r="B47" t="s">
        <v>25</v>
      </c>
      <c r="C47">
        <f>_xlfn.STDEV.S(C40:C44)</f>
        <v>1.169126387841414</v>
      </c>
      <c r="D47">
        <f t="shared" ref="D47:Q47" si="10">_xlfn.STDEV.S(D40:D44)</f>
        <v>3.1984988543800075</v>
      </c>
      <c r="E47">
        <f t="shared" si="10"/>
        <v>3.0130877926289101</v>
      </c>
      <c r="F47">
        <f t="shared" si="10"/>
        <v>6.0647062522083672</v>
      </c>
      <c r="G47">
        <f t="shared" si="10"/>
        <v>4.4187368118472783</v>
      </c>
      <c r="H47">
        <f t="shared" si="10"/>
        <v>2.2580872873377182</v>
      </c>
      <c r="I47">
        <f t="shared" si="10"/>
        <v>1.4188741280884625</v>
      </c>
      <c r="J47">
        <f t="shared" si="10"/>
        <v>5.4120960493627477</v>
      </c>
      <c r="K47">
        <f t="shared" si="10"/>
        <v>4.2157831311964005</v>
      </c>
      <c r="L47">
        <f t="shared" si="10"/>
        <v>4.6436894751024766</v>
      </c>
      <c r="M47">
        <f t="shared" si="10"/>
        <v>3.2919002429806263</v>
      </c>
      <c r="N47">
        <f t="shared" si="10"/>
        <v>2.4626291393278583</v>
      </c>
      <c r="O47">
        <f t="shared" si="10"/>
        <v>4.9217418856232351</v>
      </c>
      <c r="P47">
        <f t="shared" si="10"/>
        <v>2.5874227472987243</v>
      </c>
      <c r="Q47">
        <f t="shared" si="10"/>
        <v>6.9371076736062376</v>
      </c>
    </row>
    <row r="49" spans="2:17" x14ac:dyDescent="0.35">
      <c r="B49" t="s">
        <v>26</v>
      </c>
      <c r="I49">
        <f>CORREL(I40:I44, H40:H44)</f>
        <v>-0.36476580212931231</v>
      </c>
      <c r="K49">
        <f>CORREL(K40:K44, J40:J44)</f>
        <v>0.89602430270961331</v>
      </c>
      <c r="M49">
        <f>CORREL(M40:M44, L40:L44)</f>
        <v>0.9856688092575282</v>
      </c>
      <c r="O49">
        <f>CORREL(O40:O44, N40:N44)</f>
        <v>0.96221065516335058</v>
      </c>
      <c r="Q49">
        <f>CORREL(P40:P44, Q40:Q44)</f>
        <v>0.83850104358535393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whole_body_metabolic_rates_meta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2021-08-13T23:08:28Z</dcterms:created>
  <dcterms:modified xsi:type="dcterms:W3CDTF">2021-08-16T18:12:13Z</dcterms:modified>
</cp:coreProperties>
</file>