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стой_укороченный_1" sheetId="1" state="visible" r:id="rId2"/>
    <sheet name="Простой_укороченный_2" sheetId="2" state="visible" r:id="rId3"/>
    <sheet name="Простой" sheetId="3" state="visible" r:id="rId4"/>
    <sheet name="Простой_2" sheetId="4" state="visible" r:id="rId5"/>
    <sheet name="Нерегулярный" sheetId="5" state="visible" r:id="rId6"/>
    <sheet name="Досрочно (срок)" sheetId="6" state="visible" r:id="rId7"/>
    <sheet name="Досрочно (выплата)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9" authorId="0">
      <text>
        <r>
          <rPr>
            <sz val="9"/>
            <color rgb="FF000000"/>
            <rFont val="Tahoma"/>
            <family val="2"/>
            <charset val="1"/>
          </rPr>
          <t xml:space="preserve">=-ДОЛЯГОДА(A8;A9;1)*$C$5*E8</t>
        </r>
      </text>
    </comment>
    <comment ref="D9" authorId="0">
      <text>
        <r>
          <rPr>
            <sz val="9"/>
            <color rgb="FF000000"/>
            <rFont val="Tahoma"/>
            <family val="2"/>
            <charset val="1"/>
          </rPr>
          <t xml:space="preserve">=B9-C9</t>
        </r>
      </text>
    </comment>
    <comment ref="E8" authorId="0">
      <text>
        <r>
          <rPr>
            <sz val="9"/>
            <color rgb="FF000000"/>
            <rFont val="Tahoma"/>
            <family val="2"/>
            <charset val="1"/>
          </rPr>
          <t xml:space="preserve">=B8</t>
        </r>
      </text>
    </comment>
    <comment ref="E9" authorId="0">
      <text>
        <r>
          <rPr>
            <sz val="9"/>
            <color rgb="FF000000"/>
            <rFont val="Tahoma"/>
            <family val="2"/>
            <charset val="1"/>
          </rPr>
          <t xml:space="preserve">=E8+D9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9"/>
            <color rgb="FF000000"/>
            <rFont val="Tahoma"/>
            <family val="2"/>
            <charset val="1"/>
          </rPr>
          <t xml:space="preserve">=$C$9</t>
        </r>
      </text>
    </comment>
    <comment ref="B14" authorId="0">
      <text>
        <r>
          <rPr>
            <sz val="9"/>
            <color rgb="FF000000"/>
            <rFont val="Tahoma"/>
            <family val="2"/>
            <charset val="1"/>
          </rPr>
          <t xml:space="preserve">=ЕСЛИ(F13=0;0;ЕСЛИ(F13&lt;-$C$9;-F13+C14;B13))</t>
        </r>
      </text>
    </comment>
    <comment ref="C16" authorId="0">
      <text>
        <r>
          <rPr>
            <sz val="9"/>
            <color rgb="FF000000"/>
            <rFont val="Tahoma"/>
            <family val="2"/>
            <charset val="1"/>
          </rPr>
          <t xml:space="preserve">=-$C$5/12*F15</t>
        </r>
      </text>
    </comment>
    <comment ref="D16" authorId="0">
      <text>
        <r>
          <rPr>
            <sz val="9"/>
            <color rgb="FF000000"/>
            <rFont val="Tahoma"/>
            <family val="2"/>
            <charset val="1"/>
          </rPr>
          <t xml:space="preserve">=B16-C16</t>
        </r>
      </text>
    </comment>
    <comment ref="F16" authorId="0">
      <text>
        <r>
          <rPr>
            <sz val="9"/>
            <color rgb="FF000000"/>
            <rFont val="Tahoma"/>
            <family val="2"/>
            <charset val="1"/>
          </rPr>
          <t xml:space="preserve">=F15+D16+E16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9"/>
            <color rgb="FF000000"/>
            <rFont val="Tahoma"/>
            <family val="2"/>
            <charset val="1"/>
          </rPr>
          <t xml:space="preserve">=ПЛТ(C5/12;C7;C3;0;0)</t>
        </r>
      </text>
    </comment>
    <comment ref="B12" authorId="0">
      <text>
        <r>
          <rPr>
            <sz val="9"/>
            <color rgb="FF000000"/>
            <rFont val="Tahoma"/>
            <family val="2"/>
            <charset val="1"/>
          </rPr>
          <t xml:space="preserve">=ЕСЛИ(E11&lt;0;ПЛТ($C$5/12;$C$7-A12+1;F11);B11)</t>
        </r>
      </text>
    </comment>
    <comment ref="C11" authorId="0">
      <text>
        <r>
          <rPr>
            <sz val="9"/>
            <color rgb="FF000000"/>
            <rFont val="Tahoma"/>
            <family val="2"/>
            <charset val="1"/>
          </rPr>
          <t xml:space="preserve">=-$C$5/12*F10</t>
        </r>
      </text>
    </comment>
    <comment ref="D11" authorId="0">
      <text>
        <r>
          <rPr>
            <sz val="9"/>
            <color rgb="FF000000"/>
            <rFont val="Tahoma"/>
            <family val="2"/>
            <charset val="1"/>
          </rPr>
          <t xml:space="preserve">=B11-C11</t>
        </r>
      </text>
    </comment>
    <comment ref="F11" authorId="0">
      <text>
        <r>
          <rPr>
            <sz val="9"/>
            <color rgb="FF000000"/>
            <rFont val="Tahoma"/>
            <family val="2"/>
            <charset val="1"/>
          </rPr>
          <t xml:space="preserve">=F10+D11+E11</t>
        </r>
      </text>
    </comment>
  </commentList>
</comments>
</file>

<file path=xl/sharedStrings.xml><?xml version="1.0" encoding="utf-8"?>
<sst xmlns="http://schemas.openxmlformats.org/spreadsheetml/2006/main" count="79" uniqueCount="23">
  <si>
    <t xml:space="preserve">Простой кредитный калькулятор</t>
  </si>
  <si>
    <t xml:space="preserve">Сумма кредита</t>
  </si>
  <si>
    <t xml:space="preserve">Годовая ставка</t>
  </si>
  <si>
    <t xml:space="preserve">Срок кредита (мес)</t>
  </si>
  <si>
    <t xml:space="preserve">Сумма ежемес. выплат</t>
  </si>
  <si>
    <t xml:space="preserve">Общая сумма выплат</t>
  </si>
  <si>
    <t xml:space="preserve">Переплата</t>
  </si>
  <si>
    <t xml:space="preserve">Период</t>
  </si>
  <si>
    <t xml:space="preserve">Выплата кредита</t>
  </si>
  <si>
    <t xml:space="preserve">Выплата процентов</t>
  </si>
  <si>
    <t xml:space="preserve">Общая выплата</t>
  </si>
  <si>
    <t xml:space="preserve">Осталось выплатить</t>
  </si>
  <si>
    <t xml:space="preserve">осаток после погашения</t>
  </si>
  <si>
    <t xml:space="preserve">Кредит с нерегулярными платежами</t>
  </si>
  <si>
    <t xml:space="preserve">Дата</t>
  </si>
  <si>
    <t xml:space="preserve">Платеж</t>
  </si>
  <si>
    <t xml:space="preserve">На оплату процентов</t>
  </si>
  <si>
    <t xml:space="preserve">На выплату тела кредита</t>
  </si>
  <si>
    <t xml:space="preserve">Кредит с досрочным погашением (уменьшение срока)</t>
  </si>
  <si>
    <t xml:space="preserve">Срок </t>
  </si>
  <si>
    <t xml:space="preserve">Планируемая выплата</t>
  </si>
  <si>
    <t xml:space="preserve">Дополнительно</t>
  </si>
  <si>
    <t xml:space="preserve">Кредит с досрочным погашением (уменьшение выплаты)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</si>
</sst>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р.&quot;"/>
    <numFmt numFmtId="166" formatCode="0%"/>
    <numFmt numFmtId="167" formatCode="#,##0.00\ ;\(#,##0.00\)"/>
    <numFmt numFmtId="168" formatCode="#,##0.00&quot; р.&quot;;[RED]\-#,##0.00&quot; р.&quot;"/>
    <numFmt numFmtId="169" formatCode="YYYY\-MM\-DD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C00000"/>
      <name val="Franklin Gothic Medium Cond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DC3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733320</xdr:colOff>
      <xdr:row>1</xdr:row>
      <xdr:rowOff>22680</xdr:rowOff>
    </xdr:from>
    <xdr:to>
      <xdr:col>5</xdr:col>
      <xdr:colOff>741600</xdr:colOff>
      <xdr:row>13</xdr:row>
      <xdr:rowOff>62640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5293080" y="336960"/>
          <a:ext cx="3221280" cy="173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733320</xdr:colOff>
      <xdr:row>1</xdr:row>
      <xdr:rowOff>22680</xdr:rowOff>
    </xdr:from>
    <xdr:to>
      <xdr:col>5</xdr:col>
      <xdr:colOff>741960</xdr:colOff>
      <xdr:row>13</xdr:row>
      <xdr:rowOff>62640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293080" y="336960"/>
          <a:ext cx="3221640" cy="173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733320</xdr:colOff>
      <xdr:row>1</xdr:row>
      <xdr:rowOff>22680</xdr:rowOff>
    </xdr:from>
    <xdr:to>
      <xdr:col>5</xdr:col>
      <xdr:colOff>740520</xdr:colOff>
      <xdr:row>13</xdr:row>
      <xdr:rowOff>63720</xdr:rowOff>
    </xdr:to>
    <xdr:pic>
      <xdr:nvPicPr>
        <xdr:cNvPr id="2" name="Рисунок 3" descr=""/>
        <xdr:cNvPicPr/>
      </xdr:nvPicPr>
      <xdr:blipFill>
        <a:blip r:embed="rId1"/>
        <a:stretch/>
      </xdr:blipFill>
      <xdr:spPr>
        <a:xfrm>
          <a:off x="5293080" y="336960"/>
          <a:ext cx="3220200" cy="176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733320</xdr:colOff>
      <xdr:row>1</xdr:row>
      <xdr:rowOff>22680</xdr:rowOff>
    </xdr:from>
    <xdr:to>
      <xdr:col>5</xdr:col>
      <xdr:colOff>740880</xdr:colOff>
      <xdr:row>13</xdr:row>
      <xdr:rowOff>62640</xdr:rowOff>
    </xdr:to>
    <xdr:pic>
      <xdr:nvPicPr>
        <xdr:cNvPr id="3" name="Рисунок 3" descr=""/>
        <xdr:cNvPicPr/>
      </xdr:nvPicPr>
      <xdr:blipFill>
        <a:blip r:embed="rId1"/>
        <a:stretch/>
      </xdr:blipFill>
      <xdr:spPr>
        <a:xfrm>
          <a:off x="5293080" y="336960"/>
          <a:ext cx="3220560" cy="1746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71"/>
    <col collapsed="false" customWidth="true" hidden="false" outlineLevel="0" max="3" min="3" style="0" width="20"/>
    <col collapsed="false" customWidth="true" hidden="false" outlineLevel="0" max="4" min="4" style="0" width="16.85"/>
    <col collapsed="false" customWidth="true" hidden="false" outlineLevel="0" max="5" min="5" style="0" width="19.28"/>
    <col collapsed="false" customWidth="true" hidden="false" outlineLevel="0" max="6" min="6" style="0" width="14.56"/>
    <col collapsed="false" customWidth="true" hidden="false" outlineLevel="0" max="1025" min="7" style="0" width="8.36"/>
  </cols>
  <sheetData>
    <row r="1" customFormat="false" ht="24.75" hidden="false" customHeight="true" outlineLevel="0" collapsed="false">
      <c r="A1" s="1" t="s">
        <v>0</v>
      </c>
    </row>
    <row r="3" customFormat="false" ht="13.8" hidden="false" customHeight="false" outlineLevel="0" collapsed="false">
      <c r="B3" s="2" t="s">
        <v>1</v>
      </c>
      <c r="C3" s="3" t="n">
        <v>690000</v>
      </c>
    </row>
    <row r="4" customFormat="false" ht="4.5" hidden="false" customHeight="true" outlineLevel="0" collapsed="false">
      <c r="B4" s="2"/>
    </row>
    <row r="5" customFormat="false" ht="13.8" hidden="false" customHeight="false" outlineLevel="0" collapsed="false">
      <c r="B5" s="2" t="s">
        <v>2</v>
      </c>
      <c r="C5" s="4" t="n">
        <v>0.12</v>
      </c>
    </row>
    <row r="6" customFormat="false" ht="4.5" hidden="false" customHeight="true" outlineLevel="0" collapsed="false">
      <c r="B6" s="2"/>
    </row>
    <row r="7" customFormat="false" ht="13.8" hidden="false" customHeight="false" outlineLevel="0" collapsed="false">
      <c r="B7" s="2" t="s">
        <v>3</v>
      </c>
      <c r="C7" s="5" t="n">
        <v>24</v>
      </c>
    </row>
    <row r="8" customFormat="false" ht="13.8" hidden="false" customHeight="false" outlineLevel="0" collapsed="false">
      <c r="B8" s="2"/>
    </row>
    <row r="9" customFormat="false" ht="15" hidden="false" customHeight="false" outlineLevel="0" collapsed="false">
      <c r="B9" s="2" t="s">
        <v>4</v>
      </c>
      <c r="C9" s="6" t="n">
        <f aca="false">PMT(C5/12,C7,C3,0,0)</f>
        <v>-32480.6958340527</v>
      </c>
    </row>
    <row r="10" customFormat="false" ht="4.5" hidden="false" customHeight="true" outlineLevel="0" collapsed="false">
      <c r="B10" s="2"/>
    </row>
    <row r="11" customFormat="false" ht="15" hidden="false" customHeight="false" outlineLevel="0" collapsed="false">
      <c r="B11" s="2" t="s">
        <v>5</v>
      </c>
      <c r="C11" s="6" t="n">
        <f aca="false">C9*C7</f>
        <v>-779536.700017264</v>
      </c>
    </row>
    <row r="12" customFormat="false" ht="4.5" hidden="false" customHeight="true" outlineLevel="0" collapsed="false">
      <c r="B12" s="2"/>
    </row>
    <row r="13" customFormat="false" ht="15" hidden="false" customHeight="false" outlineLevel="0" collapsed="false">
      <c r="B13" s="2" t="s">
        <v>6</v>
      </c>
      <c r="C13" s="6" t="n">
        <f aca="false">C11+C3</f>
        <v>-89536.7000172637</v>
      </c>
    </row>
    <row r="16" customFormat="false" ht="13.8" hidden="false" customHeight="false" outlineLevel="0" collapsed="false">
      <c r="A16" s="7" t="s">
        <v>7</v>
      </c>
      <c r="B16" s="7" t="s">
        <v>8</v>
      </c>
      <c r="C16" s="7" t="s">
        <v>9</v>
      </c>
      <c r="D16" s="7" t="s">
        <v>10</v>
      </c>
      <c r="E16" s="7" t="s">
        <v>11</v>
      </c>
      <c r="H16" s="0" t="s">
        <v>12</v>
      </c>
    </row>
    <row r="17" customFormat="false" ht="13.8" hidden="false" customHeight="false" outlineLevel="0" collapsed="false">
      <c r="A17" s="0" t="n">
        <v>1</v>
      </c>
      <c r="B17" s="8" t="n">
        <f aca="false">PPMT($C$5/12,A17,$C$7,$C$3,0,0)</f>
        <v>-25580.6958340527</v>
      </c>
      <c r="C17" s="8" t="n">
        <f aca="false">IPMT($C$5/12,A17,$C$7,$C$3,0,0)</f>
        <v>-6900</v>
      </c>
      <c r="D17" s="8" t="n">
        <f aca="false">B17+C17</f>
        <v>-32480.6958340527</v>
      </c>
      <c r="E17" s="9" t="n">
        <f aca="false">C3+B17</f>
        <v>664419.304165947</v>
      </c>
      <c r="F17" s="10" t="n">
        <v>44149</v>
      </c>
    </row>
    <row r="18" customFormat="false" ht="13.8" hidden="false" customHeight="false" outlineLevel="0" collapsed="false">
      <c r="A18" s="0" t="n">
        <f aca="false">IF(A17&gt;=$C$7,"",A17+1)</f>
        <v>2</v>
      </c>
      <c r="B18" s="8" t="n">
        <f aca="false">IF(A18&lt;&gt;"",PPMT($C$5/12,A18,$C$7,$C$3,0,0),"")</f>
        <v>-25836.5027923932</v>
      </c>
      <c r="C18" s="8" t="n">
        <f aca="false">IF(A18&lt;&gt;"",IPMT($C$5/12,A18,$C$7,$C$3,0,0),"")</f>
        <v>-6644.19304165947</v>
      </c>
      <c r="D18" s="8" t="n">
        <f aca="false">IF(A18&lt;&gt;"",B18+C18,"")</f>
        <v>-32480.6958340527</v>
      </c>
      <c r="E18" s="9" t="n">
        <f aca="false">IF(A18&lt;&gt;"",$C$3+SUM($B$17:B18),"")</f>
        <v>638582.801373554</v>
      </c>
      <c r="F18" s="10" t="n">
        <f aca="false">EDATE(F17,1)</f>
        <v>44179</v>
      </c>
    </row>
    <row r="19" customFormat="false" ht="13.8" hidden="false" customHeight="false" outlineLevel="0" collapsed="false">
      <c r="A19" s="0" t="n">
        <f aca="false">IF(A18&gt;=$C$7,"",A18+1)</f>
        <v>3</v>
      </c>
      <c r="B19" s="8" t="n">
        <f aca="false">IF(A19&lt;&gt;"",PPMT($C$5/12,A19,$C$7,$C$3,0,0),"")</f>
        <v>-26094.8678203171</v>
      </c>
      <c r="C19" s="8" t="n">
        <f aca="false">IF(A19&lt;&gt;"",IPMT($C$5/12,A19,$C$7,$C$3,0,0),"")</f>
        <v>-6385.82801373554</v>
      </c>
      <c r="D19" s="8" t="n">
        <f aca="false">IF(A19&lt;&gt;"",B19+C19,"")</f>
        <v>-32480.6958340527</v>
      </c>
      <c r="E19" s="9" t="n">
        <f aca="false">IF(A19&lt;&gt;"",$C$3+SUM($B$17:B19),"")</f>
        <v>612487.933553237</v>
      </c>
      <c r="F19" s="11" t="n">
        <f aca="false">EDATE(F18,1)</f>
        <v>44210</v>
      </c>
    </row>
    <row r="20" customFormat="false" ht="13.8" hidden="false" customHeight="false" outlineLevel="0" collapsed="false">
      <c r="A20" s="0" t="n">
        <f aca="false">IF(A19&gt;=$C$7,"",A19+1)</f>
        <v>4</v>
      </c>
      <c r="B20" s="8" t="n">
        <f aca="false">IF(A20&lt;&gt;"",PPMT($C$5/12,A20,$C$7,$C$3,0,0),"")</f>
        <v>-26355.8164985203</v>
      </c>
      <c r="C20" s="8" t="n">
        <f aca="false">IF(A20&lt;&gt;"",IPMT($C$5/12,A20,$C$7,$C$3,0,0),"")</f>
        <v>-6124.87933553237</v>
      </c>
      <c r="D20" s="8" t="n">
        <f aca="false">IF(A20&lt;&gt;"",B20+C20,"")</f>
        <v>-32480.6958340527</v>
      </c>
      <c r="E20" s="9" t="n">
        <f aca="false">IF(A20&lt;&gt;"",$C$3+SUM($B$17:B20),"")</f>
        <v>586132.117054717</v>
      </c>
      <c r="F20" s="11" t="n">
        <f aca="false">EDATE(F19,1)</f>
        <v>44241</v>
      </c>
    </row>
    <row r="21" customFormat="false" ht="13.8" hidden="false" customHeight="false" outlineLevel="0" collapsed="false">
      <c r="A21" s="0" t="n">
        <f aca="false">IF(A20&gt;=$C$7,"",A20+1)</f>
        <v>5</v>
      </c>
      <c r="B21" s="8" t="n">
        <f aca="false">IF(A21&lt;&gt;"",PPMT($C$5/12,A21,$C$7,$C$3,0,0),"")</f>
        <v>-26619.3746635055</v>
      </c>
      <c r="C21" s="8" t="n">
        <f aca="false">IF(A21&lt;&gt;"",IPMT($C$5/12,A21,$C$7,$C$3,0,0),"")</f>
        <v>-5861.32117054717</v>
      </c>
      <c r="D21" s="8" t="n">
        <f aca="false">IF(A21&lt;&gt;"",B21+C21,"")</f>
        <v>-32480.6958340527</v>
      </c>
      <c r="E21" s="9" t="n">
        <f aca="false">IF(A21&lt;&gt;"",$C$3+SUM($B$17:B21),"")</f>
        <v>559512.742391211</v>
      </c>
      <c r="F21" s="11" t="n">
        <f aca="false">EDATE(F20,1)</f>
        <v>44269</v>
      </c>
    </row>
    <row r="22" customFormat="false" ht="13.8" hidden="false" customHeight="false" outlineLevel="0" collapsed="false">
      <c r="A22" s="0" t="n">
        <f aca="false">IF(A21&gt;=$C$7,"",A21+1)</f>
        <v>6</v>
      </c>
      <c r="B22" s="8" t="n">
        <f aca="false">IF(A22&lt;&gt;"",PPMT($C$5/12,A22,$C$7,$C$3,0,0),"")</f>
        <v>-26885.5684101405</v>
      </c>
      <c r="C22" s="8" t="n">
        <f aca="false">IF(A22&lt;&gt;"",IPMT($C$5/12,A22,$C$7,$C$3,0,0),"")</f>
        <v>-5595.12742391211</v>
      </c>
      <c r="D22" s="8" t="n">
        <f aca="false">IF(A22&lt;&gt;"",B22+C22,"")</f>
        <v>-32480.6958340527</v>
      </c>
      <c r="E22" s="9" t="n">
        <f aca="false">IF(A22&lt;&gt;"",$C$3+SUM($B$17:B22),"")</f>
        <v>532627.173981071</v>
      </c>
      <c r="F22" s="11" t="n">
        <f aca="false">EDATE(F21,1)</f>
        <v>44300</v>
      </c>
    </row>
    <row r="23" customFormat="false" ht="13.8" hidden="false" customHeight="false" outlineLevel="0" collapsed="false">
      <c r="A23" s="0" t="n">
        <f aca="false">IF(A22&gt;=$C$7,"",A22+1)</f>
        <v>7</v>
      </c>
      <c r="B23" s="8" t="n">
        <f aca="false">IF(A23&lt;&gt;"",PPMT($C$5/12,A23,$C$7,$C$3,0,0),"")</f>
        <v>-27154.4240942419</v>
      </c>
      <c r="C23" s="8" t="n">
        <f aca="false">IF(A23&lt;&gt;"",IPMT($C$5/12,A23,$C$7,$C$3,0,0),"")</f>
        <v>-5326.27173981071</v>
      </c>
      <c r="D23" s="8" t="n">
        <f aca="false">IF(A23&lt;&gt;"",B23+C23,"")</f>
        <v>-32480.6958340527</v>
      </c>
      <c r="E23" s="9" t="n">
        <f aca="false">IF(A23&lt;&gt;"",$C$3+SUM($B$17:B23),"")</f>
        <v>505472.749886829</v>
      </c>
      <c r="F23" s="11" t="n">
        <f aca="false">EDATE(F22,1)</f>
        <v>44330</v>
      </c>
    </row>
    <row r="24" customFormat="false" ht="13.8" hidden="false" customHeight="false" outlineLevel="0" collapsed="false">
      <c r="A24" s="0" t="n">
        <f aca="false">IF(A23&gt;=$C$7,"",A23+1)</f>
        <v>8</v>
      </c>
      <c r="B24" s="8" t="n">
        <f aca="false">IF(A24&lt;&gt;"",PPMT($C$5/12,A24,$C$7,$C$3,0,0),"")</f>
        <v>-27425.9683351844</v>
      </c>
      <c r="C24" s="8" t="n">
        <f aca="false">IF(A24&lt;&gt;"",IPMT($C$5/12,A24,$C$7,$C$3,0,0),"")</f>
        <v>-5054.72749886829</v>
      </c>
      <c r="D24" s="8" t="n">
        <f aca="false">IF(A24&lt;&gt;"",B24+C24,"")</f>
        <v>-32480.6958340527</v>
      </c>
      <c r="E24" s="9" t="n">
        <f aca="false">IF(A24&lt;&gt;"",$C$3+SUM($B$17:B24),"")</f>
        <v>478046.781551644</v>
      </c>
      <c r="F24" s="11" t="n">
        <f aca="false">EDATE(F23,1)</f>
        <v>44361</v>
      </c>
    </row>
    <row r="25" customFormat="false" ht="13.8" hidden="false" customHeight="false" outlineLevel="0" collapsed="false">
      <c r="A25" s="0" t="n">
        <f aca="false">IF(A24&gt;=$C$7,"",A24+1)</f>
        <v>9</v>
      </c>
      <c r="B25" s="8" t="n">
        <f aca="false">IF(A25&lt;&gt;"",PPMT($C$5/12,A25,$C$7,$C$3,0,0),"")</f>
        <v>-27700.2280185362</v>
      </c>
      <c r="C25" s="8" t="n">
        <f aca="false">IF(A25&lt;&gt;"",IPMT($C$5/12,A25,$C$7,$C$3,0,0),"")</f>
        <v>-4780.46781551644</v>
      </c>
      <c r="D25" s="8" t="n">
        <f aca="false">IF(A25&lt;&gt;"",B25+C25,"")</f>
        <v>-32480.6958340527</v>
      </c>
      <c r="E25" s="9" t="n">
        <f aca="false">IF(A25&lt;&gt;"",$C$3+SUM($B$17:B25),"")</f>
        <v>450346.553533108</v>
      </c>
      <c r="F25" s="11" t="n">
        <f aca="false">EDATE(F24,1)</f>
        <v>44391</v>
      </c>
    </row>
    <row r="26" customFormat="false" ht="13.8" hidden="false" customHeight="false" outlineLevel="0" collapsed="false">
      <c r="A26" s="0" t="n">
        <f aca="false">IF(A25&gt;=$C$7,"",A25+1)</f>
        <v>10</v>
      </c>
      <c r="B26" s="8" t="n">
        <f aca="false">IF(A26&lt;&gt;"",PPMT($C$5/12,A26,$C$7,$C$3,0,0),"")</f>
        <v>-27977.2302987216</v>
      </c>
      <c r="C26" s="8" t="n">
        <f aca="false">IF(A26&lt;&gt;"",IPMT($C$5/12,A26,$C$7,$C$3,0,0),"")</f>
        <v>-4503.46553533108</v>
      </c>
      <c r="D26" s="8" t="n">
        <f aca="false">IF(A26&lt;&gt;"",B26+C26,"")</f>
        <v>-32480.6958340527</v>
      </c>
      <c r="E26" s="9" t="n">
        <f aca="false">IF(A26&lt;&gt;"",$C$3+SUM($B$17:B26),"")</f>
        <v>422369.323234387</v>
      </c>
      <c r="F26" s="11" t="n">
        <f aca="false">EDATE(F25,1)</f>
        <v>44422</v>
      </c>
    </row>
    <row r="27" customFormat="false" ht="13.8" hidden="false" customHeight="false" outlineLevel="0" collapsed="false">
      <c r="A27" s="0" t="n">
        <f aca="false">IF(A26&gt;=$C$7,"",A26+1)</f>
        <v>11</v>
      </c>
      <c r="B27" s="8" t="n">
        <f aca="false">IF(A27&lt;&gt;"",PPMT($C$5/12,A27,$C$7,$C$3,0,0),"")</f>
        <v>-28257.0026017088</v>
      </c>
      <c r="C27" s="8" t="n">
        <f aca="false">IF(A27&lt;&gt;"",IPMT($C$5/12,A27,$C$7,$C$3,0,0),"")</f>
        <v>-4223.69323234387</v>
      </c>
      <c r="D27" s="8" t="n">
        <f aca="false">IF(A27&lt;&gt;"",B27+C27,"")</f>
        <v>-32480.6958340527</v>
      </c>
      <c r="E27" s="9" t="n">
        <f aca="false">IF(A27&lt;&gt;"",$C$3+SUM($B$17:B27),"")</f>
        <v>394112.320632678</v>
      </c>
      <c r="F27" s="11" t="n">
        <f aca="false">EDATE(F26,1)</f>
        <v>44453</v>
      </c>
    </row>
    <row r="28" customFormat="false" ht="13.8" hidden="false" customHeight="false" outlineLevel="0" collapsed="false">
      <c r="A28" s="0" t="n">
        <f aca="false">IF(A27&gt;=$C$7,"",A27+1)</f>
        <v>12</v>
      </c>
      <c r="B28" s="8" t="n">
        <f aca="false">IF(A28&lt;&gt;"",PPMT($C$5/12,A28,$C$7,$C$3,0,0),"")</f>
        <v>-28539.5726277259</v>
      </c>
      <c r="C28" s="8" t="n">
        <f aca="false">IF(A28&lt;&gt;"",IPMT($C$5/12,A28,$C$7,$C$3,0,0),"")</f>
        <v>-3941.12320632678</v>
      </c>
      <c r="D28" s="8" t="n">
        <f aca="false">IF(A28&lt;&gt;"",B28+C28,"")</f>
        <v>-32480.6958340527</v>
      </c>
      <c r="E28" s="9" t="n">
        <f aca="false">IF(A28&lt;&gt;"",$C$3+SUM($B$17:B28),"")</f>
        <v>365572.748004952</v>
      </c>
      <c r="F28" s="11" t="n">
        <f aca="false">EDATE(F27,1)</f>
        <v>44483</v>
      </c>
    </row>
    <row r="29" customFormat="false" ht="13.8" hidden="false" customHeight="false" outlineLevel="0" collapsed="false">
      <c r="A29" s="0" t="n">
        <f aca="false">IF(A28&gt;=$C$7,"",A28+1)</f>
        <v>13</v>
      </c>
      <c r="B29" s="8" t="n">
        <f aca="false">IF(A29&lt;&gt;"",PPMT($C$5/12,A29,$C$7,$C$3,0,0),"")</f>
        <v>-28824.9683540031</v>
      </c>
      <c r="C29" s="8" t="n">
        <f aca="false">IF(A29&lt;&gt;"",IPMT($C$5/12,A29,$C$7,$C$3,0,0),"")</f>
        <v>-3655.72748004952</v>
      </c>
      <c r="D29" s="8" t="n">
        <f aca="false">IF(A29&lt;&gt;"",B29+C29,"")</f>
        <v>-32480.6958340527</v>
      </c>
      <c r="E29" s="9" t="n">
        <f aca="false">IF(A29&lt;&gt;"",$C$3+SUM($B$17:B29),"")</f>
        <v>336747.779650949</v>
      </c>
      <c r="F29" s="11" t="n">
        <f aca="false">EDATE(F28,1)</f>
        <v>44514</v>
      </c>
    </row>
    <row r="30" customFormat="false" ht="13.8" hidden="false" customHeight="false" outlineLevel="0" collapsed="false">
      <c r="A30" s="0" t="n">
        <f aca="false">IF(A29&gt;=$C$7,"",A29+1)</f>
        <v>14</v>
      </c>
      <c r="B30" s="8" t="n">
        <f aca="false">IF(A30&lt;&gt;"",PPMT($C$5/12,A30,$C$7,$C$3,0,0),"")</f>
        <v>-29113.2180375432</v>
      </c>
      <c r="C30" s="8" t="n">
        <f aca="false">IF(A30&lt;&gt;"",IPMT($C$5/12,A30,$C$7,$C$3,0,0),"")</f>
        <v>-3367.47779650949</v>
      </c>
      <c r="D30" s="8" t="n">
        <f aca="false">IF(A30&lt;&gt;"",B30+C30,"")</f>
        <v>-32480.6958340527</v>
      </c>
      <c r="E30" s="9" t="n">
        <f aca="false">IF(A30&lt;&gt;"",$C$3+SUM($B$17:B30),"")</f>
        <v>307634.561613406</v>
      </c>
      <c r="F30" s="11" t="n">
        <f aca="false">EDATE(F29,1)</f>
        <v>44544</v>
      </c>
    </row>
    <row r="31" customFormat="false" ht="13.8" hidden="false" customHeight="false" outlineLevel="0" collapsed="false">
      <c r="A31" s="0" t="n">
        <f aca="false">IF(A30&gt;=$C$7,"",A30+1)</f>
        <v>15</v>
      </c>
      <c r="B31" s="8" t="n">
        <f aca="false">IF(A31&lt;&gt;"",PPMT($C$5/12,A31,$C$7,$C$3,0,0),"")</f>
        <v>-29404.3502179186</v>
      </c>
      <c r="C31" s="8" t="n">
        <f aca="false">IF(A31&lt;&gt;"",IPMT($C$5/12,A31,$C$7,$C$3,0,0),"")</f>
        <v>-3076.34561613405</v>
      </c>
      <c r="D31" s="8" t="n">
        <f aca="false">IF(A31&lt;&gt;"",B31+C31,"")</f>
        <v>-32480.6958340527</v>
      </c>
      <c r="E31" s="9" t="n">
        <f aca="false">IF(A31&lt;&gt;"",$C$3+SUM($B$17:B31),"")</f>
        <v>278230.211395487</v>
      </c>
      <c r="F31" s="11" t="n">
        <f aca="false">EDATE(F30,1)</f>
        <v>44575</v>
      </c>
    </row>
    <row r="32" customFormat="false" ht="13.8" hidden="false" customHeight="false" outlineLevel="0" collapsed="false">
      <c r="A32" s="0" t="n">
        <f aca="false">IF(A31&gt;=$C$7,"",A31+1)</f>
        <v>16</v>
      </c>
      <c r="B32" s="8" t="n">
        <f aca="false">IF(A32&lt;&gt;"",PPMT($C$5/12,A32,$C$7,$C$3,0,0),"")</f>
        <v>-29698.3937200978</v>
      </c>
      <c r="C32" s="8" t="n">
        <f aca="false">IF(A32&lt;&gt;"",IPMT($C$5/12,A32,$C$7,$C$3,0,0),"")</f>
        <v>-2782.30211395487</v>
      </c>
      <c r="D32" s="8" t="n">
        <f aca="false">IF(A32&lt;&gt;"",B32+C32,"")</f>
        <v>-32480.6958340527</v>
      </c>
      <c r="E32" s="9" t="n">
        <f aca="false">IF(A32&lt;&gt;"",$C$3+SUM($B$17:B32),"")</f>
        <v>248531.817675389</v>
      </c>
      <c r="F32" s="11" t="n">
        <f aca="false">EDATE(F31,1)</f>
        <v>44606</v>
      </c>
    </row>
    <row r="33" customFormat="false" ht="13.8" hidden="false" customHeight="false" outlineLevel="0" collapsed="false">
      <c r="A33" s="0" t="n">
        <f aca="false">IF(A32&gt;=$C$7,"",A32+1)</f>
        <v>17</v>
      </c>
      <c r="B33" s="8" t="n">
        <f aca="false">IF(A33&lt;&gt;"",PPMT($C$5/12,A33,$C$7,$C$3,0,0),"")</f>
        <v>-29995.3776572988</v>
      </c>
      <c r="C33" s="8" t="n">
        <f aca="false">IF(A33&lt;&gt;"",IPMT($C$5/12,A33,$C$7,$C$3,0,0),"")</f>
        <v>-2485.31817675389</v>
      </c>
      <c r="D33" s="8" t="n">
        <f aca="false">IF(A33&lt;&gt;"",B33+C33,"")</f>
        <v>-32480.6958340527</v>
      </c>
      <c r="E33" s="9" t="n">
        <f aca="false">IF(A33&lt;&gt;"",$C$3+SUM($B$17:B33),"")</f>
        <v>218536.440018091</v>
      </c>
      <c r="F33" s="11" t="n">
        <f aca="false">EDATE(F32,1)</f>
        <v>44634</v>
      </c>
    </row>
    <row r="34" customFormat="false" ht="13.8" hidden="false" customHeight="false" outlineLevel="0" collapsed="false">
      <c r="A34" s="0" t="n">
        <f aca="false">IF(A33&gt;=$C$7,"",A33+1)</f>
        <v>18</v>
      </c>
      <c r="B34" s="8" t="n">
        <f aca="false">IF(A34&lt;&gt;"",PPMT($C$5/12,A34,$C$7,$C$3,0,0),"")</f>
        <v>-30295.3314338717</v>
      </c>
      <c r="C34" s="8" t="n">
        <f aca="false">IF(A34&lt;&gt;"",IPMT($C$5/12,A34,$C$7,$C$3,0,0),"")</f>
        <v>-2185.3644001809</v>
      </c>
      <c r="D34" s="8" t="n">
        <f aca="false">IF(A34&lt;&gt;"",B34+C34,"")</f>
        <v>-32480.6958340527</v>
      </c>
      <c r="E34" s="9" t="n">
        <f aca="false">IF(A34&lt;&gt;"",$C$3+SUM($B$17:B34),"")</f>
        <v>188241.108584219</v>
      </c>
      <c r="F34" s="11" t="n">
        <f aca="false">EDATE(F33,1)</f>
        <v>44665</v>
      </c>
    </row>
    <row r="35" customFormat="false" ht="13.8" hidden="false" customHeight="false" outlineLevel="0" collapsed="false">
      <c r="A35" s="0" t="n">
        <f aca="false">IF(A34&gt;=$C$7,"",A34+1)</f>
        <v>19</v>
      </c>
      <c r="B35" s="8" t="n">
        <f aca="false">IF(A35&lt;&gt;"",PPMT($C$5/12,A35,$C$7,$C$3,0,0),"")</f>
        <v>-30598.2847482105</v>
      </c>
      <c r="C35" s="8" t="n">
        <f aca="false">IF(A35&lt;&gt;"",IPMT($C$5/12,A35,$C$7,$C$3,0,0),"")</f>
        <v>-1882.41108584218</v>
      </c>
      <c r="D35" s="8" t="n">
        <f aca="false">IF(A35&lt;&gt;"",B35+C35,"")</f>
        <v>-32480.6958340527</v>
      </c>
      <c r="E35" s="9" t="n">
        <f aca="false">IF(A35&lt;&gt;"",$C$3+SUM($B$17:B35),"")</f>
        <v>157642.823836008</v>
      </c>
      <c r="F35" s="11" t="n">
        <f aca="false">EDATE(F34,1)</f>
        <v>44695</v>
      </c>
    </row>
    <row r="36" customFormat="false" ht="13.8" hidden="false" customHeight="false" outlineLevel="0" collapsed="false">
      <c r="A36" s="0" t="n">
        <f aca="false">IF(A35&gt;=$C$7,"",A35+1)</f>
        <v>20</v>
      </c>
      <c r="B36" s="8" t="n">
        <f aca="false">IF(A36&lt;&gt;"",PPMT($C$5/12,A36,$C$7,$C$3,0,0),"")</f>
        <v>-30904.2675956926</v>
      </c>
      <c r="C36" s="8" t="n">
        <f aca="false">IF(A36&lt;&gt;"",IPMT($C$5/12,A36,$C$7,$C$3,0,0),"")</f>
        <v>-1576.42823836008</v>
      </c>
      <c r="D36" s="8" t="n">
        <f aca="false">IF(A36&lt;&gt;"",B36+C36,"")</f>
        <v>-32480.6958340527</v>
      </c>
      <c r="E36" s="9" t="n">
        <f aca="false">IF(A36&lt;&gt;"",$C$3+SUM($B$17:B36),"")</f>
        <v>126738.556240316</v>
      </c>
      <c r="F36" s="11" t="n">
        <f aca="false">EDATE(F35,1)</f>
        <v>44726</v>
      </c>
    </row>
    <row r="37" customFormat="false" ht="13.8" hidden="false" customHeight="false" outlineLevel="0" collapsed="false">
      <c r="A37" s="0" t="n">
        <f aca="false">IF(A36&gt;=$C$7,"",A36+1)</f>
        <v>21</v>
      </c>
      <c r="B37" s="8" t="n">
        <f aca="false">IF(A37&lt;&gt;"",PPMT($C$5/12,A37,$C$7,$C$3,0,0),"")</f>
        <v>-31213.3102716495</v>
      </c>
      <c r="C37" s="8" t="n">
        <f aca="false">IF(A37&lt;&gt;"",IPMT($C$5/12,A37,$C$7,$C$3,0,0),"")</f>
        <v>-1267.38556240315</v>
      </c>
      <c r="D37" s="8" t="n">
        <f aca="false">IF(A37&lt;&gt;"",B37+C37,"")</f>
        <v>-32480.6958340527</v>
      </c>
      <c r="E37" s="9" t="n">
        <f aca="false">IF(A37&lt;&gt;"",$C$3+SUM($B$17:B37),"")</f>
        <v>95525.2459686663</v>
      </c>
      <c r="F37" s="11" t="n">
        <f aca="false">EDATE(F36,1)</f>
        <v>44756</v>
      </c>
    </row>
    <row r="38" customFormat="false" ht="13.8" hidden="false" customHeight="false" outlineLevel="0" collapsed="false">
      <c r="A38" s="0" t="n">
        <f aca="false">IF(A37&gt;=$C$7,"",A37+1)</f>
        <v>22</v>
      </c>
      <c r="B38" s="8" t="n">
        <f aca="false">IF(A38&lt;&gt;"",PPMT($C$5/12,A38,$C$7,$C$3,0,0),"")</f>
        <v>-31525.443374366</v>
      </c>
      <c r="C38" s="8" t="n">
        <f aca="false">IF(A38&lt;&gt;"",IPMT($C$5/12,A38,$C$7,$C$3,0,0),"")</f>
        <v>-955.252459686654</v>
      </c>
      <c r="D38" s="8" t="n">
        <f aca="false">IF(A38&lt;&gt;"",B38+C38,"")</f>
        <v>-32480.6958340527</v>
      </c>
      <c r="E38" s="9" t="n">
        <f aca="false">IF(A38&lt;&gt;"",$C$3+SUM($B$17:B38),"")</f>
        <v>63999.8025943002</v>
      </c>
      <c r="F38" s="11" t="n">
        <f aca="false">EDATE(F37,1)</f>
        <v>44787</v>
      </c>
    </row>
    <row r="39" customFormat="false" ht="13.8" hidden="false" customHeight="false" outlineLevel="0" collapsed="false">
      <c r="A39" s="0" t="n">
        <f aca="false">IF(A38&gt;=$C$7,"",A38+1)</f>
        <v>23</v>
      </c>
      <c r="B39" s="8" t="n">
        <f aca="false">IF(A39&lt;&gt;"",PPMT($C$5/12,A39,$C$7,$C$3,0,0),"")</f>
        <v>-31840.6978081097</v>
      </c>
      <c r="C39" s="8" t="n">
        <f aca="false">IF(A39&lt;&gt;"",IPMT($C$5/12,A39,$C$7,$C$3,0,0),"")</f>
        <v>-639.998025942998</v>
      </c>
      <c r="D39" s="8" t="n">
        <f aca="false">IF(A39&lt;&gt;"",B39+C39,"")</f>
        <v>-32480.6958340527</v>
      </c>
      <c r="E39" s="9" t="n">
        <f aca="false">IF(A39&lt;&gt;"",$C$3+SUM($B$17:B39),"")</f>
        <v>32159.1047861906</v>
      </c>
      <c r="F39" s="11" t="n">
        <f aca="false">EDATE(F38,1)</f>
        <v>44818</v>
      </c>
    </row>
    <row r="40" customFormat="false" ht="13.8" hidden="false" customHeight="false" outlineLevel="0" collapsed="false">
      <c r="A40" s="0" t="n">
        <f aca="false">IF(A39&gt;=$C$7,"",A39+1)</f>
        <v>24</v>
      </c>
      <c r="B40" s="8" t="n">
        <f aca="false">IF(A40&lt;&gt;"",PPMT($C$5/12,A40,$C$7,$C$3,0,0),"")</f>
        <v>-32159.1047861908</v>
      </c>
      <c r="C40" s="8" t="n">
        <f aca="false">IF(A40&lt;&gt;"",IPMT($C$5/12,A40,$C$7,$C$3,0,0),"")</f>
        <v>-321.591047861902</v>
      </c>
      <c r="D40" s="8" t="n">
        <f aca="false">IF(A40&lt;&gt;"",B40+C40,"")</f>
        <v>-32480.6958340527</v>
      </c>
      <c r="E40" s="9" t="n">
        <f aca="false">IF(A40&lt;&gt;"",$C$3+SUM($B$17:B40),"")</f>
        <v>0</v>
      </c>
      <c r="F40" s="11" t="n">
        <f aca="false">EDATE(F39,1)</f>
        <v>44848</v>
      </c>
    </row>
    <row r="41" customFormat="false" ht="15" hidden="false" customHeight="false" outlineLevel="0" collapsed="false">
      <c r="A41" s="0" t="str">
        <f aca="false">IF(A40&gt;=$C$7,"",A40+1)</f>
        <v/>
      </c>
      <c r="B41" s="8" t="str">
        <f aca="false">IF(A41&lt;&gt;"",PPMT($C$5/12,A41,$C$7,$C$3,0,0),"")</f>
        <v/>
      </c>
      <c r="C41" s="8" t="str">
        <f aca="false">IF(A41&lt;&gt;"",IPMT($C$5/12,A41,$C$7,$C$3,0,0),"")</f>
        <v/>
      </c>
      <c r="D41" s="8" t="str">
        <f aca="false">IF(A41&lt;&gt;"",B41+C41,"")</f>
        <v/>
      </c>
      <c r="E41" s="9" t="str">
        <f aca="false">IF(A41&lt;&gt;"",$C$3+SUM($B$17:B41),"")</f>
        <v/>
      </c>
    </row>
    <row r="42" customFormat="false" ht="15" hidden="false" customHeight="false" outlineLevel="0" collapsed="false">
      <c r="A42" s="0" t="str">
        <f aca="false">IF(A41&gt;=$C$7,"",A41+1)</f>
        <v/>
      </c>
      <c r="B42" s="8" t="str">
        <f aca="false">IF(A42&lt;&gt;"",PPMT($C$5/12,A42,$C$7,$C$3,0,0),"")</f>
        <v/>
      </c>
      <c r="C42" s="8" t="str">
        <f aca="false">IF(A42&lt;&gt;"",IPMT($C$5/12,A42,$C$7,$C$3,0,0),"")</f>
        <v/>
      </c>
      <c r="D42" s="8" t="str">
        <f aca="false">IF(A42&lt;&gt;"",B42+C42,"")</f>
        <v/>
      </c>
      <c r="E42" s="9" t="str">
        <f aca="false">IF(A42&lt;&gt;"",$C$3+SUM($B$17:B42),"")</f>
        <v/>
      </c>
    </row>
    <row r="43" customFormat="false" ht="15" hidden="false" customHeight="false" outlineLevel="0" collapsed="false">
      <c r="A43" s="0" t="str">
        <f aca="false">IF(A42&gt;=$C$7,"",A42+1)</f>
        <v/>
      </c>
      <c r="B43" s="8" t="str">
        <f aca="false">IF(A43&lt;&gt;"",PPMT($C$5/12,A43,$C$7,$C$3,0,0),"")</f>
        <v/>
      </c>
      <c r="C43" s="8" t="str">
        <f aca="false">IF(A43&lt;&gt;"",IPMT($C$5/12,A43,$C$7,$C$3,0,0),"")</f>
        <v/>
      </c>
      <c r="D43" s="8" t="str">
        <f aca="false">IF(A43&lt;&gt;"",B43+C43,"")</f>
        <v/>
      </c>
      <c r="E43" s="9" t="str">
        <f aca="false">IF(A43&lt;&gt;"",$C$3+SUM($B$17:B43),"")</f>
        <v/>
      </c>
    </row>
    <row r="44" customFormat="false" ht="15" hidden="false" customHeight="false" outlineLevel="0" collapsed="false">
      <c r="A44" s="0" t="str">
        <f aca="false">IF(A43&gt;=$C$7,"",A43+1)</f>
        <v/>
      </c>
      <c r="B44" s="8" t="str">
        <f aca="false">IF(A44&lt;&gt;"",PPMT($C$5/12,A44,$C$7,$C$3,0,0),"")</f>
        <v/>
      </c>
      <c r="C44" s="8" t="str">
        <f aca="false">IF(A44&lt;&gt;"",IPMT($C$5/12,A44,$C$7,$C$3,0,0),"")</f>
        <v/>
      </c>
      <c r="D44" s="8" t="str">
        <f aca="false">IF(A44&lt;&gt;"",B44+C44,"")</f>
        <v/>
      </c>
      <c r="E44" s="9" t="str">
        <f aca="false">IF(A44&lt;&gt;"",$C$3+SUM($B$17:B44),"")</f>
        <v/>
      </c>
    </row>
    <row r="45" customFormat="false" ht="15" hidden="false" customHeight="false" outlineLevel="0" collapsed="false">
      <c r="A45" s="0" t="str">
        <f aca="false">IF(A44&gt;=$C$7,"",A44+1)</f>
        <v/>
      </c>
      <c r="B45" s="8" t="str">
        <f aca="false">IF(A45&lt;&gt;"",PPMT($C$5/12,A45,$C$7,$C$3,0,0),"")</f>
        <v/>
      </c>
      <c r="C45" s="8" t="str">
        <f aca="false">IF(A45&lt;&gt;"",IPMT($C$5/12,A45,$C$7,$C$3,0,0),"")</f>
        <v/>
      </c>
      <c r="D45" s="8" t="str">
        <f aca="false">IF(A45&lt;&gt;"",B45+C45,"")</f>
        <v/>
      </c>
      <c r="E45" s="9" t="str">
        <f aca="false">IF(A45&lt;&gt;"",$C$3+SUM($B$17:B45),"")</f>
        <v/>
      </c>
    </row>
    <row r="46" customFormat="false" ht="15" hidden="false" customHeight="false" outlineLevel="0" collapsed="false">
      <c r="A46" s="0" t="str">
        <f aca="false">IF(A45&gt;=$C$7,"",A45+1)</f>
        <v/>
      </c>
      <c r="B46" s="8" t="str">
        <f aca="false">IF(A46&lt;&gt;"",PPMT($C$5/12,A46,$C$7,$C$3,0,0),"")</f>
        <v/>
      </c>
      <c r="C46" s="8" t="str">
        <f aca="false">IF(A46&lt;&gt;"",IPMT($C$5/12,A46,$C$7,$C$3,0,0),"")</f>
        <v/>
      </c>
      <c r="D46" s="8" t="str">
        <f aca="false">IF(A46&lt;&gt;"",B46+C46,"")</f>
        <v/>
      </c>
      <c r="E46" s="9" t="str">
        <f aca="false">IF(A46&lt;&gt;"",$C$3+SUM($B$17:B46),"")</f>
        <v/>
      </c>
    </row>
    <row r="47" customFormat="false" ht="15" hidden="false" customHeight="false" outlineLevel="0" collapsed="false">
      <c r="A47" s="0" t="str">
        <f aca="false">IF(A46&gt;=$C$7,"",A46+1)</f>
        <v/>
      </c>
      <c r="B47" s="8" t="str">
        <f aca="false">IF(A47&lt;&gt;"",PPMT($C$5/12,A47,$C$7,$C$3,0,0),"")</f>
        <v/>
      </c>
      <c r="C47" s="8" t="str">
        <f aca="false">IF(A47&lt;&gt;"",IPMT($C$5/12,A47,$C$7,$C$3,0,0),"")</f>
        <v/>
      </c>
      <c r="D47" s="8" t="str">
        <f aca="false">IF(A47&lt;&gt;"",B47+C47,"")</f>
        <v/>
      </c>
      <c r="E47" s="9" t="str">
        <f aca="false">IF(A47&lt;&gt;"",$C$3+SUM($B$17:B47),"")</f>
        <v/>
      </c>
    </row>
    <row r="48" customFormat="false" ht="15" hidden="false" customHeight="false" outlineLevel="0" collapsed="false">
      <c r="A48" s="0" t="str">
        <f aca="false">IF(A47&gt;=$C$7,"",A47+1)</f>
        <v/>
      </c>
      <c r="B48" s="8" t="str">
        <f aca="false">IF(A48&lt;&gt;"",PPMT($C$5/12,A48,$C$7,$C$3,0,0),"")</f>
        <v/>
      </c>
      <c r="C48" s="8" t="str">
        <f aca="false">IF(A48&lt;&gt;"",IPMT($C$5/12,A48,$C$7,$C$3,0,0),"")</f>
        <v/>
      </c>
      <c r="D48" s="8" t="str">
        <f aca="false">IF(A48&lt;&gt;"",B48+C48,"")</f>
        <v/>
      </c>
      <c r="E48" s="9" t="str">
        <f aca="false">IF(A48&lt;&gt;"",$C$3+SUM($B$17:B48),"")</f>
        <v/>
      </c>
    </row>
    <row r="49" customFormat="false" ht="15" hidden="false" customHeight="false" outlineLevel="0" collapsed="false">
      <c r="A49" s="0" t="str">
        <f aca="false">IF(A48&gt;=$C$7,"",A48+1)</f>
        <v/>
      </c>
      <c r="B49" s="8" t="str">
        <f aca="false">IF(A49&lt;&gt;"",PPMT($C$5/12,A49,$C$7,$C$3,0,0),"")</f>
        <v/>
      </c>
      <c r="C49" s="8" t="str">
        <f aca="false">IF(A49&lt;&gt;"",IPMT($C$5/12,A49,$C$7,$C$3,0,0),"")</f>
        <v/>
      </c>
      <c r="D49" s="8" t="str">
        <f aca="false">IF(A49&lt;&gt;"",B49+C49,"")</f>
        <v/>
      </c>
      <c r="E49" s="9" t="str">
        <f aca="false">IF(A49&lt;&gt;"",$C$3+SUM($B$17:B49),"")</f>
        <v/>
      </c>
    </row>
    <row r="50" customFormat="false" ht="15" hidden="false" customHeight="false" outlineLevel="0" collapsed="false">
      <c r="A50" s="0" t="str">
        <f aca="false">IF(A49&gt;=$C$7,"",A49+1)</f>
        <v/>
      </c>
      <c r="B50" s="8" t="str">
        <f aca="false">IF(A50&lt;&gt;"",PPMT($C$5/12,A50,$C$7,$C$3,0,0),"")</f>
        <v/>
      </c>
      <c r="C50" s="8" t="str">
        <f aca="false">IF(A50&lt;&gt;"",IPMT($C$5/12,A50,$C$7,$C$3,0,0),"")</f>
        <v/>
      </c>
      <c r="D50" s="8" t="str">
        <f aca="false">IF(A50&lt;&gt;"",B50+C50,"")</f>
        <v/>
      </c>
      <c r="E50" s="9" t="str">
        <f aca="false">IF(A50&lt;&gt;"",$C$3+SUM($B$17:B50),"")</f>
        <v/>
      </c>
    </row>
    <row r="51" customFormat="false" ht="15" hidden="false" customHeight="false" outlineLevel="0" collapsed="false">
      <c r="A51" s="0" t="str">
        <f aca="false">IF(A50&gt;=$C$7,"",A50+1)</f>
        <v/>
      </c>
      <c r="B51" s="8" t="str">
        <f aca="false">IF(A51&lt;&gt;"",PPMT($C$5/12,A51,$C$7,$C$3,0,0),"")</f>
        <v/>
      </c>
      <c r="C51" s="8" t="str">
        <f aca="false">IF(A51&lt;&gt;"",IPMT($C$5/12,A51,$C$7,$C$3,0,0),"")</f>
        <v/>
      </c>
      <c r="D51" s="8" t="str">
        <f aca="false">IF(A51&lt;&gt;"",B51+C51,"")</f>
        <v/>
      </c>
      <c r="E51" s="9" t="str">
        <f aca="false">IF(A51&lt;&gt;"",$C$3+SUM($B$17:B51),"")</f>
        <v/>
      </c>
    </row>
    <row r="52" customFormat="false" ht="15" hidden="false" customHeight="false" outlineLevel="0" collapsed="false">
      <c r="A52" s="0" t="str">
        <f aca="false">IF(A51&gt;=$C$7,"",A51+1)</f>
        <v/>
      </c>
      <c r="B52" s="8" t="str">
        <f aca="false">IF(A52&lt;&gt;"",PPMT($C$5/12,A52,$C$7,$C$3,0,0),"")</f>
        <v/>
      </c>
      <c r="C52" s="8" t="str">
        <f aca="false">IF(A52&lt;&gt;"",IPMT($C$5/12,A52,$C$7,$C$3,0,0),"")</f>
        <v/>
      </c>
      <c r="D52" s="8" t="str">
        <f aca="false">IF(A52&lt;&gt;"",B52+C52,"")</f>
        <v/>
      </c>
      <c r="E52" s="9" t="str">
        <f aca="false">IF(A52&lt;&gt;"",$C$3+SUM($B$17:B52),"")</f>
        <v/>
      </c>
    </row>
    <row r="53" customFormat="false" ht="15" hidden="false" customHeight="false" outlineLevel="0" collapsed="false">
      <c r="A53" s="0" t="str">
        <f aca="false">IF(A52&gt;=$C$7,"",A52+1)</f>
        <v/>
      </c>
      <c r="B53" s="8" t="str">
        <f aca="false">IF(A53&lt;&gt;"",PPMT($C$5/12,A53,$C$7,$C$3,0,0),"")</f>
        <v/>
      </c>
      <c r="C53" s="8" t="str">
        <f aca="false">IF(A53&lt;&gt;"",IPMT($C$5/12,A53,$C$7,$C$3,0,0),"")</f>
        <v/>
      </c>
      <c r="D53" s="8" t="str">
        <f aca="false">IF(A53&lt;&gt;"",B53+C53,"")</f>
        <v/>
      </c>
      <c r="E53" s="9" t="str">
        <f aca="false">IF(A53&lt;&gt;"",$C$3+SUM($B$17:B53),"")</f>
        <v/>
      </c>
    </row>
    <row r="54" customFormat="false" ht="15" hidden="false" customHeight="false" outlineLevel="0" collapsed="false">
      <c r="A54" s="0" t="str">
        <f aca="false">IF(A53&gt;=$C$7,"",A53+1)</f>
        <v/>
      </c>
      <c r="B54" s="8" t="str">
        <f aca="false">IF(A54&lt;&gt;"",PPMT($C$5/12,A54,$C$7,$C$3,0,0),"")</f>
        <v/>
      </c>
      <c r="C54" s="8" t="str">
        <f aca="false">IF(A54&lt;&gt;"",IPMT($C$5/12,A54,$C$7,$C$3,0,0),"")</f>
        <v/>
      </c>
      <c r="D54" s="8" t="str">
        <f aca="false">IF(A54&lt;&gt;"",B54+C54,"")</f>
        <v/>
      </c>
      <c r="E54" s="9" t="str">
        <f aca="false">IF(A54&lt;&gt;"",$C$3+SUM($B$17:B54),"")</f>
        <v/>
      </c>
    </row>
    <row r="55" customFormat="false" ht="15" hidden="false" customHeight="false" outlineLevel="0" collapsed="false">
      <c r="A55" s="0" t="str">
        <f aca="false">IF(A54&gt;=$C$7,"",A54+1)</f>
        <v/>
      </c>
      <c r="B55" s="8" t="str">
        <f aca="false">IF(A55&lt;&gt;"",PPMT($C$5/12,A55,$C$7,$C$3,0,0),"")</f>
        <v/>
      </c>
      <c r="C55" s="8" t="str">
        <f aca="false">IF(A55&lt;&gt;"",IPMT($C$5/12,A55,$C$7,$C$3,0,0),"")</f>
        <v/>
      </c>
      <c r="D55" s="8" t="str">
        <f aca="false">IF(A55&lt;&gt;"",B55+C55,"")</f>
        <v/>
      </c>
      <c r="E55" s="9" t="str">
        <f aca="false">IF(A55&lt;&gt;"",$C$3+SUM($B$17:B55),"")</f>
        <v/>
      </c>
    </row>
    <row r="56" customFormat="false" ht="15" hidden="false" customHeight="false" outlineLevel="0" collapsed="false">
      <c r="A56" s="0" t="str">
        <f aca="false">IF(A55&gt;=$C$7,"",A55+1)</f>
        <v/>
      </c>
      <c r="B56" s="8" t="str">
        <f aca="false">IF(A56&lt;&gt;"",PPMT($C$5/12,A56,$C$7,$C$3,0,0),"")</f>
        <v/>
      </c>
      <c r="C56" s="8" t="str">
        <f aca="false">IF(A56&lt;&gt;"",IPMT($C$5/12,A56,$C$7,$C$3,0,0),"")</f>
        <v/>
      </c>
      <c r="D56" s="8" t="str">
        <f aca="false">IF(A56&lt;&gt;"",B56+C56,"")</f>
        <v/>
      </c>
      <c r="E56" s="9" t="str">
        <f aca="false">IF(A56&lt;&gt;"",$C$3+SUM($B$17:B56),"")</f>
        <v/>
      </c>
    </row>
    <row r="57" customFormat="false" ht="15" hidden="false" customHeight="false" outlineLevel="0" collapsed="false">
      <c r="A57" s="0" t="str">
        <f aca="false">IF(A56&gt;=$C$7,"",A56+1)</f>
        <v/>
      </c>
      <c r="B57" s="8" t="str">
        <f aca="false">IF(A57&lt;&gt;"",PPMT($C$5/12,A57,$C$7,$C$3,0,0),"")</f>
        <v/>
      </c>
      <c r="C57" s="8" t="str">
        <f aca="false">IF(A57&lt;&gt;"",IPMT($C$5/12,A57,$C$7,$C$3,0,0),"")</f>
        <v/>
      </c>
      <c r="D57" s="8" t="str">
        <f aca="false">IF(A57&lt;&gt;"",B57+C57,"")</f>
        <v/>
      </c>
      <c r="E57" s="9" t="str">
        <f aca="false">IF(A57&lt;&gt;"",$C$3+SUM($B$17:B57),"")</f>
        <v/>
      </c>
    </row>
    <row r="58" customFormat="false" ht="15" hidden="false" customHeight="false" outlineLevel="0" collapsed="false">
      <c r="A58" s="0" t="str">
        <f aca="false">IF(A57&gt;=$C$7,"",A57+1)</f>
        <v/>
      </c>
      <c r="B58" s="8" t="str">
        <f aca="false">IF(A58&lt;&gt;"",PPMT($C$5/12,A58,$C$7,$C$3,0,0),"")</f>
        <v/>
      </c>
      <c r="C58" s="8" t="str">
        <f aca="false">IF(A58&lt;&gt;"",IPMT($C$5/12,A58,$C$7,$C$3,0,0),"")</f>
        <v/>
      </c>
      <c r="D58" s="8" t="str">
        <f aca="false">IF(A58&lt;&gt;"",B58+C58,"")</f>
        <v/>
      </c>
      <c r="E58" s="9" t="str">
        <f aca="false">IF(A58&lt;&gt;"",$C$3+SUM($B$17:B58),"")</f>
        <v/>
      </c>
    </row>
    <row r="59" customFormat="false" ht="15" hidden="false" customHeight="false" outlineLevel="0" collapsed="false">
      <c r="A59" s="0" t="str">
        <f aca="false">IF(A58&gt;=$C$7,"",A58+1)</f>
        <v/>
      </c>
      <c r="B59" s="8" t="str">
        <f aca="false">IF(A59&lt;&gt;"",PPMT($C$5/12,A59,$C$7,$C$3,0,0),"")</f>
        <v/>
      </c>
      <c r="C59" s="8" t="str">
        <f aca="false">IF(A59&lt;&gt;"",IPMT($C$5/12,A59,$C$7,$C$3,0,0),"")</f>
        <v/>
      </c>
      <c r="D59" s="8" t="str">
        <f aca="false">IF(A59&lt;&gt;"",B59+C59,"")</f>
        <v/>
      </c>
      <c r="E59" s="9" t="str">
        <f aca="false">IF(A59&lt;&gt;"",$C$3+SUM($B$17:B59),"")</f>
        <v/>
      </c>
    </row>
    <row r="60" customFormat="false" ht="15" hidden="false" customHeight="false" outlineLevel="0" collapsed="false">
      <c r="A60" s="0" t="str">
        <f aca="false">IF(A59&gt;=$C$7,"",A59+1)</f>
        <v/>
      </c>
      <c r="B60" s="8" t="str">
        <f aca="false">IF(A60&lt;&gt;"",PPMT($C$5/12,A60,$C$7,$C$3,0,0),"")</f>
        <v/>
      </c>
      <c r="C60" s="8" t="str">
        <f aca="false">IF(A60&lt;&gt;"",IPMT($C$5/12,A60,$C$7,$C$3,0,0),"")</f>
        <v/>
      </c>
      <c r="D60" s="8" t="str">
        <f aca="false">IF(A60&lt;&gt;"",B60+C60,"")</f>
        <v/>
      </c>
      <c r="E60" s="9" t="str">
        <f aca="false">IF(A60&lt;&gt;"",$C$3+SUM($B$17:B60),"")</f>
        <v/>
      </c>
    </row>
    <row r="61" customFormat="false" ht="15" hidden="false" customHeight="false" outlineLevel="0" collapsed="false">
      <c r="A61" s="0" t="str">
        <f aca="false">IF(A60&gt;=$C$7,"",A60+1)</f>
        <v/>
      </c>
      <c r="B61" s="8" t="str">
        <f aca="false">IF(A61&lt;&gt;"",PPMT($C$5/12,A61,$C$7,$C$3,0,0),"")</f>
        <v/>
      </c>
      <c r="C61" s="8" t="str">
        <f aca="false">IF(A61&lt;&gt;"",IPMT($C$5/12,A61,$C$7,$C$3,0,0),"")</f>
        <v/>
      </c>
      <c r="D61" s="8" t="str">
        <f aca="false">IF(A61&lt;&gt;"",B61+C61,"")</f>
        <v/>
      </c>
      <c r="E61" s="9" t="str">
        <f aca="false">IF(A61&lt;&gt;"",$C$3+SUM($B$17:B61),"")</f>
        <v/>
      </c>
    </row>
    <row r="62" customFormat="false" ht="15" hidden="false" customHeight="false" outlineLevel="0" collapsed="false">
      <c r="A62" s="0" t="str">
        <f aca="false">IF(A61&gt;=$C$7,"",A61+1)</f>
        <v/>
      </c>
      <c r="B62" s="8" t="str">
        <f aca="false">IF(A62&lt;&gt;"",PPMT($C$5/12,A62,$C$7,$C$3,0,0),"")</f>
        <v/>
      </c>
      <c r="C62" s="8" t="str">
        <f aca="false">IF(A62&lt;&gt;"",IPMT($C$5/12,A62,$C$7,$C$3,0,0),"")</f>
        <v/>
      </c>
      <c r="D62" s="8" t="str">
        <f aca="false">IF(A62&lt;&gt;"",B62+C62,"")</f>
        <v/>
      </c>
      <c r="E62" s="9" t="str">
        <f aca="false">IF(A62&lt;&gt;"",$C$3+SUM($B$17:B62),"")</f>
        <v/>
      </c>
    </row>
    <row r="63" customFormat="false" ht="15" hidden="false" customHeight="false" outlineLevel="0" collapsed="false">
      <c r="A63" s="0" t="str">
        <f aca="false">IF(A62&gt;=$C$7,"",A62+1)</f>
        <v/>
      </c>
      <c r="B63" s="8" t="str">
        <f aca="false">IF(A63&lt;&gt;"",PPMT($C$5/12,A63,$C$7,$C$3,0,0),"")</f>
        <v/>
      </c>
      <c r="C63" s="8" t="str">
        <f aca="false">IF(A63&lt;&gt;"",IPMT($C$5/12,A63,$C$7,$C$3,0,0),"")</f>
        <v/>
      </c>
      <c r="D63" s="8" t="str">
        <f aca="false">IF(A63&lt;&gt;"",B63+C63,"")</f>
        <v/>
      </c>
      <c r="E63" s="9" t="str">
        <f aca="false">IF(A63&lt;&gt;"",$C$3+SUM($B$17:B63),"")</f>
        <v/>
      </c>
    </row>
    <row r="64" customFormat="false" ht="15" hidden="false" customHeight="false" outlineLevel="0" collapsed="false">
      <c r="A64" s="0" t="str">
        <f aca="false">IF(A63&gt;=$C$7,"",A63+1)</f>
        <v/>
      </c>
      <c r="B64" s="8" t="str">
        <f aca="false">IF(A64&lt;&gt;"",PPMT($C$5/12,A64,$C$7,$C$3,0,0),"")</f>
        <v/>
      </c>
      <c r="C64" s="8" t="str">
        <f aca="false">IF(A64&lt;&gt;"",IPMT($C$5/12,A64,$C$7,$C$3,0,0),"")</f>
        <v/>
      </c>
      <c r="D64" s="8" t="str">
        <f aca="false">IF(A64&lt;&gt;"",B64+C64,"")</f>
        <v/>
      </c>
      <c r="E64" s="9" t="str">
        <f aca="false">IF(A64&lt;&gt;"",$C$3+SUM($B$17:B64),"")</f>
        <v/>
      </c>
    </row>
    <row r="65" customFormat="false" ht="15" hidden="false" customHeight="false" outlineLevel="0" collapsed="false">
      <c r="A65" s="0" t="str">
        <f aca="false">IF(A64&gt;=$C$7,"",A64+1)</f>
        <v/>
      </c>
      <c r="B65" s="8" t="str">
        <f aca="false">IF(A65&lt;&gt;"",PPMT($C$5/12,A65,$C$7,$C$3,0,0),"")</f>
        <v/>
      </c>
      <c r="C65" s="8" t="str">
        <f aca="false">IF(A65&lt;&gt;"",IPMT($C$5/12,A65,$C$7,$C$3,0,0),"")</f>
        <v/>
      </c>
      <c r="D65" s="8" t="str">
        <f aca="false">IF(A65&lt;&gt;"",B65+C65,"")</f>
        <v/>
      </c>
      <c r="E65" s="9" t="str">
        <f aca="false">IF(A65&lt;&gt;"",$C$3+SUM($B$17:B65),"")</f>
        <v/>
      </c>
    </row>
    <row r="66" customFormat="false" ht="15" hidden="false" customHeight="false" outlineLevel="0" collapsed="false">
      <c r="A66" s="0" t="str">
        <f aca="false">IF(A65&gt;=$C$7,"",A65+1)</f>
        <v/>
      </c>
      <c r="B66" s="8" t="str">
        <f aca="false">IF(A66&lt;&gt;"",PPMT($C$5/12,A66,$C$7,$C$3,0,0),"")</f>
        <v/>
      </c>
      <c r="C66" s="8" t="str">
        <f aca="false">IF(A66&lt;&gt;"",IPMT($C$5/12,A66,$C$7,$C$3,0,0),"")</f>
        <v/>
      </c>
      <c r="D66" s="8" t="str">
        <f aca="false">IF(A66&lt;&gt;"",B66+C66,"")</f>
        <v/>
      </c>
      <c r="E66" s="9" t="str">
        <f aca="false">IF(A66&lt;&gt;"",$C$3+SUM($B$17:B66),"")</f>
        <v/>
      </c>
    </row>
    <row r="67" customFormat="false" ht="15" hidden="false" customHeight="false" outlineLevel="0" collapsed="false">
      <c r="A67" s="0" t="str">
        <f aca="false">IF(A66&gt;=$C$7,"",A66+1)</f>
        <v/>
      </c>
      <c r="B67" s="8" t="str">
        <f aca="false">IF(A67&lt;&gt;"",PPMT($C$5/12,A67,$C$7,$C$3,0,0),"")</f>
        <v/>
      </c>
      <c r="C67" s="8" t="str">
        <f aca="false">IF(A67&lt;&gt;"",IPMT($C$5/12,A67,$C$7,$C$3,0,0),"")</f>
        <v/>
      </c>
      <c r="D67" s="8" t="str">
        <f aca="false">IF(A67&lt;&gt;"",B67+C67,"")</f>
        <v/>
      </c>
      <c r="E67" s="9" t="str">
        <f aca="false">IF(A67&lt;&gt;"",$C$3+SUM($B$17:B67),"")</f>
        <v/>
      </c>
    </row>
    <row r="68" customFormat="false" ht="15" hidden="false" customHeight="false" outlineLevel="0" collapsed="false">
      <c r="A68" s="0" t="str">
        <f aca="false">IF(A67&gt;=$C$7,"",A67+1)</f>
        <v/>
      </c>
      <c r="B68" s="8" t="str">
        <f aca="false">IF(A68&lt;&gt;"",PPMT($C$5/12,A68,$C$7,$C$3,0,0),"")</f>
        <v/>
      </c>
      <c r="C68" s="8" t="str">
        <f aca="false">IF(A68&lt;&gt;"",IPMT($C$5/12,A68,$C$7,$C$3,0,0),"")</f>
        <v/>
      </c>
      <c r="D68" s="8" t="str">
        <f aca="false">IF(A68&lt;&gt;"",B68+C68,"")</f>
        <v/>
      </c>
      <c r="E68" s="9" t="str">
        <f aca="false">IF(A68&lt;&gt;"",$C$3+SUM($B$17:B68),"")</f>
        <v/>
      </c>
    </row>
    <row r="69" customFormat="false" ht="15" hidden="false" customHeight="false" outlineLevel="0" collapsed="false">
      <c r="A69" s="0" t="str">
        <f aca="false">IF(A68&gt;=$C$7,"",A68+1)</f>
        <v/>
      </c>
      <c r="B69" s="8" t="str">
        <f aca="false">IF(A69&lt;&gt;"",PPMT($C$5/12,A69,$C$7,$C$3,0,0),"")</f>
        <v/>
      </c>
      <c r="C69" s="8" t="str">
        <f aca="false">IF(A69&lt;&gt;"",IPMT($C$5/12,A69,$C$7,$C$3,0,0),"")</f>
        <v/>
      </c>
      <c r="D69" s="8" t="str">
        <f aca="false">IF(A69&lt;&gt;"",B69+C69,"")</f>
        <v/>
      </c>
      <c r="E69" s="9" t="str">
        <f aca="false">IF(A69&lt;&gt;"",$C$3+SUM($B$17:B69),"")</f>
        <v/>
      </c>
    </row>
    <row r="70" customFormat="false" ht="15" hidden="false" customHeight="false" outlineLevel="0" collapsed="false">
      <c r="A70" s="0" t="str">
        <f aca="false">IF(A69&gt;=$C$7,"",A69+1)</f>
        <v/>
      </c>
      <c r="B70" s="8" t="str">
        <f aca="false">IF(A70&lt;&gt;"",PPMT($C$5/12,A70,$C$7,$C$3,0,0),"")</f>
        <v/>
      </c>
      <c r="C70" s="8" t="str">
        <f aca="false">IF(A70&lt;&gt;"",IPMT($C$5/12,A70,$C$7,$C$3,0,0),"")</f>
        <v/>
      </c>
      <c r="D70" s="8" t="str">
        <f aca="false">IF(A70&lt;&gt;"",B70+C70,"")</f>
        <v/>
      </c>
      <c r="E70" s="9" t="str">
        <f aca="false">IF(A70&lt;&gt;"",$C$3+SUM($B$17:B70),"")</f>
        <v/>
      </c>
    </row>
    <row r="71" customFormat="false" ht="15" hidden="false" customHeight="false" outlineLevel="0" collapsed="false">
      <c r="A71" s="0" t="str">
        <f aca="false">IF(A70&gt;=$C$7,"",A70+1)</f>
        <v/>
      </c>
      <c r="B71" s="8" t="str">
        <f aca="false">IF(A71&lt;&gt;"",PPMT($C$5/12,A71,$C$7,$C$3,0,0),"")</f>
        <v/>
      </c>
      <c r="C71" s="8" t="str">
        <f aca="false">IF(A71&lt;&gt;"",IPMT($C$5/12,A71,$C$7,$C$3,0,0),"")</f>
        <v/>
      </c>
      <c r="D71" s="8" t="str">
        <f aca="false">IF(A71&lt;&gt;"",B71+C71,"")</f>
        <v/>
      </c>
      <c r="E71" s="9" t="str">
        <f aca="false">IF(A71&lt;&gt;"",$C$3+SUM($B$17:B71),"")</f>
        <v/>
      </c>
    </row>
    <row r="72" customFormat="false" ht="15" hidden="false" customHeight="false" outlineLevel="0" collapsed="false">
      <c r="A72" s="0" t="str">
        <f aca="false">IF(A71&gt;=$C$7,"",A71+1)</f>
        <v/>
      </c>
      <c r="B72" s="8" t="str">
        <f aca="false">IF(A72&lt;&gt;"",PPMT($C$5/12,A72,$C$7,$C$3,0,0),"")</f>
        <v/>
      </c>
      <c r="C72" s="8" t="str">
        <f aca="false">IF(A72&lt;&gt;"",IPMT($C$5/12,A72,$C$7,$C$3,0,0),"")</f>
        <v/>
      </c>
      <c r="D72" s="8" t="str">
        <f aca="false">IF(A72&lt;&gt;"",B72+C72,"")</f>
        <v/>
      </c>
      <c r="E72" s="9" t="str">
        <f aca="false">IF(A72&lt;&gt;"",$C$3+SUM($B$17:B72),"")</f>
        <v/>
      </c>
    </row>
    <row r="73" customFormat="false" ht="15" hidden="false" customHeight="false" outlineLevel="0" collapsed="false">
      <c r="A73" s="0" t="str">
        <f aca="false">IF(A72&gt;=$C$7,"",A72+1)</f>
        <v/>
      </c>
      <c r="B73" s="8" t="str">
        <f aca="false">IF(A73&lt;&gt;"",PPMT($C$5/12,A73,$C$7,$C$3,0,0),"")</f>
        <v/>
      </c>
      <c r="C73" s="8" t="str">
        <f aca="false">IF(A73&lt;&gt;"",IPMT($C$5/12,A73,$C$7,$C$3,0,0),"")</f>
        <v/>
      </c>
      <c r="D73" s="8" t="str">
        <f aca="false">IF(A73&lt;&gt;"",B73+C73,"")</f>
        <v/>
      </c>
      <c r="E73" s="9" t="str">
        <f aca="false">IF(A73&lt;&gt;"",$C$3+SUM($B$17:B73),"")</f>
        <v/>
      </c>
    </row>
    <row r="74" customFormat="false" ht="15" hidden="false" customHeight="false" outlineLevel="0" collapsed="false">
      <c r="A74" s="0" t="str">
        <f aca="false">IF(A73&gt;=$C$7,"",A73+1)</f>
        <v/>
      </c>
      <c r="B74" s="8" t="str">
        <f aca="false">IF(A74&lt;&gt;"",PPMT($C$5/12,A74,$C$7,$C$3,0,0),"")</f>
        <v/>
      </c>
      <c r="C74" s="8" t="str">
        <f aca="false">IF(A74&lt;&gt;"",IPMT($C$5/12,A74,$C$7,$C$3,0,0),"")</f>
        <v/>
      </c>
      <c r="D74" s="8" t="str">
        <f aca="false">IF(A74&lt;&gt;"",B74+C74,"")</f>
        <v/>
      </c>
      <c r="E74" s="9" t="str">
        <f aca="false">IF(A74&lt;&gt;"",$C$3+SUM($B$17:B74),"")</f>
        <v/>
      </c>
    </row>
    <row r="75" customFormat="false" ht="15" hidden="false" customHeight="false" outlineLevel="0" collapsed="false">
      <c r="A75" s="0" t="str">
        <f aca="false">IF(A74&gt;=$C$7,"",A74+1)</f>
        <v/>
      </c>
      <c r="B75" s="8" t="str">
        <f aca="false">IF(A75&lt;&gt;"",PPMT($C$5/12,A75,$C$7,$C$3,0,0),"")</f>
        <v/>
      </c>
      <c r="C75" s="8" t="str">
        <f aca="false">IF(A75&lt;&gt;"",IPMT($C$5/12,A75,$C$7,$C$3,0,0),"")</f>
        <v/>
      </c>
      <c r="D75" s="8" t="str">
        <f aca="false">IF(A75&lt;&gt;"",B75+C75,"")</f>
        <v/>
      </c>
      <c r="E75" s="9" t="str">
        <f aca="false">IF(A75&lt;&gt;"",$C$3+SUM($B$17:B75),"")</f>
        <v/>
      </c>
    </row>
    <row r="76" customFormat="false" ht="15" hidden="false" customHeight="false" outlineLevel="0" collapsed="false">
      <c r="A76" s="0" t="str">
        <f aca="false">IF(A75&gt;=$C$7,"",A75+1)</f>
        <v/>
      </c>
      <c r="B76" s="8" t="str">
        <f aca="false">IF(A76&lt;&gt;"",PPMT($C$5/12,A76,$C$7,$C$3,0,0),"")</f>
        <v/>
      </c>
      <c r="C76" s="8" t="str">
        <f aca="false">IF(A76&lt;&gt;"",IPMT($C$5/12,A76,$C$7,$C$3,0,0),"")</f>
        <v/>
      </c>
      <c r="D76" s="8" t="str">
        <f aca="false">IF(A76&lt;&gt;"",B76+C76,"")</f>
        <v/>
      </c>
      <c r="E76" s="9" t="str">
        <f aca="false">IF(A76&lt;&gt;"",$C$3+SUM($B$17:B76),"")</f>
        <v/>
      </c>
    </row>
    <row r="77" customFormat="false" ht="15" hidden="false" customHeight="false" outlineLevel="0" collapsed="false">
      <c r="A77" s="0" t="str">
        <f aca="false">IF(A76&gt;=$C$7,"",A76+1)</f>
        <v/>
      </c>
      <c r="B77" s="8" t="str">
        <f aca="false">IF(A77&lt;&gt;"",PPMT($C$5/12,A77,$C$7,$C$3,0,0),"")</f>
        <v/>
      </c>
      <c r="C77" s="8" t="str">
        <f aca="false">IF(A77&lt;&gt;"",IPMT($C$5/12,A77,$C$7,$C$3,0,0),"")</f>
        <v/>
      </c>
      <c r="D77" s="8" t="str">
        <f aca="false">IF(A77&lt;&gt;"",B77+C77,"")</f>
        <v/>
      </c>
      <c r="E77" s="9" t="str">
        <f aca="false">IF(A77&lt;&gt;"",$C$3+SUM($B$17:B77),"")</f>
        <v/>
      </c>
    </row>
    <row r="78" customFormat="false" ht="15" hidden="false" customHeight="false" outlineLevel="0" collapsed="false">
      <c r="A78" s="0" t="str">
        <f aca="false">IF(A77&gt;=$C$7,"",A77+1)</f>
        <v/>
      </c>
      <c r="B78" s="8" t="str">
        <f aca="false">IF(A78&lt;&gt;"",PPMT($C$5/12,A78,$C$7,$C$3,0,0),"")</f>
        <v/>
      </c>
      <c r="C78" s="8" t="str">
        <f aca="false">IF(A78&lt;&gt;"",IPMT($C$5/12,A78,$C$7,$C$3,0,0),"")</f>
        <v/>
      </c>
      <c r="D78" s="8" t="str">
        <f aca="false">IF(A78&lt;&gt;"",B78+C78,"")</f>
        <v/>
      </c>
      <c r="E78" s="9" t="str">
        <f aca="false">IF(A78&lt;&gt;"",$C$3+SUM($B$17:B78),"")</f>
        <v/>
      </c>
    </row>
    <row r="79" customFormat="false" ht="15" hidden="false" customHeight="false" outlineLevel="0" collapsed="false">
      <c r="A79" s="0" t="str">
        <f aca="false">IF(A78&gt;=$C$7,"",A78+1)</f>
        <v/>
      </c>
      <c r="B79" s="8" t="str">
        <f aca="false">IF(A79&lt;&gt;"",PPMT($C$5/12,A79,$C$7,$C$3,0,0),"")</f>
        <v/>
      </c>
      <c r="C79" s="8" t="str">
        <f aca="false">IF(A79&lt;&gt;"",IPMT($C$5/12,A79,$C$7,$C$3,0,0),"")</f>
        <v/>
      </c>
      <c r="D79" s="8" t="str">
        <f aca="false">IF(A79&lt;&gt;"",B79+C79,"")</f>
        <v/>
      </c>
      <c r="E79" s="9" t="str">
        <f aca="false">IF(A79&lt;&gt;"",$C$3+SUM($B$17:B79),"")</f>
        <v/>
      </c>
    </row>
    <row r="80" customFormat="false" ht="15" hidden="false" customHeight="false" outlineLevel="0" collapsed="false">
      <c r="A80" s="0" t="str">
        <f aca="false">IF(A79&gt;=$C$7,"",A79+1)</f>
        <v/>
      </c>
      <c r="B80" s="8" t="str">
        <f aca="false">IF(A80&lt;&gt;"",PPMT($C$5/12,A80,$C$7,$C$3,0,0),"")</f>
        <v/>
      </c>
      <c r="C80" s="8" t="str">
        <f aca="false">IF(A80&lt;&gt;"",IPMT($C$5/12,A80,$C$7,$C$3,0,0),"")</f>
        <v/>
      </c>
      <c r="D80" s="8" t="str">
        <f aca="false">IF(A80&lt;&gt;"",B80+C80,"")</f>
        <v/>
      </c>
      <c r="E80" s="9" t="str">
        <f aca="false">IF(A80&lt;&gt;"",$C$3+SUM($B$17:B80),"")</f>
        <v/>
      </c>
    </row>
    <row r="81" customFormat="false" ht="15" hidden="false" customHeight="false" outlineLevel="0" collapsed="false">
      <c r="A81" s="0" t="str">
        <f aca="false">IF(A80&gt;=$C$7,"",A80+1)</f>
        <v/>
      </c>
      <c r="B81" s="8" t="str">
        <f aca="false">IF(A81&lt;&gt;"",PPMT($C$5/12,A81,$C$7,$C$3,0,0),"")</f>
        <v/>
      </c>
      <c r="C81" s="8" t="str">
        <f aca="false">IF(A81&lt;&gt;"",IPMT($C$5/12,A81,$C$7,$C$3,0,0),"")</f>
        <v/>
      </c>
      <c r="D81" s="8" t="str">
        <f aca="false">IF(A81&lt;&gt;"",B81+C81,"")</f>
        <v/>
      </c>
      <c r="E81" s="9" t="str">
        <f aca="false">IF(A81&lt;&gt;"",$C$3+SUM($B$17:B81),"")</f>
        <v/>
      </c>
    </row>
    <row r="82" customFormat="false" ht="15" hidden="false" customHeight="false" outlineLevel="0" collapsed="false">
      <c r="A82" s="0" t="str">
        <f aca="false">IF(A81&gt;=$C$7,"",A81+1)</f>
        <v/>
      </c>
      <c r="B82" s="8" t="str">
        <f aca="false">IF(A82&lt;&gt;"",PPMT($C$5/12,A82,$C$7,$C$3,0,0),"")</f>
        <v/>
      </c>
      <c r="C82" s="8" t="str">
        <f aca="false">IF(A82&lt;&gt;"",IPMT($C$5/12,A82,$C$7,$C$3,0,0),"")</f>
        <v/>
      </c>
      <c r="D82" s="8" t="str">
        <f aca="false">IF(A82&lt;&gt;"",B82+C82,"")</f>
        <v/>
      </c>
      <c r="E82" s="9" t="str">
        <f aca="false">IF(A82&lt;&gt;"",$C$3+SUM($B$17:B82),"")</f>
        <v/>
      </c>
    </row>
    <row r="83" customFormat="false" ht="15" hidden="false" customHeight="false" outlineLevel="0" collapsed="false">
      <c r="A83" s="0" t="str">
        <f aca="false">IF(A82&gt;=$C$7,"",A82+1)</f>
        <v/>
      </c>
      <c r="B83" s="8" t="str">
        <f aca="false">IF(A83&lt;&gt;"",PPMT($C$5/12,A83,$C$7,$C$3,0,0),"")</f>
        <v/>
      </c>
      <c r="C83" s="8" t="str">
        <f aca="false">IF(A83&lt;&gt;"",IPMT($C$5/12,A83,$C$7,$C$3,0,0),"")</f>
        <v/>
      </c>
      <c r="D83" s="8" t="str">
        <f aca="false">IF(A83&lt;&gt;"",B83+C83,"")</f>
        <v/>
      </c>
      <c r="E83" s="9" t="str">
        <f aca="false">IF(A83&lt;&gt;"",$C$3+SUM($B$17:B83),"")</f>
        <v/>
      </c>
    </row>
    <row r="84" customFormat="false" ht="15" hidden="false" customHeight="false" outlineLevel="0" collapsed="false">
      <c r="A84" s="0" t="str">
        <f aca="false">IF(A83&gt;=$C$7,"",A83+1)</f>
        <v/>
      </c>
      <c r="B84" s="8" t="str">
        <f aca="false">IF(A84&lt;&gt;"",PPMT($C$5/12,A84,$C$7,$C$3,0,0),"")</f>
        <v/>
      </c>
      <c r="C84" s="8" t="str">
        <f aca="false">IF(A84&lt;&gt;"",IPMT($C$5/12,A84,$C$7,$C$3,0,0),"")</f>
        <v/>
      </c>
      <c r="D84" s="8" t="str">
        <f aca="false">IF(A84&lt;&gt;"",B84+C84,"")</f>
        <v/>
      </c>
      <c r="E84" s="9" t="str">
        <f aca="false">IF(A84&lt;&gt;"",$C$3+SUM($B$17:B84),"")</f>
        <v/>
      </c>
    </row>
    <row r="85" customFormat="false" ht="15" hidden="false" customHeight="false" outlineLevel="0" collapsed="false">
      <c r="A85" s="0" t="str">
        <f aca="false">IF(A84&gt;=$C$7,"",A84+1)</f>
        <v/>
      </c>
      <c r="B85" s="8" t="str">
        <f aca="false">IF(A85&lt;&gt;"",PPMT($C$5/12,A85,$C$7,$C$3,0,0),"")</f>
        <v/>
      </c>
      <c r="C85" s="8" t="str">
        <f aca="false">IF(A85&lt;&gt;"",IPMT($C$5/12,A85,$C$7,$C$3,0,0),"")</f>
        <v/>
      </c>
      <c r="D85" s="8" t="str">
        <f aca="false">IF(A85&lt;&gt;"",B85+C85,"")</f>
        <v/>
      </c>
      <c r="E85" s="9" t="str">
        <f aca="false">IF(A85&lt;&gt;"",$C$3+SUM($B$17:B85),"")</f>
        <v/>
      </c>
    </row>
    <row r="86" customFormat="false" ht="15" hidden="false" customHeight="false" outlineLevel="0" collapsed="false">
      <c r="A86" s="0" t="str">
        <f aca="false">IF(A85&gt;=$C$7,"",A85+1)</f>
        <v/>
      </c>
      <c r="B86" s="8" t="str">
        <f aca="false">IF(A86&lt;&gt;"",PPMT($C$5/12,A86,$C$7,$C$3,0,0),"")</f>
        <v/>
      </c>
      <c r="C86" s="8" t="str">
        <f aca="false">IF(A86&lt;&gt;"",IPMT($C$5/12,A86,$C$7,$C$3,0,0),"")</f>
        <v/>
      </c>
      <c r="D86" s="8" t="str">
        <f aca="false">IF(A86&lt;&gt;"",B86+C86,"")</f>
        <v/>
      </c>
      <c r="E86" s="9" t="str">
        <f aca="false">IF(A86&lt;&gt;"",$C$3+SUM($B$17:B86),"")</f>
        <v/>
      </c>
    </row>
    <row r="87" customFormat="false" ht="15" hidden="false" customHeight="false" outlineLevel="0" collapsed="false">
      <c r="A87" s="0" t="str">
        <f aca="false">IF(A86&gt;=$C$7,"",A86+1)</f>
        <v/>
      </c>
      <c r="B87" s="8" t="str">
        <f aca="false">IF(A87&lt;&gt;"",PPMT($C$5/12,A87,$C$7,$C$3,0,0),"")</f>
        <v/>
      </c>
      <c r="C87" s="8" t="str">
        <f aca="false">IF(A87&lt;&gt;"",IPMT($C$5/12,A87,$C$7,$C$3,0,0),"")</f>
        <v/>
      </c>
      <c r="D87" s="8" t="str">
        <f aca="false">IF(A87&lt;&gt;"",B87+C87,"")</f>
        <v/>
      </c>
      <c r="E87" s="9" t="str">
        <f aca="false">IF(A87&lt;&gt;"",$C$3+SUM($B$17:B87),"")</f>
        <v/>
      </c>
    </row>
    <row r="88" customFormat="false" ht="15" hidden="false" customHeight="false" outlineLevel="0" collapsed="false">
      <c r="A88" s="0" t="str">
        <f aca="false">IF(A87&gt;=$C$7,"",A87+1)</f>
        <v/>
      </c>
      <c r="B88" s="8" t="str">
        <f aca="false">IF(A88&lt;&gt;"",PPMT($C$5/12,A88,$C$7,$C$3,0,0),"")</f>
        <v/>
      </c>
      <c r="C88" s="8" t="str">
        <f aca="false">IF(A88&lt;&gt;"",IPMT($C$5/12,A88,$C$7,$C$3,0,0),"")</f>
        <v/>
      </c>
      <c r="D88" s="8" t="str">
        <f aca="false">IF(A88&lt;&gt;"",B88+C88,"")</f>
        <v/>
      </c>
      <c r="E88" s="9" t="str">
        <f aca="false">IF(A88&lt;&gt;"",$C$3+SUM($B$17:B88),"")</f>
        <v/>
      </c>
    </row>
    <row r="89" customFormat="false" ht="15" hidden="false" customHeight="false" outlineLevel="0" collapsed="false">
      <c r="A89" s="0" t="str">
        <f aca="false">IF(A88&gt;=$C$7,"",A88+1)</f>
        <v/>
      </c>
      <c r="B89" s="8" t="str">
        <f aca="false">IF(A89&lt;&gt;"",PPMT($C$5/12,A89,$C$7,$C$3,0,0),"")</f>
        <v/>
      </c>
      <c r="C89" s="8" t="str">
        <f aca="false">IF(A89&lt;&gt;"",IPMT($C$5/12,A89,$C$7,$C$3,0,0),"")</f>
        <v/>
      </c>
      <c r="D89" s="8" t="str">
        <f aca="false">IF(A89&lt;&gt;"",B89+C89,"")</f>
        <v/>
      </c>
      <c r="E89" s="9" t="str">
        <f aca="false">IF(A89&lt;&gt;"",$C$3+SUM($B$17:B89),"")</f>
        <v/>
      </c>
    </row>
    <row r="90" customFormat="false" ht="15" hidden="false" customHeight="false" outlineLevel="0" collapsed="false">
      <c r="A90" s="0" t="str">
        <f aca="false">IF(A89&gt;=$C$7,"",A89+1)</f>
        <v/>
      </c>
      <c r="B90" s="8" t="str">
        <f aca="false">IF(A90&lt;&gt;"",PPMT($C$5/12,A90,$C$7,$C$3,0,0),"")</f>
        <v/>
      </c>
      <c r="C90" s="8" t="str">
        <f aca="false">IF(A90&lt;&gt;"",IPMT($C$5/12,A90,$C$7,$C$3,0,0),"")</f>
        <v/>
      </c>
      <c r="D90" s="8" t="str">
        <f aca="false">IF(A90&lt;&gt;"",B90+C90,"")</f>
        <v/>
      </c>
      <c r="E90" s="9" t="str">
        <f aca="false">IF(A90&lt;&gt;"",$C$3+SUM($B$17:B90),"")</f>
        <v/>
      </c>
    </row>
    <row r="91" customFormat="false" ht="15" hidden="false" customHeight="false" outlineLevel="0" collapsed="false">
      <c r="A91" s="0" t="str">
        <f aca="false">IF(A90&gt;=$C$7,"",A90+1)</f>
        <v/>
      </c>
      <c r="B91" s="8" t="str">
        <f aca="false">IF(A91&lt;&gt;"",PPMT($C$5/12,A91,$C$7,$C$3,0,0),"")</f>
        <v/>
      </c>
      <c r="C91" s="8" t="str">
        <f aca="false">IF(A91&lt;&gt;"",IPMT($C$5/12,A91,$C$7,$C$3,0,0),"")</f>
        <v/>
      </c>
      <c r="D91" s="8" t="str">
        <f aca="false">IF(A91&lt;&gt;"",B91+C91,"")</f>
        <v/>
      </c>
      <c r="E91" s="9" t="str">
        <f aca="false">IF(A91&lt;&gt;"",$C$3+SUM($B$17:B91),"")</f>
        <v/>
      </c>
    </row>
    <row r="92" customFormat="false" ht="15" hidden="false" customHeight="false" outlineLevel="0" collapsed="false">
      <c r="A92" s="0" t="str">
        <f aca="false">IF(A91&gt;=$C$7,"",A91+1)</f>
        <v/>
      </c>
      <c r="B92" s="8" t="str">
        <f aca="false">IF(A92&lt;&gt;"",PPMT($C$5/12,A92,$C$7,$C$3,0,0),"")</f>
        <v/>
      </c>
      <c r="C92" s="8" t="str">
        <f aca="false">IF(A92&lt;&gt;"",IPMT($C$5/12,A92,$C$7,$C$3,0,0),"")</f>
        <v/>
      </c>
      <c r="D92" s="8" t="str">
        <f aca="false">IF(A92&lt;&gt;"",B92+C92,"")</f>
        <v/>
      </c>
      <c r="E92" s="9" t="str">
        <f aca="false">IF(A92&lt;&gt;"",$C$3+SUM($B$17:B92),"")</f>
        <v/>
      </c>
    </row>
    <row r="93" customFormat="false" ht="15" hidden="false" customHeight="false" outlineLevel="0" collapsed="false">
      <c r="A93" s="0" t="str">
        <f aca="false">IF(A92&gt;=$C$7,"",A92+1)</f>
        <v/>
      </c>
      <c r="B93" s="8" t="str">
        <f aca="false">IF(A93&lt;&gt;"",PPMT($C$5/12,A93,$C$7,$C$3,0,0),"")</f>
        <v/>
      </c>
      <c r="C93" s="8" t="str">
        <f aca="false">IF(A93&lt;&gt;"",IPMT($C$5/12,A93,$C$7,$C$3,0,0),"")</f>
        <v/>
      </c>
      <c r="D93" s="8" t="str">
        <f aca="false">IF(A93&lt;&gt;"",B93+C93,"")</f>
        <v/>
      </c>
      <c r="E93" s="9" t="str">
        <f aca="false">IF(A93&lt;&gt;"",$C$3+SUM($B$17:B93),"")</f>
        <v/>
      </c>
    </row>
    <row r="94" customFormat="false" ht="15" hidden="false" customHeight="false" outlineLevel="0" collapsed="false">
      <c r="A94" s="0" t="str">
        <f aca="false">IF(A93&gt;=$C$7,"",A93+1)</f>
        <v/>
      </c>
      <c r="B94" s="8" t="str">
        <f aca="false">IF(A94&lt;&gt;"",PPMT($C$5/12,A94,$C$7,$C$3,0,0),"")</f>
        <v/>
      </c>
      <c r="C94" s="8" t="str">
        <f aca="false">IF(A94&lt;&gt;"",IPMT($C$5/12,A94,$C$7,$C$3,0,0),"")</f>
        <v/>
      </c>
      <c r="D94" s="8" t="str">
        <f aca="false">IF(A94&lt;&gt;"",B94+C94,"")</f>
        <v/>
      </c>
      <c r="E94" s="9" t="str">
        <f aca="false">IF(A94&lt;&gt;"",$C$3+SUM($B$17:B94),"")</f>
        <v/>
      </c>
    </row>
    <row r="95" customFormat="false" ht="15" hidden="false" customHeight="false" outlineLevel="0" collapsed="false">
      <c r="A95" s="0" t="str">
        <f aca="false">IF(A94&gt;=$C$7,"",A94+1)</f>
        <v/>
      </c>
      <c r="B95" s="8" t="str">
        <f aca="false">IF(A95&lt;&gt;"",PPMT($C$5/12,A95,$C$7,$C$3,0,0),"")</f>
        <v/>
      </c>
      <c r="C95" s="8" t="str">
        <f aca="false">IF(A95&lt;&gt;"",IPMT($C$5/12,A95,$C$7,$C$3,0,0),"")</f>
        <v/>
      </c>
      <c r="D95" s="8" t="str">
        <f aca="false">IF(A95&lt;&gt;"",B95+C95,"")</f>
        <v/>
      </c>
      <c r="E95" s="9" t="str">
        <f aca="false">IF(A95&lt;&gt;"",$C$3+SUM($B$17:B95),"")</f>
        <v/>
      </c>
    </row>
    <row r="96" customFormat="false" ht="15" hidden="false" customHeight="false" outlineLevel="0" collapsed="false">
      <c r="A96" s="0" t="str">
        <f aca="false">IF(A95&gt;=$C$7,"",A95+1)</f>
        <v/>
      </c>
      <c r="B96" s="8" t="str">
        <f aca="false">IF(A96&lt;&gt;"",PPMT($C$5/12,A96,$C$7,$C$3,0,0),"")</f>
        <v/>
      </c>
      <c r="C96" s="8" t="str">
        <f aca="false">IF(A96&lt;&gt;"",IPMT($C$5/12,A96,$C$7,$C$3,0,0),"")</f>
        <v/>
      </c>
      <c r="D96" s="8" t="str">
        <f aca="false">IF(A96&lt;&gt;"",B96+C96,"")</f>
        <v/>
      </c>
      <c r="E96" s="9" t="str">
        <f aca="false">IF(A96&lt;&gt;"",$C$3+SUM($B$17:B96),"")</f>
        <v/>
      </c>
    </row>
    <row r="97" customFormat="false" ht="15" hidden="false" customHeight="false" outlineLevel="0" collapsed="false">
      <c r="A97" s="0" t="str">
        <f aca="false">IF(A96&gt;=$C$7,"",A96+1)</f>
        <v/>
      </c>
      <c r="B97" s="8" t="str">
        <f aca="false">IF(A97&lt;&gt;"",PPMT($C$5/12,A97,$C$7,$C$3,0,0),"")</f>
        <v/>
      </c>
      <c r="C97" s="8" t="str">
        <f aca="false">IF(A97&lt;&gt;"",IPMT($C$5/12,A97,$C$7,$C$3,0,0),"")</f>
        <v/>
      </c>
      <c r="D97" s="8" t="str">
        <f aca="false">IF(A97&lt;&gt;"",B97+C97,"")</f>
        <v/>
      </c>
      <c r="E97" s="9" t="str">
        <f aca="false">IF(A97&lt;&gt;"",$C$3+SUM($B$17:B97),"")</f>
        <v/>
      </c>
    </row>
    <row r="98" customFormat="false" ht="15" hidden="false" customHeight="false" outlineLevel="0" collapsed="false">
      <c r="A98" s="0" t="str">
        <f aca="false">IF(A97&gt;=$C$7,"",A97+1)</f>
        <v/>
      </c>
      <c r="B98" s="8" t="str">
        <f aca="false">IF(A98&lt;&gt;"",PPMT($C$5/12,A98,$C$7,$C$3,0,0),"")</f>
        <v/>
      </c>
      <c r="C98" s="8" t="str">
        <f aca="false">IF(A98&lt;&gt;"",IPMT($C$5/12,A98,$C$7,$C$3,0,0),"")</f>
        <v/>
      </c>
      <c r="D98" s="8" t="str">
        <f aca="false">IF(A98&lt;&gt;"",B98+C98,"")</f>
        <v/>
      </c>
      <c r="E98" s="9" t="str">
        <f aca="false">IF(A98&lt;&gt;"",$C$3+SUM($B$17:B98),"")</f>
        <v/>
      </c>
    </row>
    <row r="99" customFormat="false" ht="15" hidden="false" customHeight="false" outlineLevel="0" collapsed="false">
      <c r="A99" s="0" t="str">
        <f aca="false">IF(A98&gt;=$C$7,"",A98+1)</f>
        <v/>
      </c>
      <c r="B99" s="8" t="str">
        <f aca="false">IF(A99&lt;&gt;"",PPMT($C$5/12,A99,$C$7,$C$3,0,0),"")</f>
        <v/>
      </c>
      <c r="C99" s="8" t="str">
        <f aca="false">IF(A99&lt;&gt;"",IPMT($C$5/12,A99,$C$7,$C$3,0,0),"")</f>
        <v/>
      </c>
      <c r="D99" s="8" t="str">
        <f aca="false">IF(A99&lt;&gt;"",B99+C99,"")</f>
        <v/>
      </c>
      <c r="E99" s="9" t="str">
        <f aca="false">IF(A99&lt;&gt;"",$C$3+SUM($B$17:B99),"")</f>
        <v/>
      </c>
    </row>
    <row r="100" customFormat="false" ht="15" hidden="false" customHeight="false" outlineLevel="0" collapsed="false">
      <c r="A100" s="0" t="str">
        <f aca="false">IF(A99&gt;=$C$7,"",A99+1)</f>
        <v/>
      </c>
      <c r="B100" s="8" t="str">
        <f aca="false">IF(A100&lt;&gt;"",PPMT($C$5/12,A100,$C$7,$C$3,0,0),"")</f>
        <v/>
      </c>
      <c r="C100" s="8" t="str">
        <f aca="false">IF(A100&lt;&gt;"",IPMT($C$5/12,A100,$C$7,$C$3,0,0),"")</f>
        <v/>
      </c>
      <c r="D100" s="8" t="str">
        <f aca="false">IF(A100&lt;&gt;"",B100+C100,"")</f>
        <v/>
      </c>
      <c r="E100" s="9" t="str">
        <f aca="false">IF(A100&lt;&gt;"",$C$3+SUM($B$17:B100),"")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71"/>
    <col collapsed="false" customWidth="true" hidden="false" outlineLevel="0" max="3" min="3" style="0" width="20"/>
    <col collapsed="false" customWidth="true" hidden="false" outlineLevel="0" max="4" min="4" style="0" width="16.85"/>
    <col collapsed="false" customWidth="true" hidden="false" outlineLevel="0" max="5" min="5" style="0" width="19.28"/>
    <col collapsed="false" customWidth="true" hidden="false" outlineLevel="0" max="6" min="6" style="0" width="14.56"/>
    <col collapsed="false" customWidth="true" hidden="false" outlineLevel="0" max="1025" min="7" style="0" width="8.36"/>
  </cols>
  <sheetData>
    <row r="1" customFormat="false" ht="24.75" hidden="false" customHeight="true" outlineLevel="0" collapsed="false">
      <c r="A1" s="1" t="s">
        <v>0</v>
      </c>
    </row>
    <row r="3" customFormat="false" ht="13.8" hidden="false" customHeight="false" outlineLevel="0" collapsed="false">
      <c r="B3" s="2" t="s">
        <v>1</v>
      </c>
      <c r="C3" s="3" t="n">
        <v>700000</v>
      </c>
    </row>
    <row r="4" customFormat="false" ht="4.5" hidden="false" customHeight="true" outlineLevel="0" collapsed="false">
      <c r="B4" s="2"/>
    </row>
    <row r="5" customFormat="false" ht="13.8" hidden="false" customHeight="false" outlineLevel="0" collapsed="false">
      <c r="B5" s="2" t="s">
        <v>2</v>
      </c>
      <c r="C5" s="4" t="n">
        <v>0.13</v>
      </c>
    </row>
    <row r="6" customFormat="false" ht="4.5" hidden="false" customHeight="true" outlineLevel="0" collapsed="false">
      <c r="B6" s="2"/>
    </row>
    <row r="7" customFormat="false" ht="13.8" hidden="false" customHeight="false" outlineLevel="0" collapsed="false">
      <c r="B7" s="2" t="s">
        <v>3</v>
      </c>
      <c r="C7" s="5" t="n">
        <v>12</v>
      </c>
    </row>
    <row r="8" customFormat="false" ht="13.8" hidden="false" customHeight="false" outlineLevel="0" collapsed="false">
      <c r="B8" s="2"/>
    </row>
    <row r="9" customFormat="false" ht="15" hidden="false" customHeight="false" outlineLevel="0" collapsed="false">
      <c r="B9" s="2" t="s">
        <v>4</v>
      </c>
      <c r="C9" s="6" t="n">
        <f aca="false">PMT(C5/12,C7,C3,0,0)</f>
        <v>-62522.0929982243</v>
      </c>
    </row>
    <row r="10" customFormat="false" ht="4.5" hidden="false" customHeight="true" outlineLevel="0" collapsed="false">
      <c r="B10" s="2"/>
    </row>
    <row r="11" customFormat="false" ht="15" hidden="false" customHeight="false" outlineLevel="0" collapsed="false">
      <c r="B11" s="2" t="s">
        <v>5</v>
      </c>
      <c r="C11" s="6" t="n">
        <f aca="false">C9*C7</f>
        <v>-750265.115978691</v>
      </c>
    </row>
    <row r="12" customFormat="false" ht="4.5" hidden="false" customHeight="true" outlineLevel="0" collapsed="false">
      <c r="B12" s="2"/>
    </row>
    <row r="13" customFormat="false" ht="15" hidden="false" customHeight="false" outlineLevel="0" collapsed="false">
      <c r="B13" s="2" t="s">
        <v>6</v>
      </c>
      <c r="C13" s="6" t="n">
        <f aca="false">C11+C3</f>
        <v>-50265.1159786914</v>
      </c>
    </row>
    <row r="16" customFormat="false" ht="13.8" hidden="false" customHeight="false" outlineLevel="0" collapsed="false">
      <c r="A16" s="7" t="s">
        <v>7</v>
      </c>
      <c r="B16" s="7" t="s">
        <v>8</v>
      </c>
      <c r="C16" s="7" t="s">
        <v>9</v>
      </c>
      <c r="D16" s="7" t="s">
        <v>10</v>
      </c>
      <c r="E16" s="7" t="s">
        <v>11</v>
      </c>
      <c r="H16" s="0" t="s">
        <v>12</v>
      </c>
    </row>
    <row r="17" customFormat="false" ht="13.8" hidden="false" customHeight="false" outlineLevel="0" collapsed="false">
      <c r="A17" s="0" t="n">
        <v>1</v>
      </c>
      <c r="B17" s="8" t="n">
        <f aca="false">PPMT($C$5/12,A17,$C$7,$C$3,0,0)</f>
        <v>-54938.7596648909</v>
      </c>
      <c r="C17" s="8" t="n">
        <f aca="false">IPMT($C$5/12,A17,$C$7,$C$3,0,0)</f>
        <v>-7583.33333333333</v>
      </c>
      <c r="D17" s="8" t="n">
        <f aca="false">B17+C17</f>
        <v>-62522.0929982243</v>
      </c>
      <c r="E17" s="9" t="n">
        <f aca="false">C3+B17</f>
        <v>645061.240335109</v>
      </c>
      <c r="F17" s="12" t="n">
        <v>44149</v>
      </c>
    </row>
    <row r="18" customFormat="false" ht="13.8" hidden="false" customHeight="false" outlineLevel="0" collapsed="false">
      <c r="A18" s="0" t="n">
        <f aca="false">IF(A17&gt;=$C$7,"",A17+1)</f>
        <v>2</v>
      </c>
      <c r="B18" s="8" t="n">
        <f aca="false">IF(A18&lt;&gt;"",PPMT($C$5/12,A18,$C$7,$C$3,0,0),"")</f>
        <v>-55533.9295612606</v>
      </c>
      <c r="C18" s="8" t="n">
        <f aca="false">IF(A18&lt;&gt;"",IPMT($C$5/12,A18,$C$7,$C$3,0,0),"")</f>
        <v>-6988.16343696369</v>
      </c>
      <c r="D18" s="8" t="n">
        <f aca="false">IF(A18&lt;&gt;"",B18+C18,"")</f>
        <v>-62522.0929982243</v>
      </c>
      <c r="E18" s="9" t="n">
        <f aca="false">IF(A18&lt;&gt;"",$C$3+SUM($B$17:B18),"")</f>
        <v>589527.310773848</v>
      </c>
      <c r="F18" s="12" t="n">
        <f aca="false">EDATE(F17,1)</f>
        <v>44179</v>
      </c>
    </row>
    <row r="19" customFormat="false" ht="13.8" hidden="false" customHeight="false" outlineLevel="0" collapsed="false">
      <c r="A19" s="0" t="n">
        <f aca="false">IF(A18&gt;=$C$7,"",A18+1)</f>
        <v>3</v>
      </c>
      <c r="B19" s="8" t="n">
        <f aca="false">IF(A19&lt;&gt;"",PPMT($C$5/12,A19,$C$7,$C$3,0,0),"")</f>
        <v>-56135.5471315076</v>
      </c>
      <c r="C19" s="8" t="n">
        <f aca="false">IF(A19&lt;&gt;"",IPMT($C$5/12,A19,$C$7,$C$3,0,0),"")</f>
        <v>-6386.5458667167</v>
      </c>
      <c r="D19" s="8" t="n">
        <f aca="false">IF(A19&lt;&gt;"",B19+C19,"")</f>
        <v>-62522.0929982243</v>
      </c>
      <c r="E19" s="9" t="n">
        <f aca="false">IF(A19&lt;&gt;"",$C$3+SUM($B$17:B19),"")</f>
        <v>533391.763642341</v>
      </c>
      <c r="F19" s="11" t="n">
        <f aca="false">EDATE(F18,1)</f>
        <v>44210</v>
      </c>
    </row>
    <row r="20" customFormat="false" ht="13.8" hidden="false" customHeight="false" outlineLevel="0" collapsed="false">
      <c r="A20" s="0" t="n">
        <f aca="false">IF(A19&gt;=$C$7,"",A19+1)</f>
        <v>4</v>
      </c>
      <c r="B20" s="8" t="n">
        <f aca="false">IF(A20&lt;&gt;"",PPMT($C$5/12,A20,$C$7,$C$3,0,0),"")</f>
        <v>-56743.6822254323</v>
      </c>
      <c r="C20" s="8" t="n">
        <f aca="false">IF(A20&lt;&gt;"",IPMT($C$5/12,A20,$C$7,$C$3,0,0),"")</f>
        <v>-5778.41077279204</v>
      </c>
      <c r="D20" s="8" t="n">
        <f aca="false">IF(A20&lt;&gt;"",B20+C20,"")</f>
        <v>-62522.0929982243</v>
      </c>
      <c r="E20" s="9" t="n">
        <f aca="false">IF(A20&lt;&gt;"",$C$3+SUM($B$17:B20),"")</f>
        <v>476648.081416909</v>
      </c>
      <c r="F20" s="11" t="n">
        <f aca="false">EDATE(F19,1)</f>
        <v>44241</v>
      </c>
    </row>
    <row r="21" customFormat="false" ht="13.8" hidden="false" customHeight="false" outlineLevel="0" collapsed="false">
      <c r="A21" s="0" t="n">
        <f aca="false">IF(A20&gt;=$C$7,"",A20+1)</f>
        <v>5</v>
      </c>
      <c r="B21" s="8" t="n">
        <f aca="false">IF(A21&lt;&gt;"",PPMT($C$5/12,A21,$C$7,$C$3,0,0),"")</f>
        <v>-57358.4054495411</v>
      </c>
      <c r="C21" s="8" t="n">
        <f aca="false">IF(A21&lt;&gt;"",IPMT($C$5/12,A21,$C$7,$C$3,0,0),"")</f>
        <v>-5163.6875486832</v>
      </c>
      <c r="D21" s="8" t="n">
        <f aca="false">IF(A21&lt;&gt;"",B21+C21,"")</f>
        <v>-62522.0929982243</v>
      </c>
      <c r="E21" s="9" t="n">
        <f aca="false">IF(A21&lt;&gt;"",$C$3+SUM($B$17:B21),"")</f>
        <v>419289.675967368</v>
      </c>
      <c r="F21" s="11" t="n">
        <f aca="false">EDATE(F20,1)</f>
        <v>44269</v>
      </c>
    </row>
    <row r="22" customFormat="false" ht="13.8" hidden="false" customHeight="false" outlineLevel="0" collapsed="false">
      <c r="A22" s="0" t="n">
        <f aca="false">IF(A21&gt;=$C$7,"",A21+1)</f>
        <v>6</v>
      </c>
      <c r="B22" s="8" t="n">
        <f aca="false">IF(A22&lt;&gt;"",PPMT($C$5/12,A22,$C$7,$C$3,0,0),"")</f>
        <v>-57979.7881752444</v>
      </c>
      <c r="C22" s="8" t="n">
        <f aca="false">IF(A22&lt;&gt;"",IPMT($C$5/12,A22,$C$7,$C$3,0,0),"")</f>
        <v>-4542.30482297985</v>
      </c>
      <c r="D22" s="8" t="n">
        <f aca="false">IF(A22&lt;&gt;"",B22+C22,"")</f>
        <v>-62522.0929982243</v>
      </c>
      <c r="E22" s="9" t="n">
        <f aca="false">IF(A22&lt;&gt;"",$C$3+SUM($B$17:B22),"")</f>
        <v>361309.887792123</v>
      </c>
      <c r="F22" s="11" t="n">
        <f aca="false">EDATE(F21,1)</f>
        <v>44300</v>
      </c>
    </row>
    <row r="23" customFormat="false" ht="13.8" hidden="false" customHeight="false" outlineLevel="0" collapsed="false">
      <c r="A23" s="0" t="n">
        <f aca="false">IF(A22&gt;=$C$7,"",A22+1)</f>
        <v>7</v>
      </c>
      <c r="B23" s="8" t="n">
        <f aca="false">IF(A23&lt;&gt;"",PPMT($C$5/12,A23,$C$7,$C$3,0,0),"")</f>
        <v>-58607.9025471429</v>
      </c>
      <c r="C23" s="8" t="n">
        <f aca="false">IF(A23&lt;&gt;"",IPMT($C$5/12,A23,$C$7,$C$3,0,0),"")</f>
        <v>-3914.19045108136</v>
      </c>
      <c r="D23" s="8" t="n">
        <f aca="false">IF(A23&lt;&gt;"",B23+C23,"")</f>
        <v>-62522.0929982243</v>
      </c>
      <c r="E23" s="9" t="n">
        <f aca="false">IF(A23&lt;&gt;"",$C$3+SUM($B$17:B23),"")</f>
        <v>302701.98524498</v>
      </c>
      <c r="F23" s="11" t="n">
        <f aca="false">EDATE(F22,1)</f>
        <v>44330</v>
      </c>
    </row>
    <row r="24" customFormat="false" ht="13.8" hidden="false" customHeight="false" outlineLevel="0" collapsed="false">
      <c r="A24" s="0" t="n">
        <f aca="false">IF(A23&gt;=$C$7,"",A23+1)</f>
        <v>8</v>
      </c>
      <c r="B24" s="8" t="n">
        <f aca="false">IF(A24&lt;&gt;"",PPMT($C$5/12,A24,$C$7,$C$3,0,0),"")</f>
        <v>-59242.8214914036</v>
      </c>
      <c r="C24" s="8" t="n">
        <f aca="false">IF(A24&lt;&gt;"",IPMT($C$5/12,A24,$C$7,$C$3,0,0),"")</f>
        <v>-3279.27150682065</v>
      </c>
      <c r="D24" s="8" t="n">
        <f aca="false">IF(A24&lt;&gt;"",B24+C24,"")</f>
        <v>-62522.0929982243</v>
      </c>
      <c r="E24" s="9" t="n">
        <f aca="false">IF(A24&lt;&gt;"",$C$3+SUM($B$17:B24),"")</f>
        <v>243459.163753577</v>
      </c>
      <c r="F24" s="11" t="n">
        <f aca="false">EDATE(F23,1)</f>
        <v>44361</v>
      </c>
    </row>
    <row r="25" customFormat="false" ht="13.8" hidden="false" customHeight="false" outlineLevel="0" collapsed="false">
      <c r="A25" s="0" t="n">
        <f aca="false">IF(A24&gt;=$C$7,"",A24+1)</f>
        <v>9</v>
      </c>
      <c r="B25" s="8" t="n">
        <f aca="false">IF(A25&lt;&gt;"",PPMT($C$5/12,A25,$C$7,$C$3,0,0),"")</f>
        <v>-59884.6187242272</v>
      </c>
      <c r="C25" s="8" t="n">
        <f aca="false">IF(A25&lt;&gt;"",IPMT($C$5/12,A25,$C$7,$C$3,0,0),"")</f>
        <v>-2637.47427399711</v>
      </c>
      <c r="D25" s="8" t="n">
        <f aca="false">IF(A25&lt;&gt;"",B25+C25,"")</f>
        <v>-62522.0929982243</v>
      </c>
      <c r="E25" s="9" t="n">
        <f aca="false">IF(A25&lt;&gt;"",$C$3+SUM($B$17:B25),"")</f>
        <v>183574.545029349</v>
      </c>
      <c r="F25" s="11" t="n">
        <f aca="false">EDATE(F24,1)</f>
        <v>44391</v>
      </c>
    </row>
    <row r="26" customFormat="false" ht="13.8" hidden="false" customHeight="false" outlineLevel="0" collapsed="false">
      <c r="A26" s="0" t="n">
        <f aca="false">IF(A25&gt;=$C$7,"",A25+1)</f>
        <v>10</v>
      </c>
      <c r="B26" s="8" t="n">
        <f aca="false">IF(A26&lt;&gt;"",PPMT($C$5/12,A26,$C$7,$C$3,0,0),"")</f>
        <v>-60533.3687604063</v>
      </c>
      <c r="C26" s="8" t="n">
        <f aca="false">IF(A26&lt;&gt;"",IPMT($C$5/12,A26,$C$7,$C$3,0,0),"")</f>
        <v>-1988.72423781799</v>
      </c>
      <c r="D26" s="8" t="n">
        <f aca="false">IF(A26&lt;&gt;"",B26+C26,"")</f>
        <v>-62522.0929982243</v>
      </c>
      <c r="E26" s="9" t="n">
        <f aca="false">IF(A26&lt;&gt;"",$C$3+SUM($B$17:B26),"")</f>
        <v>123041.176268943</v>
      </c>
      <c r="F26" s="11" t="n">
        <f aca="false">EDATE(F25,1)</f>
        <v>44422</v>
      </c>
    </row>
    <row r="27" customFormat="false" ht="13.8" hidden="false" customHeight="false" outlineLevel="0" collapsed="false">
      <c r="A27" s="0" t="n">
        <f aca="false">IF(A26&gt;=$C$7,"",A26+1)</f>
        <v>11</v>
      </c>
      <c r="B27" s="8" t="n">
        <f aca="false">IF(A27&lt;&gt;"",PPMT($C$5/12,A27,$C$7,$C$3,0,0),"")</f>
        <v>-61189.1469219774</v>
      </c>
      <c r="C27" s="8" t="n">
        <f aca="false">IF(A27&lt;&gt;"",IPMT($C$5/12,A27,$C$7,$C$3,0,0),"")</f>
        <v>-1332.94607624693</v>
      </c>
      <c r="D27" s="8" t="n">
        <f aca="false">IF(A27&lt;&gt;"",B27+C27,"")</f>
        <v>-62522.0929982243</v>
      </c>
      <c r="E27" s="9" t="n">
        <f aca="false">IF(A27&lt;&gt;"",$C$3+SUM($B$17:B27),"")</f>
        <v>61852.0293469657</v>
      </c>
      <c r="F27" s="11" t="n">
        <f aca="false">EDATE(F26,1)</f>
        <v>44453</v>
      </c>
    </row>
    <row r="28" customFormat="false" ht="13.8" hidden="false" customHeight="false" outlineLevel="0" collapsed="false">
      <c r="A28" s="0" t="n">
        <f aca="false">IF(A27&gt;=$C$7,"",A27+1)</f>
        <v>12</v>
      </c>
      <c r="B28" s="8" t="n">
        <f aca="false">IF(A28&lt;&gt;"",PPMT($C$5/12,A28,$C$7,$C$3,0,0),"")</f>
        <v>-61852.0293469654</v>
      </c>
      <c r="C28" s="8" t="n">
        <f aca="false">IF(A28&lt;&gt;"",IPMT($C$5/12,A28,$C$7,$C$3,0,0),"")</f>
        <v>-670.063651258853</v>
      </c>
      <c r="D28" s="8" t="n">
        <f aca="false">IF(A28&lt;&gt;"",B28+C28,"")</f>
        <v>-62522.0929982243</v>
      </c>
      <c r="E28" s="9" t="n">
        <f aca="false">IF(A28&lt;&gt;"",$C$3+SUM($B$17:B28),"")</f>
        <v>0</v>
      </c>
      <c r="F28" s="11" t="n">
        <f aca="false">EDATE(F27,1)</f>
        <v>44483</v>
      </c>
    </row>
    <row r="29" customFormat="false" ht="13.8" hidden="false" customHeight="false" outlineLevel="0" collapsed="false">
      <c r="A29" s="0" t="str">
        <f aca="false">IF(A28&gt;=$C$7,"",A28+1)</f>
        <v/>
      </c>
      <c r="B29" s="8" t="str">
        <f aca="false">IF(A29&lt;&gt;"",PPMT($C$5/12,A29,$C$7,$C$3,0,0),"")</f>
        <v/>
      </c>
      <c r="C29" s="8" t="str">
        <f aca="false">IF(A29&lt;&gt;"",IPMT($C$5/12,A29,$C$7,$C$3,0,0),"")</f>
        <v/>
      </c>
      <c r="D29" s="8" t="str">
        <f aca="false">IF(A29&lt;&gt;"",B29+C29,"")</f>
        <v/>
      </c>
      <c r="E29" s="9" t="str">
        <f aca="false">IF(A29&lt;&gt;"",$C$3+SUM($B$17:B29),"")</f>
        <v/>
      </c>
      <c r="F29" s="11"/>
    </row>
    <row r="30" customFormat="false" ht="13.8" hidden="false" customHeight="false" outlineLevel="0" collapsed="false">
      <c r="A30" s="0" t="str">
        <f aca="false">IF(A29&gt;=$C$7,"",A29+1)</f>
        <v/>
      </c>
      <c r="B30" s="8" t="str">
        <f aca="false">IF(A30&lt;&gt;"",PPMT($C$5/12,A30,$C$7,$C$3,0,0),"")</f>
        <v/>
      </c>
      <c r="C30" s="8" t="str">
        <f aca="false">IF(A30&lt;&gt;"",IPMT($C$5/12,A30,$C$7,$C$3,0,0),"")</f>
        <v/>
      </c>
      <c r="D30" s="8" t="str">
        <f aca="false">IF(A30&lt;&gt;"",B30+C30,"")</f>
        <v/>
      </c>
      <c r="E30" s="9" t="str">
        <f aca="false">IF(A30&lt;&gt;"",$C$3+SUM($B$17:B30),"")</f>
        <v/>
      </c>
      <c r="F30" s="11"/>
    </row>
    <row r="31" customFormat="false" ht="13.8" hidden="false" customHeight="false" outlineLevel="0" collapsed="false">
      <c r="A31" s="0" t="str">
        <f aca="false">IF(A30&gt;=$C$7,"",A30+1)</f>
        <v/>
      </c>
      <c r="B31" s="8" t="str">
        <f aca="false">IF(A31&lt;&gt;"",PPMT($C$5/12,A31,$C$7,$C$3,0,0),"")</f>
        <v/>
      </c>
      <c r="C31" s="8" t="str">
        <f aca="false">IF(A31&lt;&gt;"",IPMT($C$5/12,A31,$C$7,$C$3,0,0),"")</f>
        <v/>
      </c>
      <c r="D31" s="8" t="str">
        <f aca="false">IF(A31&lt;&gt;"",B31+C31,"")</f>
        <v/>
      </c>
      <c r="E31" s="9" t="str">
        <f aca="false">IF(A31&lt;&gt;"",$C$3+SUM($B$17:B31),"")</f>
        <v/>
      </c>
      <c r="F31" s="11"/>
    </row>
    <row r="32" customFormat="false" ht="13.8" hidden="false" customHeight="false" outlineLevel="0" collapsed="false">
      <c r="A32" s="0" t="str">
        <f aca="false">IF(A31&gt;=$C$7,"",A31+1)</f>
        <v/>
      </c>
      <c r="B32" s="8" t="str">
        <f aca="false">IF(A32&lt;&gt;"",PPMT($C$5/12,A32,$C$7,$C$3,0,0),"")</f>
        <v/>
      </c>
      <c r="C32" s="8" t="str">
        <f aca="false">IF(A32&lt;&gt;"",IPMT($C$5/12,A32,$C$7,$C$3,0,0),"")</f>
        <v/>
      </c>
      <c r="D32" s="8" t="str">
        <f aca="false">IF(A32&lt;&gt;"",B32+C32,"")</f>
        <v/>
      </c>
      <c r="E32" s="9" t="str">
        <f aca="false">IF(A32&lt;&gt;"",$C$3+SUM($B$17:B32),"")</f>
        <v/>
      </c>
      <c r="F32" s="11"/>
    </row>
    <row r="33" customFormat="false" ht="13.8" hidden="false" customHeight="false" outlineLevel="0" collapsed="false">
      <c r="A33" s="0" t="str">
        <f aca="false">IF(A32&gt;=$C$7,"",A32+1)</f>
        <v/>
      </c>
      <c r="B33" s="8" t="str">
        <f aca="false">IF(A33&lt;&gt;"",PPMT($C$5/12,A33,$C$7,$C$3,0,0),"")</f>
        <v/>
      </c>
      <c r="C33" s="8" t="str">
        <f aca="false">IF(A33&lt;&gt;"",IPMT($C$5/12,A33,$C$7,$C$3,0,0),"")</f>
        <v/>
      </c>
      <c r="D33" s="8" t="str">
        <f aca="false">IF(A33&lt;&gt;"",B33+C33,"")</f>
        <v/>
      </c>
      <c r="E33" s="9" t="str">
        <f aca="false">IF(A33&lt;&gt;"",$C$3+SUM($B$17:B33),"")</f>
        <v/>
      </c>
      <c r="F33" s="11"/>
    </row>
    <row r="34" customFormat="false" ht="13.8" hidden="false" customHeight="false" outlineLevel="0" collapsed="false">
      <c r="A34" s="0" t="str">
        <f aca="false">IF(A33&gt;=$C$7,"",A33+1)</f>
        <v/>
      </c>
      <c r="B34" s="8" t="str">
        <f aca="false">IF(A34&lt;&gt;"",PPMT($C$5/12,A34,$C$7,$C$3,0,0),"")</f>
        <v/>
      </c>
      <c r="C34" s="8" t="str">
        <f aca="false">IF(A34&lt;&gt;"",IPMT($C$5/12,A34,$C$7,$C$3,0,0),"")</f>
        <v/>
      </c>
      <c r="D34" s="8" t="str">
        <f aca="false">IF(A34&lt;&gt;"",B34+C34,"")</f>
        <v/>
      </c>
      <c r="E34" s="9" t="str">
        <f aca="false">IF(A34&lt;&gt;"",$C$3+SUM($B$17:B34),"")</f>
        <v/>
      </c>
      <c r="F34" s="11"/>
    </row>
    <row r="35" customFormat="false" ht="13.8" hidden="false" customHeight="false" outlineLevel="0" collapsed="false">
      <c r="A35" s="0" t="str">
        <f aca="false">IF(A34&gt;=$C$7,"",A34+1)</f>
        <v/>
      </c>
      <c r="B35" s="8" t="str">
        <f aca="false">IF(A35&lt;&gt;"",PPMT($C$5/12,A35,$C$7,$C$3,0,0),"")</f>
        <v/>
      </c>
      <c r="C35" s="8" t="str">
        <f aca="false">IF(A35&lt;&gt;"",IPMT($C$5/12,A35,$C$7,$C$3,0,0),"")</f>
        <v/>
      </c>
      <c r="D35" s="8" t="str">
        <f aca="false">IF(A35&lt;&gt;"",B35+C35,"")</f>
        <v/>
      </c>
      <c r="E35" s="9" t="str">
        <f aca="false">IF(A35&lt;&gt;"",$C$3+SUM($B$17:B35),"")</f>
        <v/>
      </c>
      <c r="F35" s="11"/>
    </row>
    <row r="36" customFormat="false" ht="13.8" hidden="false" customHeight="false" outlineLevel="0" collapsed="false">
      <c r="A36" s="0" t="str">
        <f aca="false">IF(A35&gt;=$C$7,"",A35+1)</f>
        <v/>
      </c>
      <c r="B36" s="8" t="str">
        <f aca="false">IF(A36&lt;&gt;"",PPMT($C$5/12,A36,$C$7,$C$3,0,0),"")</f>
        <v/>
      </c>
      <c r="C36" s="8" t="str">
        <f aca="false">IF(A36&lt;&gt;"",IPMT($C$5/12,A36,$C$7,$C$3,0,0),"")</f>
        <v/>
      </c>
      <c r="D36" s="8" t="str">
        <f aca="false">IF(A36&lt;&gt;"",B36+C36,"")</f>
        <v/>
      </c>
      <c r="E36" s="9" t="str">
        <f aca="false">IF(A36&lt;&gt;"",$C$3+SUM($B$17:B36),"")</f>
        <v/>
      </c>
      <c r="F36" s="11"/>
    </row>
    <row r="37" customFormat="false" ht="13.8" hidden="false" customHeight="false" outlineLevel="0" collapsed="false">
      <c r="A37" s="0" t="str">
        <f aca="false">IF(A36&gt;=$C$7,"",A36+1)</f>
        <v/>
      </c>
      <c r="B37" s="8" t="str">
        <f aca="false">IF(A37&lt;&gt;"",PPMT($C$5/12,A37,$C$7,$C$3,0,0),"")</f>
        <v/>
      </c>
      <c r="C37" s="8" t="str">
        <f aca="false">IF(A37&lt;&gt;"",IPMT($C$5/12,A37,$C$7,$C$3,0,0),"")</f>
        <v/>
      </c>
      <c r="D37" s="8" t="str">
        <f aca="false">IF(A37&lt;&gt;"",B37+C37,"")</f>
        <v/>
      </c>
      <c r="E37" s="9" t="str">
        <f aca="false">IF(A37&lt;&gt;"",$C$3+SUM($B$17:B37),"")</f>
        <v/>
      </c>
      <c r="F37" s="11"/>
    </row>
    <row r="38" customFormat="false" ht="13.8" hidden="false" customHeight="false" outlineLevel="0" collapsed="false">
      <c r="A38" s="0" t="str">
        <f aca="false">IF(A37&gt;=$C$7,"",A37+1)</f>
        <v/>
      </c>
      <c r="B38" s="8" t="str">
        <f aca="false">IF(A38&lt;&gt;"",PPMT($C$5/12,A38,$C$7,$C$3,0,0),"")</f>
        <v/>
      </c>
      <c r="C38" s="8" t="str">
        <f aca="false">IF(A38&lt;&gt;"",IPMT($C$5/12,A38,$C$7,$C$3,0,0),"")</f>
        <v/>
      </c>
      <c r="D38" s="8" t="str">
        <f aca="false">IF(A38&lt;&gt;"",B38+C38,"")</f>
        <v/>
      </c>
      <c r="E38" s="9" t="str">
        <f aca="false">IF(A38&lt;&gt;"",$C$3+SUM($B$17:B38),"")</f>
        <v/>
      </c>
      <c r="F38" s="11"/>
    </row>
    <row r="39" customFormat="false" ht="13.8" hidden="false" customHeight="false" outlineLevel="0" collapsed="false">
      <c r="A39" s="0" t="str">
        <f aca="false">IF(A38&gt;=$C$7,"",A38+1)</f>
        <v/>
      </c>
      <c r="B39" s="8" t="str">
        <f aca="false">IF(A39&lt;&gt;"",PPMT($C$5/12,A39,$C$7,$C$3,0,0),"")</f>
        <v/>
      </c>
      <c r="C39" s="8" t="str">
        <f aca="false">IF(A39&lt;&gt;"",IPMT($C$5/12,A39,$C$7,$C$3,0,0),"")</f>
        <v/>
      </c>
      <c r="D39" s="8" t="str">
        <f aca="false">IF(A39&lt;&gt;"",B39+C39,"")</f>
        <v/>
      </c>
      <c r="E39" s="9" t="str">
        <f aca="false">IF(A39&lt;&gt;"",$C$3+SUM($B$17:B39),"")</f>
        <v/>
      </c>
      <c r="F39" s="11"/>
    </row>
    <row r="40" customFormat="false" ht="13.8" hidden="false" customHeight="false" outlineLevel="0" collapsed="false">
      <c r="A40" s="0" t="str">
        <f aca="false">IF(A39&gt;=$C$7,"",A39+1)</f>
        <v/>
      </c>
      <c r="B40" s="8" t="str">
        <f aca="false">IF(A40&lt;&gt;"",PPMT($C$5/12,A40,$C$7,$C$3,0,0),"")</f>
        <v/>
      </c>
      <c r="C40" s="8" t="str">
        <f aca="false">IF(A40&lt;&gt;"",IPMT($C$5/12,A40,$C$7,$C$3,0,0),"")</f>
        <v/>
      </c>
      <c r="D40" s="8" t="str">
        <f aca="false">IF(A40&lt;&gt;"",B40+C40,"")</f>
        <v/>
      </c>
      <c r="E40" s="9" t="str">
        <f aca="false">IF(A40&lt;&gt;"",$C$3+SUM($B$17:B40),"")</f>
        <v/>
      </c>
      <c r="F40" s="11"/>
    </row>
    <row r="41" customFormat="false" ht="13.8" hidden="false" customHeight="false" outlineLevel="0" collapsed="false">
      <c r="A41" s="0" t="str">
        <f aca="false">IF(A40&gt;=$C$7,"",A40+1)</f>
        <v/>
      </c>
      <c r="B41" s="8" t="str">
        <f aca="false">IF(A41&lt;&gt;"",PPMT($C$5/12,A41,$C$7,$C$3,0,0),"")</f>
        <v/>
      </c>
      <c r="C41" s="8" t="str">
        <f aca="false">IF(A41&lt;&gt;"",IPMT($C$5/12,A41,$C$7,$C$3,0,0),"")</f>
        <v/>
      </c>
      <c r="D41" s="8" t="str">
        <f aca="false">IF(A41&lt;&gt;"",B41+C41,"")</f>
        <v/>
      </c>
      <c r="E41" s="9" t="str">
        <f aca="false">IF(A41&lt;&gt;"",$C$3+SUM($B$17:B41),"")</f>
        <v/>
      </c>
    </row>
    <row r="42" customFormat="false" ht="13.8" hidden="false" customHeight="false" outlineLevel="0" collapsed="false">
      <c r="A42" s="0" t="str">
        <f aca="false">IF(A41&gt;=$C$7,"",A41+1)</f>
        <v/>
      </c>
      <c r="B42" s="8" t="str">
        <f aca="false">IF(A42&lt;&gt;"",PPMT($C$5/12,A42,$C$7,$C$3,0,0),"")</f>
        <v/>
      </c>
      <c r="C42" s="8" t="str">
        <f aca="false">IF(A42&lt;&gt;"",IPMT($C$5/12,A42,$C$7,$C$3,0,0),"")</f>
        <v/>
      </c>
      <c r="D42" s="8" t="str">
        <f aca="false">IF(A42&lt;&gt;"",B42+C42,"")</f>
        <v/>
      </c>
      <c r="E42" s="9" t="str">
        <f aca="false">IF(A42&lt;&gt;"",$C$3+SUM($B$17:B42),"")</f>
        <v/>
      </c>
    </row>
    <row r="43" customFormat="false" ht="15" hidden="false" customHeight="false" outlineLevel="0" collapsed="false">
      <c r="A43" s="0" t="str">
        <f aca="false">IF(A42&gt;=$C$7,"",A42+1)</f>
        <v/>
      </c>
      <c r="B43" s="8" t="str">
        <f aca="false">IF(A43&lt;&gt;"",PPMT($C$5/12,A43,$C$7,$C$3,0,0),"")</f>
        <v/>
      </c>
      <c r="C43" s="8" t="str">
        <f aca="false">IF(A43&lt;&gt;"",IPMT($C$5/12,A43,$C$7,$C$3,0,0),"")</f>
        <v/>
      </c>
      <c r="D43" s="8" t="str">
        <f aca="false">IF(A43&lt;&gt;"",B43+C43,"")</f>
        <v/>
      </c>
      <c r="E43" s="9" t="str">
        <f aca="false">IF(A43&lt;&gt;"",$C$3+SUM($B$17:B43),"")</f>
        <v/>
      </c>
    </row>
    <row r="44" customFormat="false" ht="15" hidden="false" customHeight="false" outlineLevel="0" collapsed="false">
      <c r="A44" s="0" t="str">
        <f aca="false">IF(A43&gt;=$C$7,"",A43+1)</f>
        <v/>
      </c>
      <c r="B44" s="8" t="str">
        <f aca="false">IF(A44&lt;&gt;"",PPMT($C$5/12,A44,$C$7,$C$3,0,0),"")</f>
        <v/>
      </c>
      <c r="C44" s="8" t="str">
        <f aca="false">IF(A44&lt;&gt;"",IPMT($C$5/12,A44,$C$7,$C$3,0,0),"")</f>
        <v/>
      </c>
      <c r="D44" s="8" t="str">
        <f aca="false">IF(A44&lt;&gt;"",B44+C44,"")</f>
        <v/>
      </c>
      <c r="E44" s="9" t="str">
        <f aca="false">IF(A44&lt;&gt;"",$C$3+SUM($B$17:B44),"")</f>
        <v/>
      </c>
    </row>
    <row r="45" customFormat="false" ht="15" hidden="false" customHeight="false" outlineLevel="0" collapsed="false">
      <c r="A45" s="0" t="str">
        <f aca="false">IF(A44&gt;=$C$7,"",A44+1)</f>
        <v/>
      </c>
      <c r="B45" s="8" t="str">
        <f aca="false">IF(A45&lt;&gt;"",PPMT($C$5/12,A45,$C$7,$C$3,0,0),"")</f>
        <v/>
      </c>
      <c r="C45" s="8" t="str">
        <f aca="false">IF(A45&lt;&gt;"",IPMT($C$5/12,A45,$C$7,$C$3,0,0),"")</f>
        <v/>
      </c>
      <c r="D45" s="8" t="str">
        <f aca="false">IF(A45&lt;&gt;"",B45+C45,"")</f>
        <v/>
      </c>
      <c r="E45" s="9" t="str">
        <f aca="false">IF(A45&lt;&gt;"",$C$3+SUM($B$17:B45),"")</f>
        <v/>
      </c>
    </row>
    <row r="46" customFormat="false" ht="15" hidden="false" customHeight="false" outlineLevel="0" collapsed="false">
      <c r="A46" s="0" t="str">
        <f aca="false">IF(A45&gt;=$C$7,"",A45+1)</f>
        <v/>
      </c>
      <c r="B46" s="8" t="str">
        <f aca="false">IF(A46&lt;&gt;"",PPMT($C$5/12,A46,$C$7,$C$3,0,0),"")</f>
        <v/>
      </c>
      <c r="C46" s="8" t="str">
        <f aca="false">IF(A46&lt;&gt;"",IPMT($C$5/12,A46,$C$7,$C$3,0,0),"")</f>
        <v/>
      </c>
      <c r="D46" s="8" t="str">
        <f aca="false">IF(A46&lt;&gt;"",B46+C46,"")</f>
        <v/>
      </c>
      <c r="E46" s="9" t="str">
        <f aca="false">IF(A46&lt;&gt;"",$C$3+SUM($B$17:B46),"")</f>
        <v/>
      </c>
    </row>
    <row r="47" customFormat="false" ht="15" hidden="false" customHeight="false" outlineLevel="0" collapsed="false">
      <c r="A47" s="0" t="str">
        <f aca="false">IF(A46&gt;=$C$7,"",A46+1)</f>
        <v/>
      </c>
      <c r="B47" s="8" t="str">
        <f aca="false">IF(A47&lt;&gt;"",PPMT($C$5/12,A47,$C$7,$C$3,0,0),"")</f>
        <v/>
      </c>
      <c r="C47" s="8" t="str">
        <f aca="false">IF(A47&lt;&gt;"",IPMT($C$5/12,A47,$C$7,$C$3,0,0),"")</f>
        <v/>
      </c>
      <c r="D47" s="8" t="str">
        <f aca="false">IF(A47&lt;&gt;"",B47+C47,"")</f>
        <v/>
      </c>
      <c r="E47" s="9" t="str">
        <f aca="false">IF(A47&lt;&gt;"",$C$3+SUM($B$17:B47),"")</f>
        <v/>
      </c>
    </row>
    <row r="48" customFormat="false" ht="15" hidden="false" customHeight="false" outlineLevel="0" collapsed="false">
      <c r="A48" s="0" t="str">
        <f aca="false">IF(A47&gt;=$C$7,"",A47+1)</f>
        <v/>
      </c>
      <c r="B48" s="8" t="str">
        <f aca="false">IF(A48&lt;&gt;"",PPMT($C$5/12,A48,$C$7,$C$3,0,0),"")</f>
        <v/>
      </c>
      <c r="C48" s="8" t="str">
        <f aca="false">IF(A48&lt;&gt;"",IPMT($C$5/12,A48,$C$7,$C$3,0,0),"")</f>
        <v/>
      </c>
      <c r="D48" s="8" t="str">
        <f aca="false">IF(A48&lt;&gt;"",B48+C48,"")</f>
        <v/>
      </c>
      <c r="E48" s="9" t="str">
        <f aca="false">IF(A48&lt;&gt;"",$C$3+SUM($B$17:B48),"")</f>
        <v/>
      </c>
    </row>
    <row r="49" customFormat="false" ht="15" hidden="false" customHeight="false" outlineLevel="0" collapsed="false">
      <c r="A49" s="0" t="str">
        <f aca="false">IF(A48&gt;=$C$7,"",A48+1)</f>
        <v/>
      </c>
      <c r="B49" s="8" t="str">
        <f aca="false">IF(A49&lt;&gt;"",PPMT($C$5/12,A49,$C$7,$C$3,0,0),"")</f>
        <v/>
      </c>
      <c r="C49" s="8" t="str">
        <f aca="false">IF(A49&lt;&gt;"",IPMT($C$5/12,A49,$C$7,$C$3,0,0),"")</f>
        <v/>
      </c>
      <c r="D49" s="8" t="str">
        <f aca="false">IF(A49&lt;&gt;"",B49+C49,"")</f>
        <v/>
      </c>
      <c r="E49" s="9" t="str">
        <f aca="false">IF(A49&lt;&gt;"",$C$3+SUM($B$17:B49),"")</f>
        <v/>
      </c>
    </row>
    <row r="50" customFormat="false" ht="15" hidden="false" customHeight="false" outlineLevel="0" collapsed="false">
      <c r="A50" s="0" t="str">
        <f aca="false">IF(A49&gt;=$C$7,"",A49+1)</f>
        <v/>
      </c>
      <c r="B50" s="8" t="str">
        <f aca="false">IF(A50&lt;&gt;"",PPMT($C$5/12,A50,$C$7,$C$3,0,0),"")</f>
        <v/>
      </c>
      <c r="C50" s="8" t="str">
        <f aca="false">IF(A50&lt;&gt;"",IPMT($C$5/12,A50,$C$7,$C$3,0,0),"")</f>
        <v/>
      </c>
      <c r="D50" s="8" t="str">
        <f aca="false">IF(A50&lt;&gt;"",B50+C50,"")</f>
        <v/>
      </c>
      <c r="E50" s="9" t="str">
        <f aca="false">IF(A50&lt;&gt;"",$C$3+SUM($B$17:B50),"")</f>
        <v/>
      </c>
    </row>
    <row r="51" customFormat="false" ht="15" hidden="false" customHeight="false" outlineLevel="0" collapsed="false">
      <c r="A51" s="0" t="str">
        <f aca="false">IF(A50&gt;=$C$7,"",A50+1)</f>
        <v/>
      </c>
      <c r="B51" s="8" t="str">
        <f aca="false">IF(A51&lt;&gt;"",PPMT($C$5/12,A51,$C$7,$C$3,0,0),"")</f>
        <v/>
      </c>
      <c r="C51" s="8" t="str">
        <f aca="false">IF(A51&lt;&gt;"",IPMT($C$5/12,A51,$C$7,$C$3,0,0),"")</f>
        <v/>
      </c>
      <c r="D51" s="8" t="str">
        <f aca="false">IF(A51&lt;&gt;"",B51+C51,"")</f>
        <v/>
      </c>
      <c r="E51" s="9" t="str">
        <f aca="false">IF(A51&lt;&gt;"",$C$3+SUM($B$17:B51),"")</f>
        <v/>
      </c>
    </row>
    <row r="52" customFormat="false" ht="15" hidden="false" customHeight="false" outlineLevel="0" collapsed="false">
      <c r="A52" s="0" t="str">
        <f aca="false">IF(A51&gt;=$C$7,"",A51+1)</f>
        <v/>
      </c>
      <c r="B52" s="8" t="str">
        <f aca="false">IF(A52&lt;&gt;"",PPMT($C$5/12,A52,$C$7,$C$3,0,0),"")</f>
        <v/>
      </c>
      <c r="C52" s="8" t="str">
        <f aca="false">IF(A52&lt;&gt;"",IPMT($C$5/12,A52,$C$7,$C$3,0,0),"")</f>
        <v/>
      </c>
      <c r="D52" s="8" t="str">
        <f aca="false">IF(A52&lt;&gt;"",B52+C52,"")</f>
        <v/>
      </c>
      <c r="E52" s="9" t="str">
        <f aca="false">IF(A52&lt;&gt;"",$C$3+SUM($B$17:B52),"")</f>
        <v/>
      </c>
    </row>
    <row r="53" customFormat="false" ht="15" hidden="false" customHeight="false" outlineLevel="0" collapsed="false">
      <c r="A53" s="0" t="str">
        <f aca="false">IF(A52&gt;=$C$7,"",A52+1)</f>
        <v/>
      </c>
      <c r="B53" s="8" t="str">
        <f aca="false">IF(A53&lt;&gt;"",PPMT($C$5/12,A53,$C$7,$C$3,0,0),"")</f>
        <v/>
      </c>
      <c r="C53" s="8" t="str">
        <f aca="false">IF(A53&lt;&gt;"",IPMT($C$5/12,A53,$C$7,$C$3,0,0),"")</f>
        <v/>
      </c>
      <c r="D53" s="8" t="str">
        <f aca="false">IF(A53&lt;&gt;"",B53+C53,"")</f>
        <v/>
      </c>
      <c r="E53" s="9" t="str">
        <f aca="false">IF(A53&lt;&gt;"",$C$3+SUM($B$17:B53),"")</f>
        <v/>
      </c>
    </row>
    <row r="54" customFormat="false" ht="15" hidden="false" customHeight="false" outlineLevel="0" collapsed="false">
      <c r="A54" s="0" t="str">
        <f aca="false">IF(A53&gt;=$C$7,"",A53+1)</f>
        <v/>
      </c>
      <c r="B54" s="8" t="str">
        <f aca="false">IF(A54&lt;&gt;"",PPMT($C$5/12,A54,$C$7,$C$3,0,0),"")</f>
        <v/>
      </c>
      <c r="C54" s="8" t="str">
        <f aca="false">IF(A54&lt;&gt;"",IPMT($C$5/12,A54,$C$7,$C$3,0,0),"")</f>
        <v/>
      </c>
      <c r="D54" s="8" t="str">
        <f aca="false">IF(A54&lt;&gt;"",B54+C54,"")</f>
        <v/>
      </c>
      <c r="E54" s="9" t="str">
        <f aca="false">IF(A54&lt;&gt;"",$C$3+SUM($B$17:B54),"")</f>
        <v/>
      </c>
    </row>
    <row r="55" customFormat="false" ht="15" hidden="false" customHeight="false" outlineLevel="0" collapsed="false">
      <c r="A55" s="0" t="str">
        <f aca="false">IF(A54&gt;=$C$7,"",A54+1)</f>
        <v/>
      </c>
      <c r="B55" s="8" t="str">
        <f aca="false">IF(A55&lt;&gt;"",PPMT($C$5/12,A55,$C$7,$C$3,0,0),"")</f>
        <v/>
      </c>
      <c r="C55" s="8" t="str">
        <f aca="false">IF(A55&lt;&gt;"",IPMT($C$5/12,A55,$C$7,$C$3,0,0),"")</f>
        <v/>
      </c>
      <c r="D55" s="8" t="str">
        <f aca="false">IF(A55&lt;&gt;"",B55+C55,"")</f>
        <v/>
      </c>
      <c r="E55" s="9" t="str">
        <f aca="false">IF(A55&lt;&gt;"",$C$3+SUM($B$17:B55),"")</f>
        <v/>
      </c>
    </row>
    <row r="56" customFormat="false" ht="15" hidden="false" customHeight="false" outlineLevel="0" collapsed="false">
      <c r="A56" s="0" t="str">
        <f aca="false">IF(A55&gt;=$C$7,"",A55+1)</f>
        <v/>
      </c>
      <c r="B56" s="8" t="str">
        <f aca="false">IF(A56&lt;&gt;"",PPMT($C$5/12,A56,$C$7,$C$3,0,0),"")</f>
        <v/>
      </c>
      <c r="C56" s="8" t="str">
        <f aca="false">IF(A56&lt;&gt;"",IPMT($C$5/12,A56,$C$7,$C$3,0,0),"")</f>
        <v/>
      </c>
      <c r="D56" s="8" t="str">
        <f aca="false">IF(A56&lt;&gt;"",B56+C56,"")</f>
        <v/>
      </c>
      <c r="E56" s="9" t="str">
        <f aca="false">IF(A56&lt;&gt;"",$C$3+SUM($B$17:B56),"")</f>
        <v/>
      </c>
    </row>
    <row r="57" customFormat="false" ht="15" hidden="false" customHeight="false" outlineLevel="0" collapsed="false">
      <c r="A57" s="0" t="str">
        <f aca="false">IF(A56&gt;=$C$7,"",A56+1)</f>
        <v/>
      </c>
      <c r="B57" s="8" t="str">
        <f aca="false">IF(A57&lt;&gt;"",PPMT($C$5/12,A57,$C$7,$C$3,0,0),"")</f>
        <v/>
      </c>
      <c r="C57" s="8" t="str">
        <f aca="false">IF(A57&lt;&gt;"",IPMT($C$5/12,A57,$C$7,$C$3,0,0),"")</f>
        <v/>
      </c>
      <c r="D57" s="8" t="str">
        <f aca="false">IF(A57&lt;&gt;"",B57+C57,"")</f>
        <v/>
      </c>
      <c r="E57" s="9" t="str">
        <f aca="false">IF(A57&lt;&gt;"",$C$3+SUM($B$17:B57),"")</f>
        <v/>
      </c>
    </row>
    <row r="58" customFormat="false" ht="15" hidden="false" customHeight="false" outlineLevel="0" collapsed="false">
      <c r="A58" s="0" t="str">
        <f aca="false">IF(A57&gt;=$C$7,"",A57+1)</f>
        <v/>
      </c>
      <c r="B58" s="8" t="str">
        <f aca="false">IF(A58&lt;&gt;"",PPMT($C$5/12,A58,$C$7,$C$3,0,0),"")</f>
        <v/>
      </c>
      <c r="C58" s="8" t="str">
        <f aca="false">IF(A58&lt;&gt;"",IPMT($C$5/12,A58,$C$7,$C$3,0,0),"")</f>
        <v/>
      </c>
      <c r="D58" s="8" t="str">
        <f aca="false">IF(A58&lt;&gt;"",B58+C58,"")</f>
        <v/>
      </c>
      <c r="E58" s="9" t="str">
        <f aca="false">IF(A58&lt;&gt;"",$C$3+SUM($B$17:B58),"")</f>
        <v/>
      </c>
    </row>
    <row r="59" customFormat="false" ht="15" hidden="false" customHeight="false" outlineLevel="0" collapsed="false">
      <c r="A59" s="0" t="str">
        <f aca="false">IF(A58&gt;=$C$7,"",A58+1)</f>
        <v/>
      </c>
      <c r="B59" s="8" t="str">
        <f aca="false">IF(A59&lt;&gt;"",PPMT($C$5/12,A59,$C$7,$C$3,0,0),"")</f>
        <v/>
      </c>
      <c r="C59" s="8" t="str">
        <f aca="false">IF(A59&lt;&gt;"",IPMT($C$5/12,A59,$C$7,$C$3,0,0),"")</f>
        <v/>
      </c>
      <c r="D59" s="8" t="str">
        <f aca="false">IF(A59&lt;&gt;"",B59+C59,"")</f>
        <v/>
      </c>
      <c r="E59" s="9" t="str">
        <f aca="false">IF(A59&lt;&gt;"",$C$3+SUM($B$17:B59),"")</f>
        <v/>
      </c>
    </row>
    <row r="60" customFormat="false" ht="15" hidden="false" customHeight="false" outlineLevel="0" collapsed="false">
      <c r="A60" s="0" t="str">
        <f aca="false">IF(A59&gt;=$C$7,"",A59+1)</f>
        <v/>
      </c>
      <c r="B60" s="8" t="str">
        <f aca="false">IF(A60&lt;&gt;"",PPMT($C$5/12,A60,$C$7,$C$3,0,0),"")</f>
        <v/>
      </c>
      <c r="C60" s="8" t="str">
        <f aca="false">IF(A60&lt;&gt;"",IPMT($C$5/12,A60,$C$7,$C$3,0,0),"")</f>
        <v/>
      </c>
      <c r="D60" s="8" t="str">
        <f aca="false">IF(A60&lt;&gt;"",B60+C60,"")</f>
        <v/>
      </c>
      <c r="E60" s="9" t="str">
        <f aca="false">IF(A60&lt;&gt;"",$C$3+SUM($B$17:B60),"")</f>
        <v/>
      </c>
    </row>
    <row r="61" customFormat="false" ht="15" hidden="false" customHeight="false" outlineLevel="0" collapsed="false">
      <c r="A61" s="0" t="str">
        <f aca="false">IF(A60&gt;=$C$7,"",A60+1)</f>
        <v/>
      </c>
      <c r="B61" s="8" t="str">
        <f aca="false">IF(A61&lt;&gt;"",PPMT($C$5/12,A61,$C$7,$C$3,0,0),"")</f>
        <v/>
      </c>
      <c r="C61" s="8" t="str">
        <f aca="false">IF(A61&lt;&gt;"",IPMT($C$5/12,A61,$C$7,$C$3,0,0),"")</f>
        <v/>
      </c>
      <c r="D61" s="8" t="str">
        <f aca="false">IF(A61&lt;&gt;"",B61+C61,"")</f>
        <v/>
      </c>
      <c r="E61" s="9" t="str">
        <f aca="false">IF(A61&lt;&gt;"",$C$3+SUM($B$17:B61),"")</f>
        <v/>
      </c>
    </row>
    <row r="62" customFormat="false" ht="15" hidden="false" customHeight="false" outlineLevel="0" collapsed="false">
      <c r="A62" s="0" t="str">
        <f aca="false">IF(A61&gt;=$C$7,"",A61+1)</f>
        <v/>
      </c>
      <c r="B62" s="8" t="str">
        <f aca="false">IF(A62&lt;&gt;"",PPMT($C$5/12,A62,$C$7,$C$3,0,0),"")</f>
        <v/>
      </c>
      <c r="C62" s="8" t="str">
        <f aca="false">IF(A62&lt;&gt;"",IPMT($C$5/12,A62,$C$7,$C$3,0,0),"")</f>
        <v/>
      </c>
      <c r="D62" s="8" t="str">
        <f aca="false">IF(A62&lt;&gt;"",B62+C62,"")</f>
        <v/>
      </c>
      <c r="E62" s="9" t="str">
        <f aca="false">IF(A62&lt;&gt;"",$C$3+SUM($B$17:B62),"")</f>
        <v/>
      </c>
    </row>
    <row r="63" customFormat="false" ht="15" hidden="false" customHeight="false" outlineLevel="0" collapsed="false">
      <c r="A63" s="0" t="str">
        <f aca="false">IF(A62&gt;=$C$7,"",A62+1)</f>
        <v/>
      </c>
      <c r="B63" s="8" t="str">
        <f aca="false">IF(A63&lt;&gt;"",PPMT($C$5/12,A63,$C$7,$C$3,0,0),"")</f>
        <v/>
      </c>
      <c r="C63" s="8" t="str">
        <f aca="false">IF(A63&lt;&gt;"",IPMT($C$5/12,A63,$C$7,$C$3,0,0),"")</f>
        <v/>
      </c>
      <c r="D63" s="8" t="str">
        <f aca="false">IF(A63&lt;&gt;"",B63+C63,"")</f>
        <v/>
      </c>
      <c r="E63" s="9" t="str">
        <f aca="false">IF(A63&lt;&gt;"",$C$3+SUM($B$17:B63),"")</f>
        <v/>
      </c>
    </row>
    <row r="64" customFormat="false" ht="15" hidden="false" customHeight="false" outlineLevel="0" collapsed="false">
      <c r="A64" s="0" t="str">
        <f aca="false">IF(A63&gt;=$C$7,"",A63+1)</f>
        <v/>
      </c>
      <c r="B64" s="8" t="str">
        <f aca="false">IF(A64&lt;&gt;"",PPMT($C$5/12,A64,$C$7,$C$3,0,0),"")</f>
        <v/>
      </c>
      <c r="C64" s="8" t="str">
        <f aca="false">IF(A64&lt;&gt;"",IPMT($C$5/12,A64,$C$7,$C$3,0,0),"")</f>
        <v/>
      </c>
      <c r="D64" s="8" t="str">
        <f aca="false">IF(A64&lt;&gt;"",B64+C64,"")</f>
        <v/>
      </c>
      <c r="E64" s="9" t="str">
        <f aca="false">IF(A64&lt;&gt;"",$C$3+SUM($B$17:B64),"")</f>
        <v/>
      </c>
    </row>
    <row r="65" customFormat="false" ht="15" hidden="false" customHeight="false" outlineLevel="0" collapsed="false">
      <c r="A65" s="0" t="str">
        <f aca="false">IF(A64&gt;=$C$7,"",A64+1)</f>
        <v/>
      </c>
      <c r="B65" s="8" t="str">
        <f aca="false">IF(A65&lt;&gt;"",PPMT($C$5/12,A65,$C$7,$C$3,0,0),"")</f>
        <v/>
      </c>
      <c r="C65" s="8" t="str">
        <f aca="false">IF(A65&lt;&gt;"",IPMT($C$5/12,A65,$C$7,$C$3,0,0),"")</f>
        <v/>
      </c>
      <c r="D65" s="8" t="str">
        <f aca="false">IF(A65&lt;&gt;"",B65+C65,"")</f>
        <v/>
      </c>
      <c r="E65" s="9" t="str">
        <f aca="false">IF(A65&lt;&gt;"",$C$3+SUM($B$17:B65),"")</f>
        <v/>
      </c>
    </row>
    <row r="66" customFormat="false" ht="15" hidden="false" customHeight="false" outlineLevel="0" collapsed="false">
      <c r="A66" s="0" t="str">
        <f aca="false">IF(A65&gt;=$C$7,"",A65+1)</f>
        <v/>
      </c>
      <c r="B66" s="8" t="str">
        <f aca="false">IF(A66&lt;&gt;"",PPMT($C$5/12,A66,$C$7,$C$3,0,0),"")</f>
        <v/>
      </c>
      <c r="C66" s="8" t="str">
        <f aca="false">IF(A66&lt;&gt;"",IPMT($C$5/12,A66,$C$7,$C$3,0,0),"")</f>
        <v/>
      </c>
      <c r="D66" s="8" t="str">
        <f aca="false">IF(A66&lt;&gt;"",B66+C66,"")</f>
        <v/>
      </c>
      <c r="E66" s="9" t="str">
        <f aca="false">IF(A66&lt;&gt;"",$C$3+SUM($B$17:B66),"")</f>
        <v/>
      </c>
    </row>
    <row r="67" customFormat="false" ht="15" hidden="false" customHeight="false" outlineLevel="0" collapsed="false">
      <c r="A67" s="0" t="str">
        <f aca="false">IF(A66&gt;=$C$7,"",A66+1)</f>
        <v/>
      </c>
      <c r="B67" s="8" t="str">
        <f aca="false">IF(A67&lt;&gt;"",PPMT($C$5/12,A67,$C$7,$C$3,0,0),"")</f>
        <v/>
      </c>
      <c r="C67" s="8" t="str">
        <f aca="false">IF(A67&lt;&gt;"",IPMT($C$5/12,A67,$C$7,$C$3,0,0),"")</f>
        <v/>
      </c>
      <c r="D67" s="8" t="str">
        <f aca="false">IF(A67&lt;&gt;"",B67+C67,"")</f>
        <v/>
      </c>
      <c r="E67" s="9" t="str">
        <f aca="false">IF(A67&lt;&gt;"",$C$3+SUM($B$17:B67),"")</f>
        <v/>
      </c>
    </row>
    <row r="68" customFormat="false" ht="15" hidden="false" customHeight="false" outlineLevel="0" collapsed="false">
      <c r="A68" s="0" t="str">
        <f aca="false">IF(A67&gt;=$C$7,"",A67+1)</f>
        <v/>
      </c>
      <c r="B68" s="8" t="str">
        <f aca="false">IF(A68&lt;&gt;"",PPMT($C$5/12,A68,$C$7,$C$3,0,0),"")</f>
        <v/>
      </c>
      <c r="C68" s="8" t="str">
        <f aca="false">IF(A68&lt;&gt;"",IPMT($C$5/12,A68,$C$7,$C$3,0,0),"")</f>
        <v/>
      </c>
      <c r="D68" s="8" t="str">
        <f aca="false">IF(A68&lt;&gt;"",B68+C68,"")</f>
        <v/>
      </c>
      <c r="E68" s="9" t="str">
        <f aca="false">IF(A68&lt;&gt;"",$C$3+SUM($B$17:B68),"")</f>
        <v/>
      </c>
    </row>
    <row r="69" customFormat="false" ht="15" hidden="false" customHeight="false" outlineLevel="0" collapsed="false">
      <c r="A69" s="0" t="str">
        <f aca="false">IF(A68&gt;=$C$7,"",A68+1)</f>
        <v/>
      </c>
      <c r="B69" s="8" t="str">
        <f aca="false">IF(A69&lt;&gt;"",PPMT($C$5/12,A69,$C$7,$C$3,0,0),"")</f>
        <v/>
      </c>
      <c r="C69" s="8" t="str">
        <f aca="false">IF(A69&lt;&gt;"",IPMT($C$5/12,A69,$C$7,$C$3,0,0),"")</f>
        <v/>
      </c>
      <c r="D69" s="8" t="str">
        <f aca="false">IF(A69&lt;&gt;"",B69+C69,"")</f>
        <v/>
      </c>
      <c r="E69" s="9" t="str">
        <f aca="false">IF(A69&lt;&gt;"",$C$3+SUM($B$17:B69),"")</f>
        <v/>
      </c>
    </row>
    <row r="70" customFormat="false" ht="15" hidden="false" customHeight="false" outlineLevel="0" collapsed="false">
      <c r="A70" s="0" t="str">
        <f aca="false">IF(A69&gt;=$C$7,"",A69+1)</f>
        <v/>
      </c>
      <c r="B70" s="8" t="str">
        <f aca="false">IF(A70&lt;&gt;"",PPMT($C$5/12,A70,$C$7,$C$3,0,0),"")</f>
        <v/>
      </c>
      <c r="C70" s="8" t="str">
        <f aca="false">IF(A70&lt;&gt;"",IPMT($C$5/12,A70,$C$7,$C$3,0,0),"")</f>
        <v/>
      </c>
      <c r="D70" s="8" t="str">
        <f aca="false">IF(A70&lt;&gt;"",B70+C70,"")</f>
        <v/>
      </c>
      <c r="E70" s="9" t="str">
        <f aca="false">IF(A70&lt;&gt;"",$C$3+SUM($B$17:B70),"")</f>
        <v/>
      </c>
    </row>
    <row r="71" customFormat="false" ht="15" hidden="false" customHeight="false" outlineLevel="0" collapsed="false">
      <c r="A71" s="0" t="str">
        <f aca="false">IF(A70&gt;=$C$7,"",A70+1)</f>
        <v/>
      </c>
      <c r="B71" s="8" t="str">
        <f aca="false">IF(A71&lt;&gt;"",PPMT($C$5/12,A71,$C$7,$C$3,0,0),"")</f>
        <v/>
      </c>
      <c r="C71" s="8" t="str">
        <f aca="false">IF(A71&lt;&gt;"",IPMT($C$5/12,A71,$C$7,$C$3,0,0),"")</f>
        <v/>
      </c>
      <c r="D71" s="8" t="str">
        <f aca="false">IF(A71&lt;&gt;"",B71+C71,"")</f>
        <v/>
      </c>
      <c r="E71" s="9" t="str">
        <f aca="false">IF(A71&lt;&gt;"",$C$3+SUM($B$17:B71),"")</f>
        <v/>
      </c>
    </row>
    <row r="72" customFormat="false" ht="15" hidden="false" customHeight="false" outlineLevel="0" collapsed="false">
      <c r="A72" s="0" t="str">
        <f aca="false">IF(A71&gt;=$C$7,"",A71+1)</f>
        <v/>
      </c>
      <c r="B72" s="8" t="str">
        <f aca="false">IF(A72&lt;&gt;"",PPMT($C$5/12,A72,$C$7,$C$3,0,0),"")</f>
        <v/>
      </c>
      <c r="C72" s="8" t="str">
        <f aca="false">IF(A72&lt;&gt;"",IPMT($C$5/12,A72,$C$7,$C$3,0,0),"")</f>
        <v/>
      </c>
      <c r="D72" s="8" t="str">
        <f aca="false">IF(A72&lt;&gt;"",B72+C72,"")</f>
        <v/>
      </c>
      <c r="E72" s="9" t="str">
        <f aca="false">IF(A72&lt;&gt;"",$C$3+SUM($B$17:B72),"")</f>
        <v/>
      </c>
    </row>
    <row r="73" customFormat="false" ht="15" hidden="false" customHeight="false" outlineLevel="0" collapsed="false">
      <c r="A73" s="0" t="str">
        <f aca="false">IF(A72&gt;=$C$7,"",A72+1)</f>
        <v/>
      </c>
      <c r="B73" s="8" t="str">
        <f aca="false">IF(A73&lt;&gt;"",PPMT($C$5/12,A73,$C$7,$C$3,0,0),"")</f>
        <v/>
      </c>
      <c r="C73" s="8" t="str">
        <f aca="false">IF(A73&lt;&gt;"",IPMT($C$5/12,A73,$C$7,$C$3,0,0),"")</f>
        <v/>
      </c>
      <c r="D73" s="8" t="str">
        <f aca="false">IF(A73&lt;&gt;"",B73+C73,"")</f>
        <v/>
      </c>
      <c r="E73" s="9" t="str">
        <f aca="false">IF(A73&lt;&gt;"",$C$3+SUM($B$17:B73),"")</f>
        <v/>
      </c>
    </row>
    <row r="74" customFormat="false" ht="15" hidden="false" customHeight="false" outlineLevel="0" collapsed="false">
      <c r="A74" s="0" t="str">
        <f aca="false">IF(A73&gt;=$C$7,"",A73+1)</f>
        <v/>
      </c>
      <c r="B74" s="8" t="str">
        <f aca="false">IF(A74&lt;&gt;"",PPMT($C$5/12,A74,$C$7,$C$3,0,0),"")</f>
        <v/>
      </c>
      <c r="C74" s="8" t="str">
        <f aca="false">IF(A74&lt;&gt;"",IPMT($C$5/12,A74,$C$7,$C$3,0,0),"")</f>
        <v/>
      </c>
      <c r="D74" s="8" t="str">
        <f aca="false">IF(A74&lt;&gt;"",B74+C74,"")</f>
        <v/>
      </c>
      <c r="E74" s="9" t="str">
        <f aca="false">IF(A74&lt;&gt;"",$C$3+SUM($B$17:B74),"")</f>
        <v/>
      </c>
    </row>
    <row r="75" customFormat="false" ht="15" hidden="false" customHeight="false" outlineLevel="0" collapsed="false">
      <c r="A75" s="0" t="str">
        <f aca="false">IF(A74&gt;=$C$7,"",A74+1)</f>
        <v/>
      </c>
      <c r="B75" s="8" t="str">
        <f aca="false">IF(A75&lt;&gt;"",PPMT($C$5/12,A75,$C$7,$C$3,0,0),"")</f>
        <v/>
      </c>
      <c r="C75" s="8" t="str">
        <f aca="false">IF(A75&lt;&gt;"",IPMT($C$5/12,A75,$C$7,$C$3,0,0),"")</f>
        <v/>
      </c>
      <c r="D75" s="8" t="str">
        <f aca="false">IF(A75&lt;&gt;"",B75+C75,"")</f>
        <v/>
      </c>
      <c r="E75" s="9" t="str">
        <f aca="false">IF(A75&lt;&gt;"",$C$3+SUM($B$17:B75),"")</f>
        <v/>
      </c>
    </row>
    <row r="76" customFormat="false" ht="15" hidden="false" customHeight="false" outlineLevel="0" collapsed="false">
      <c r="A76" s="0" t="str">
        <f aca="false">IF(A75&gt;=$C$7,"",A75+1)</f>
        <v/>
      </c>
      <c r="B76" s="8" t="str">
        <f aca="false">IF(A76&lt;&gt;"",PPMT($C$5/12,A76,$C$7,$C$3,0,0),"")</f>
        <v/>
      </c>
      <c r="C76" s="8" t="str">
        <f aca="false">IF(A76&lt;&gt;"",IPMT($C$5/12,A76,$C$7,$C$3,0,0),"")</f>
        <v/>
      </c>
      <c r="D76" s="8" t="str">
        <f aca="false">IF(A76&lt;&gt;"",B76+C76,"")</f>
        <v/>
      </c>
      <c r="E76" s="9" t="str">
        <f aca="false">IF(A76&lt;&gt;"",$C$3+SUM($B$17:B76),"")</f>
        <v/>
      </c>
    </row>
    <row r="77" customFormat="false" ht="15" hidden="false" customHeight="false" outlineLevel="0" collapsed="false">
      <c r="A77" s="0" t="str">
        <f aca="false">IF(A76&gt;=$C$7,"",A76+1)</f>
        <v/>
      </c>
      <c r="B77" s="8" t="str">
        <f aca="false">IF(A77&lt;&gt;"",PPMT($C$5/12,A77,$C$7,$C$3,0,0),"")</f>
        <v/>
      </c>
      <c r="C77" s="8" t="str">
        <f aca="false">IF(A77&lt;&gt;"",IPMT($C$5/12,A77,$C$7,$C$3,0,0),"")</f>
        <v/>
      </c>
      <c r="D77" s="8" t="str">
        <f aca="false">IF(A77&lt;&gt;"",B77+C77,"")</f>
        <v/>
      </c>
      <c r="E77" s="9" t="str">
        <f aca="false">IF(A77&lt;&gt;"",$C$3+SUM($B$17:B77),"")</f>
        <v/>
      </c>
    </row>
    <row r="78" customFormat="false" ht="15" hidden="false" customHeight="false" outlineLevel="0" collapsed="false">
      <c r="A78" s="0" t="str">
        <f aca="false">IF(A77&gt;=$C$7,"",A77+1)</f>
        <v/>
      </c>
      <c r="B78" s="8" t="str">
        <f aca="false">IF(A78&lt;&gt;"",PPMT($C$5/12,A78,$C$7,$C$3,0,0),"")</f>
        <v/>
      </c>
      <c r="C78" s="8" t="str">
        <f aca="false">IF(A78&lt;&gt;"",IPMT($C$5/12,A78,$C$7,$C$3,0,0),"")</f>
        <v/>
      </c>
      <c r="D78" s="8" t="str">
        <f aca="false">IF(A78&lt;&gt;"",B78+C78,"")</f>
        <v/>
      </c>
      <c r="E78" s="9" t="str">
        <f aca="false">IF(A78&lt;&gt;"",$C$3+SUM($B$17:B78),"")</f>
        <v/>
      </c>
    </row>
    <row r="79" customFormat="false" ht="15" hidden="false" customHeight="false" outlineLevel="0" collapsed="false">
      <c r="A79" s="0" t="str">
        <f aca="false">IF(A78&gt;=$C$7,"",A78+1)</f>
        <v/>
      </c>
      <c r="B79" s="8" t="str">
        <f aca="false">IF(A79&lt;&gt;"",PPMT($C$5/12,A79,$C$7,$C$3,0,0),"")</f>
        <v/>
      </c>
      <c r="C79" s="8" t="str">
        <f aca="false">IF(A79&lt;&gt;"",IPMT($C$5/12,A79,$C$7,$C$3,0,0),"")</f>
        <v/>
      </c>
      <c r="D79" s="8" t="str">
        <f aca="false">IF(A79&lt;&gt;"",B79+C79,"")</f>
        <v/>
      </c>
      <c r="E79" s="9" t="str">
        <f aca="false">IF(A79&lt;&gt;"",$C$3+SUM($B$17:B79),"")</f>
        <v/>
      </c>
    </row>
    <row r="80" customFormat="false" ht="15" hidden="false" customHeight="false" outlineLevel="0" collapsed="false">
      <c r="A80" s="0" t="str">
        <f aca="false">IF(A79&gt;=$C$7,"",A79+1)</f>
        <v/>
      </c>
      <c r="B80" s="8" t="str">
        <f aca="false">IF(A80&lt;&gt;"",PPMT($C$5/12,A80,$C$7,$C$3,0,0),"")</f>
        <v/>
      </c>
      <c r="C80" s="8" t="str">
        <f aca="false">IF(A80&lt;&gt;"",IPMT($C$5/12,A80,$C$7,$C$3,0,0),"")</f>
        <v/>
      </c>
      <c r="D80" s="8" t="str">
        <f aca="false">IF(A80&lt;&gt;"",B80+C80,"")</f>
        <v/>
      </c>
      <c r="E80" s="9" t="str">
        <f aca="false">IF(A80&lt;&gt;"",$C$3+SUM($B$17:B80),"")</f>
        <v/>
      </c>
    </row>
    <row r="81" customFormat="false" ht="15" hidden="false" customHeight="false" outlineLevel="0" collapsed="false">
      <c r="A81" s="0" t="str">
        <f aca="false">IF(A80&gt;=$C$7,"",A80+1)</f>
        <v/>
      </c>
      <c r="B81" s="8" t="str">
        <f aca="false">IF(A81&lt;&gt;"",PPMT($C$5/12,A81,$C$7,$C$3,0,0),"")</f>
        <v/>
      </c>
      <c r="C81" s="8" t="str">
        <f aca="false">IF(A81&lt;&gt;"",IPMT($C$5/12,A81,$C$7,$C$3,0,0),"")</f>
        <v/>
      </c>
      <c r="D81" s="8" t="str">
        <f aca="false">IF(A81&lt;&gt;"",B81+C81,"")</f>
        <v/>
      </c>
      <c r="E81" s="9" t="str">
        <f aca="false">IF(A81&lt;&gt;"",$C$3+SUM($B$17:B81),"")</f>
        <v/>
      </c>
    </row>
    <row r="82" customFormat="false" ht="15" hidden="false" customHeight="false" outlineLevel="0" collapsed="false">
      <c r="A82" s="0" t="str">
        <f aca="false">IF(A81&gt;=$C$7,"",A81+1)</f>
        <v/>
      </c>
      <c r="B82" s="8" t="str">
        <f aca="false">IF(A82&lt;&gt;"",PPMT($C$5/12,A82,$C$7,$C$3,0,0),"")</f>
        <v/>
      </c>
      <c r="C82" s="8" t="str">
        <f aca="false">IF(A82&lt;&gt;"",IPMT($C$5/12,A82,$C$7,$C$3,0,0),"")</f>
        <v/>
      </c>
      <c r="D82" s="8" t="str">
        <f aca="false">IF(A82&lt;&gt;"",B82+C82,"")</f>
        <v/>
      </c>
      <c r="E82" s="9" t="str">
        <f aca="false">IF(A82&lt;&gt;"",$C$3+SUM($B$17:B82),"")</f>
        <v/>
      </c>
    </row>
    <row r="83" customFormat="false" ht="15" hidden="false" customHeight="false" outlineLevel="0" collapsed="false">
      <c r="A83" s="0" t="str">
        <f aca="false">IF(A82&gt;=$C$7,"",A82+1)</f>
        <v/>
      </c>
      <c r="B83" s="8" t="str">
        <f aca="false">IF(A83&lt;&gt;"",PPMT($C$5/12,A83,$C$7,$C$3,0,0),"")</f>
        <v/>
      </c>
      <c r="C83" s="8" t="str">
        <f aca="false">IF(A83&lt;&gt;"",IPMT($C$5/12,A83,$C$7,$C$3,0,0),"")</f>
        <v/>
      </c>
      <c r="D83" s="8" t="str">
        <f aca="false">IF(A83&lt;&gt;"",B83+C83,"")</f>
        <v/>
      </c>
      <c r="E83" s="9" t="str">
        <f aca="false">IF(A83&lt;&gt;"",$C$3+SUM($B$17:B83),"")</f>
        <v/>
      </c>
    </row>
    <row r="84" customFormat="false" ht="15" hidden="false" customHeight="false" outlineLevel="0" collapsed="false">
      <c r="A84" s="0" t="str">
        <f aca="false">IF(A83&gt;=$C$7,"",A83+1)</f>
        <v/>
      </c>
      <c r="B84" s="8" t="str">
        <f aca="false">IF(A84&lt;&gt;"",PPMT($C$5/12,A84,$C$7,$C$3,0,0),"")</f>
        <v/>
      </c>
      <c r="C84" s="8" t="str">
        <f aca="false">IF(A84&lt;&gt;"",IPMT($C$5/12,A84,$C$7,$C$3,0,0),"")</f>
        <v/>
      </c>
      <c r="D84" s="8" t="str">
        <f aca="false">IF(A84&lt;&gt;"",B84+C84,"")</f>
        <v/>
      </c>
      <c r="E84" s="9" t="str">
        <f aca="false">IF(A84&lt;&gt;"",$C$3+SUM($B$17:B84),"")</f>
        <v/>
      </c>
    </row>
    <row r="85" customFormat="false" ht="15" hidden="false" customHeight="false" outlineLevel="0" collapsed="false">
      <c r="A85" s="0" t="str">
        <f aca="false">IF(A84&gt;=$C$7,"",A84+1)</f>
        <v/>
      </c>
      <c r="B85" s="8" t="str">
        <f aca="false">IF(A85&lt;&gt;"",PPMT($C$5/12,A85,$C$7,$C$3,0,0),"")</f>
        <v/>
      </c>
      <c r="C85" s="8" t="str">
        <f aca="false">IF(A85&lt;&gt;"",IPMT($C$5/12,A85,$C$7,$C$3,0,0),"")</f>
        <v/>
      </c>
      <c r="D85" s="8" t="str">
        <f aca="false">IF(A85&lt;&gt;"",B85+C85,"")</f>
        <v/>
      </c>
      <c r="E85" s="9" t="str">
        <f aca="false">IF(A85&lt;&gt;"",$C$3+SUM($B$17:B85),"")</f>
        <v/>
      </c>
    </row>
    <row r="86" customFormat="false" ht="15" hidden="false" customHeight="false" outlineLevel="0" collapsed="false">
      <c r="A86" s="0" t="str">
        <f aca="false">IF(A85&gt;=$C$7,"",A85+1)</f>
        <v/>
      </c>
      <c r="B86" s="8" t="str">
        <f aca="false">IF(A86&lt;&gt;"",PPMT($C$5/12,A86,$C$7,$C$3,0,0),"")</f>
        <v/>
      </c>
      <c r="C86" s="8" t="str">
        <f aca="false">IF(A86&lt;&gt;"",IPMT($C$5/12,A86,$C$7,$C$3,0,0),"")</f>
        <v/>
      </c>
      <c r="D86" s="8" t="str">
        <f aca="false">IF(A86&lt;&gt;"",B86+C86,"")</f>
        <v/>
      </c>
      <c r="E86" s="9" t="str">
        <f aca="false">IF(A86&lt;&gt;"",$C$3+SUM($B$17:B86),"")</f>
        <v/>
      </c>
    </row>
    <row r="87" customFormat="false" ht="15" hidden="false" customHeight="false" outlineLevel="0" collapsed="false">
      <c r="A87" s="0" t="str">
        <f aca="false">IF(A86&gt;=$C$7,"",A86+1)</f>
        <v/>
      </c>
      <c r="B87" s="8" t="str">
        <f aca="false">IF(A87&lt;&gt;"",PPMT($C$5/12,A87,$C$7,$C$3,0,0),"")</f>
        <v/>
      </c>
      <c r="C87" s="8" t="str">
        <f aca="false">IF(A87&lt;&gt;"",IPMT($C$5/12,A87,$C$7,$C$3,0,0),"")</f>
        <v/>
      </c>
      <c r="D87" s="8" t="str">
        <f aca="false">IF(A87&lt;&gt;"",B87+C87,"")</f>
        <v/>
      </c>
      <c r="E87" s="9" t="str">
        <f aca="false">IF(A87&lt;&gt;"",$C$3+SUM($B$17:B87),"")</f>
        <v/>
      </c>
    </row>
    <row r="88" customFormat="false" ht="15" hidden="false" customHeight="false" outlineLevel="0" collapsed="false">
      <c r="A88" s="0" t="str">
        <f aca="false">IF(A87&gt;=$C$7,"",A87+1)</f>
        <v/>
      </c>
      <c r="B88" s="8" t="str">
        <f aca="false">IF(A88&lt;&gt;"",PPMT($C$5/12,A88,$C$7,$C$3,0,0),"")</f>
        <v/>
      </c>
      <c r="C88" s="8" t="str">
        <f aca="false">IF(A88&lt;&gt;"",IPMT($C$5/12,A88,$C$7,$C$3,0,0),"")</f>
        <v/>
      </c>
      <c r="D88" s="8" t="str">
        <f aca="false">IF(A88&lt;&gt;"",B88+C88,"")</f>
        <v/>
      </c>
      <c r="E88" s="9" t="str">
        <f aca="false">IF(A88&lt;&gt;"",$C$3+SUM($B$17:B88),"")</f>
        <v/>
      </c>
    </row>
    <row r="89" customFormat="false" ht="15" hidden="false" customHeight="false" outlineLevel="0" collapsed="false">
      <c r="A89" s="0" t="str">
        <f aca="false">IF(A88&gt;=$C$7,"",A88+1)</f>
        <v/>
      </c>
      <c r="B89" s="8" t="str">
        <f aca="false">IF(A89&lt;&gt;"",PPMT($C$5/12,A89,$C$7,$C$3,0,0),"")</f>
        <v/>
      </c>
      <c r="C89" s="8" t="str">
        <f aca="false">IF(A89&lt;&gt;"",IPMT($C$5/12,A89,$C$7,$C$3,0,0),"")</f>
        <v/>
      </c>
      <c r="D89" s="8" t="str">
        <f aca="false">IF(A89&lt;&gt;"",B89+C89,"")</f>
        <v/>
      </c>
      <c r="E89" s="9" t="str">
        <f aca="false">IF(A89&lt;&gt;"",$C$3+SUM($B$17:B89),"")</f>
        <v/>
      </c>
    </row>
    <row r="90" customFormat="false" ht="15" hidden="false" customHeight="false" outlineLevel="0" collapsed="false">
      <c r="A90" s="0" t="str">
        <f aca="false">IF(A89&gt;=$C$7,"",A89+1)</f>
        <v/>
      </c>
      <c r="B90" s="8" t="str">
        <f aca="false">IF(A90&lt;&gt;"",PPMT($C$5/12,A90,$C$7,$C$3,0,0),"")</f>
        <v/>
      </c>
      <c r="C90" s="8" t="str">
        <f aca="false">IF(A90&lt;&gt;"",IPMT($C$5/12,A90,$C$7,$C$3,0,0),"")</f>
        <v/>
      </c>
      <c r="D90" s="8" t="str">
        <f aca="false">IF(A90&lt;&gt;"",B90+C90,"")</f>
        <v/>
      </c>
      <c r="E90" s="9" t="str">
        <f aca="false">IF(A90&lt;&gt;"",$C$3+SUM($B$17:B90),"")</f>
        <v/>
      </c>
    </row>
    <row r="91" customFormat="false" ht="15" hidden="false" customHeight="false" outlineLevel="0" collapsed="false">
      <c r="A91" s="0" t="str">
        <f aca="false">IF(A90&gt;=$C$7,"",A90+1)</f>
        <v/>
      </c>
      <c r="B91" s="8" t="str">
        <f aca="false">IF(A91&lt;&gt;"",PPMT($C$5/12,A91,$C$7,$C$3,0,0),"")</f>
        <v/>
      </c>
      <c r="C91" s="8" t="str">
        <f aca="false">IF(A91&lt;&gt;"",IPMT($C$5/12,A91,$C$7,$C$3,0,0),"")</f>
        <v/>
      </c>
      <c r="D91" s="8" t="str">
        <f aca="false">IF(A91&lt;&gt;"",B91+C91,"")</f>
        <v/>
      </c>
      <c r="E91" s="9" t="str">
        <f aca="false">IF(A91&lt;&gt;"",$C$3+SUM($B$17:B91),"")</f>
        <v/>
      </c>
    </row>
    <row r="92" customFormat="false" ht="15" hidden="false" customHeight="false" outlineLevel="0" collapsed="false">
      <c r="A92" s="0" t="str">
        <f aca="false">IF(A91&gt;=$C$7,"",A91+1)</f>
        <v/>
      </c>
      <c r="B92" s="8" t="str">
        <f aca="false">IF(A92&lt;&gt;"",PPMT($C$5/12,A92,$C$7,$C$3,0,0),"")</f>
        <v/>
      </c>
      <c r="C92" s="8" t="str">
        <f aca="false">IF(A92&lt;&gt;"",IPMT($C$5/12,A92,$C$7,$C$3,0,0),"")</f>
        <v/>
      </c>
      <c r="D92" s="8" t="str">
        <f aca="false">IF(A92&lt;&gt;"",B92+C92,"")</f>
        <v/>
      </c>
      <c r="E92" s="9" t="str">
        <f aca="false">IF(A92&lt;&gt;"",$C$3+SUM($B$17:B92),"")</f>
        <v/>
      </c>
    </row>
    <row r="93" customFormat="false" ht="15" hidden="false" customHeight="false" outlineLevel="0" collapsed="false">
      <c r="A93" s="0" t="str">
        <f aca="false">IF(A92&gt;=$C$7,"",A92+1)</f>
        <v/>
      </c>
      <c r="B93" s="8" t="str">
        <f aca="false">IF(A93&lt;&gt;"",PPMT($C$5/12,A93,$C$7,$C$3,0,0),"")</f>
        <v/>
      </c>
      <c r="C93" s="8" t="str">
        <f aca="false">IF(A93&lt;&gt;"",IPMT($C$5/12,A93,$C$7,$C$3,0,0),"")</f>
        <v/>
      </c>
      <c r="D93" s="8" t="str">
        <f aca="false">IF(A93&lt;&gt;"",B93+C93,"")</f>
        <v/>
      </c>
      <c r="E93" s="9" t="str">
        <f aca="false">IF(A93&lt;&gt;"",$C$3+SUM($B$17:B93),"")</f>
        <v/>
      </c>
    </row>
    <row r="94" customFormat="false" ht="15" hidden="false" customHeight="false" outlineLevel="0" collapsed="false">
      <c r="A94" s="0" t="str">
        <f aca="false">IF(A93&gt;=$C$7,"",A93+1)</f>
        <v/>
      </c>
      <c r="B94" s="8" t="str">
        <f aca="false">IF(A94&lt;&gt;"",PPMT($C$5/12,A94,$C$7,$C$3,0,0),"")</f>
        <v/>
      </c>
      <c r="C94" s="8" t="str">
        <f aca="false">IF(A94&lt;&gt;"",IPMT($C$5/12,A94,$C$7,$C$3,0,0),"")</f>
        <v/>
      </c>
      <c r="D94" s="8" t="str">
        <f aca="false">IF(A94&lt;&gt;"",B94+C94,"")</f>
        <v/>
      </c>
      <c r="E94" s="9" t="str">
        <f aca="false">IF(A94&lt;&gt;"",$C$3+SUM($B$17:B94),"")</f>
        <v/>
      </c>
    </row>
    <row r="95" customFormat="false" ht="15" hidden="false" customHeight="false" outlineLevel="0" collapsed="false">
      <c r="A95" s="0" t="str">
        <f aca="false">IF(A94&gt;=$C$7,"",A94+1)</f>
        <v/>
      </c>
      <c r="B95" s="8" t="str">
        <f aca="false">IF(A95&lt;&gt;"",PPMT($C$5/12,A95,$C$7,$C$3,0,0),"")</f>
        <v/>
      </c>
      <c r="C95" s="8" t="str">
        <f aca="false">IF(A95&lt;&gt;"",IPMT($C$5/12,A95,$C$7,$C$3,0,0),"")</f>
        <v/>
      </c>
      <c r="D95" s="8" t="str">
        <f aca="false">IF(A95&lt;&gt;"",B95+C95,"")</f>
        <v/>
      </c>
      <c r="E95" s="9" t="str">
        <f aca="false">IF(A95&lt;&gt;"",$C$3+SUM($B$17:B95),"")</f>
        <v/>
      </c>
    </row>
    <row r="96" customFormat="false" ht="15" hidden="false" customHeight="false" outlineLevel="0" collapsed="false">
      <c r="A96" s="0" t="str">
        <f aca="false">IF(A95&gt;=$C$7,"",A95+1)</f>
        <v/>
      </c>
      <c r="B96" s="8" t="str">
        <f aca="false">IF(A96&lt;&gt;"",PPMT($C$5/12,A96,$C$7,$C$3,0,0),"")</f>
        <v/>
      </c>
      <c r="C96" s="8" t="str">
        <f aca="false">IF(A96&lt;&gt;"",IPMT($C$5/12,A96,$C$7,$C$3,0,0),"")</f>
        <v/>
      </c>
      <c r="D96" s="8" t="str">
        <f aca="false">IF(A96&lt;&gt;"",B96+C96,"")</f>
        <v/>
      </c>
      <c r="E96" s="9" t="str">
        <f aca="false">IF(A96&lt;&gt;"",$C$3+SUM($B$17:B96),"")</f>
        <v/>
      </c>
    </row>
    <row r="97" customFormat="false" ht="15" hidden="false" customHeight="false" outlineLevel="0" collapsed="false">
      <c r="A97" s="0" t="str">
        <f aca="false">IF(A96&gt;=$C$7,"",A96+1)</f>
        <v/>
      </c>
      <c r="B97" s="8" t="str">
        <f aca="false">IF(A97&lt;&gt;"",PPMT($C$5/12,A97,$C$7,$C$3,0,0),"")</f>
        <v/>
      </c>
      <c r="C97" s="8" t="str">
        <f aca="false">IF(A97&lt;&gt;"",IPMT($C$5/12,A97,$C$7,$C$3,0,0),"")</f>
        <v/>
      </c>
      <c r="D97" s="8" t="str">
        <f aca="false">IF(A97&lt;&gt;"",B97+C97,"")</f>
        <v/>
      </c>
      <c r="E97" s="9" t="str">
        <f aca="false">IF(A97&lt;&gt;"",$C$3+SUM($B$17:B97),"")</f>
        <v/>
      </c>
    </row>
    <row r="98" customFormat="false" ht="15" hidden="false" customHeight="false" outlineLevel="0" collapsed="false">
      <c r="A98" s="0" t="str">
        <f aca="false">IF(A97&gt;=$C$7,"",A97+1)</f>
        <v/>
      </c>
      <c r="B98" s="8" t="str">
        <f aca="false">IF(A98&lt;&gt;"",PPMT($C$5/12,A98,$C$7,$C$3,0,0),"")</f>
        <v/>
      </c>
      <c r="C98" s="8" t="str">
        <f aca="false">IF(A98&lt;&gt;"",IPMT($C$5/12,A98,$C$7,$C$3,0,0),"")</f>
        <v/>
      </c>
      <c r="D98" s="8" t="str">
        <f aca="false">IF(A98&lt;&gt;"",B98+C98,"")</f>
        <v/>
      </c>
      <c r="E98" s="9" t="str">
        <f aca="false">IF(A98&lt;&gt;"",$C$3+SUM($B$17:B98),"")</f>
        <v/>
      </c>
    </row>
    <row r="99" customFormat="false" ht="15" hidden="false" customHeight="false" outlineLevel="0" collapsed="false">
      <c r="A99" s="0" t="str">
        <f aca="false">IF(A98&gt;=$C$7,"",A98+1)</f>
        <v/>
      </c>
      <c r="B99" s="8" t="str">
        <f aca="false">IF(A99&lt;&gt;"",PPMT($C$5/12,A99,$C$7,$C$3,0,0),"")</f>
        <v/>
      </c>
      <c r="C99" s="8" t="str">
        <f aca="false">IF(A99&lt;&gt;"",IPMT($C$5/12,A99,$C$7,$C$3,0,0),"")</f>
        <v/>
      </c>
      <c r="D99" s="8" t="str">
        <f aca="false">IF(A99&lt;&gt;"",B99+C99,"")</f>
        <v/>
      </c>
      <c r="E99" s="9" t="str">
        <f aca="false">IF(A99&lt;&gt;"",$C$3+SUM($B$17:B99),"")</f>
        <v/>
      </c>
    </row>
    <row r="100" customFormat="false" ht="15" hidden="false" customHeight="false" outlineLevel="0" collapsed="false">
      <c r="A100" s="0" t="str">
        <f aca="false">IF(A99&gt;=$C$7,"",A99+1)</f>
        <v/>
      </c>
      <c r="B100" s="8" t="str">
        <f aca="false">IF(A100&lt;&gt;"",PPMT($C$5/12,A100,$C$7,$C$3,0,0),"")</f>
        <v/>
      </c>
      <c r="C100" s="8" t="str">
        <f aca="false">IF(A100&lt;&gt;"",IPMT($C$5/12,A100,$C$7,$C$3,0,0),"")</f>
        <v/>
      </c>
      <c r="D100" s="8" t="str">
        <f aca="false">IF(A100&lt;&gt;"",B100+C100,"")</f>
        <v/>
      </c>
      <c r="E100" s="9" t="str">
        <f aca="false">IF(A100&lt;&gt;"",$C$3+SUM($B$17:B100),"")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71"/>
    <col collapsed="false" customWidth="true" hidden="false" outlineLevel="0" max="3" min="3" style="0" width="20"/>
    <col collapsed="false" customWidth="true" hidden="false" outlineLevel="0" max="4" min="4" style="0" width="16.85"/>
    <col collapsed="false" customWidth="true" hidden="false" outlineLevel="0" max="5" min="5" style="0" width="19.28"/>
    <col collapsed="false" customWidth="true" hidden="false" outlineLevel="0" max="1025" min="6" style="0" width="8.36"/>
  </cols>
  <sheetData>
    <row r="1" customFormat="false" ht="24.75" hidden="false" customHeight="true" outlineLevel="0" collapsed="false">
      <c r="A1" s="1" t="s">
        <v>0</v>
      </c>
    </row>
    <row r="3" customFormat="false" ht="13.8" hidden="false" customHeight="false" outlineLevel="0" collapsed="false">
      <c r="B3" s="2" t="s">
        <v>1</v>
      </c>
      <c r="C3" s="3" t="n">
        <v>690000</v>
      </c>
    </row>
    <row r="4" customFormat="false" ht="4.5" hidden="false" customHeight="true" outlineLevel="0" collapsed="false">
      <c r="B4" s="2"/>
    </row>
    <row r="5" customFormat="false" ht="13.8" hidden="false" customHeight="false" outlineLevel="0" collapsed="false">
      <c r="B5" s="2" t="s">
        <v>2</v>
      </c>
      <c r="C5" s="4" t="n">
        <v>0.12</v>
      </c>
    </row>
    <row r="6" customFormat="false" ht="4.5" hidden="false" customHeight="true" outlineLevel="0" collapsed="false">
      <c r="B6" s="2"/>
    </row>
    <row r="7" customFormat="false" ht="15" hidden="false" customHeight="false" outlineLevel="0" collapsed="false">
      <c r="B7" s="2" t="s">
        <v>3</v>
      </c>
      <c r="C7" s="5" t="n">
        <v>47</v>
      </c>
    </row>
    <row r="8" customFormat="false" ht="15" hidden="false" customHeight="false" outlineLevel="0" collapsed="false">
      <c r="B8" s="2"/>
    </row>
    <row r="9" customFormat="false" ht="15" hidden="false" customHeight="false" outlineLevel="0" collapsed="false">
      <c r="B9" s="2" t="s">
        <v>4</v>
      </c>
      <c r="C9" s="6" t="n">
        <f aca="false">PMT(C5/12,C7,C3,0,0)</f>
        <v>-18472.0661363896</v>
      </c>
    </row>
    <row r="10" customFormat="false" ht="4.5" hidden="false" customHeight="true" outlineLevel="0" collapsed="false">
      <c r="B10" s="2"/>
    </row>
    <row r="11" customFormat="false" ht="15" hidden="false" customHeight="false" outlineLevel="0" collapsed="false">
      <c r="B11" s="2" t="s">
        <v>5</v>
      </c>
      <c r="C11" s="6" t="n">
        <f aca="false">C9*C7</f>
        <v>-868187.108410313</v>
      </c>
    </row>
    <row r="12" customFormat="false" ht="4.5" hidden="false" customHeight="true" outlineLevel="0" collapsed="false">
      <c r="B12" s="2"/>
    </row>
    <row r="13" customFormat="false" ht="15" hidden="false" customHeight="false" outlineLevel="0" collapsed="false">
      <c r="B13" s="2" t="s">
        <v>6</v>
      </c>
      <c r="C13" s="6" t="n">
        <f aca="false">C11+C3</f>
        <v>-178187.108410313</v>
      </c>
    </row>
    <row r="16" customFormat="false" ht="15.75" hidden="false" customHeight="false" outlineLevel="0" collapsed="false">
      <c r="A16" s="7" t="s">
        <v>7</v>
      </c>
      <c r="B16" s="7" t="s">
        <v>8</v>
      </c>
      <c r="C16" s="7" t="s">
        <v>9</v>
      </c>
      <c r="D16" s="7" t="s">
        <v>10</v>
      </c>
      <c r="E16" s="7" t="s">
        <v>11</v>
      </c>
    </row>
    <row r="17" customFormat="false" ht="15" hidden="false" customHeight="false" outlineLevel="0" collapsed="false">
      <c r="A17" s="0" t="n">
        <v>1</v>
      </c>
      <c r="B17" s="8" t="n">
        <f aca="false">PPMT($C$5/12,A17,$C$7,$C$3,0,0)</f>
        <v>-11572.0661363896</v>
      </c>
      <c r="C17" s="8" t="n">
        <f aca="false">IPMT($C$5/12,A17,$C$7,$C$3,0,0)</f>
        <v>-6900</v>
      </c>
      <c r="D17" s="8" t="n">
        <f aca="false">B17+C17</f>
        <v>-18472.0661363896</v>
      </c>
      <c r="E17" s="9" t="n">
        <f aca="false">C3+B17</f>
        <v>678427.93386361</v>
      </c>
    </row>
    <row r="18" customFormat="false" ht="15" hidden="false" customHeight="false" outlineLevel="0" collapsed="false">
      <c r="A18" s="0" t="n">
        <f aca="false">IF(A17&gt;=$C$7,"",A17+1)</f>
        <v>2</v>
      </c>
      <c r="B18" s="8" t="n">
        <f aca="false">IF(A18&lt;&gt;"",PPMT($C$5/12,A18,$C$7,$C$3,0,0),"")</f>
        <v>-11687.7867977535</v>
      </c>
      <c r="C18" s="8" t="n">
        <f aca="false">IF(A18&lt;&gt;"",IPMT($C$5/12,A18,$C$7,$C$3,0,0),"")</f>
        <v>-6784.2793386361</v>
      </c>
      <c r="D18" s="8" t="n">
        <f aca="false">IF(A18&lt;&gt;"",B18+C18,"")</f>
        <v>-18472.0661363896</v>
      </c>
      <c r="E18" s="9" t="n">
        <f aca="false">IF(A18&lt;&gt;"",$C$3+SUM($B$17:B18),"")</f>
        <v>666740.147065857</v>
      </c>
    </row>
    <row r="19" customFormat="false" ht="15" hidden="false" customHeight="false" outlineLevel="0" collapsed="false">
      <c r="A19" s="0" t="n">
        <f aca="false">IF(A18&gt;=$C$7,"",A18+1)</f>
        <v>3</v>
      </c>
      <c r="B19" s="8" t="n">
        <f aca="false">IF(A19&lt;&gt;"",PPMT($C$5/12,A19,$C$7,$C$3,0,0),"")</f>
        <v>-11804.6646657311</v>
      </c>
      <c r="C19" s="8" t="n">
        <f aca="false">IF(A19&lt;&gt;"",IPMT($C$5/12,A19,$C$7,$C$3,0,0),"")</f>
        <v>-6667.40147065857</v>
      </c>
      <c r="D19" s="8" t="n">
        <f aca="false">IF(A19&lt;&gt;"",B19+C19,"")</f>
        <v>-18472.0661363896</v>
      </c>
      <c r="E19" s="9" t="n">
        <f aca="false">IF(A19&lt;&gt;"",$C$3+SUM($B$17:B19),"")</f>
        <v>654935.482400126</v>
      </c>
    </row>
    <row r="20" customFormat="false" ht="15" hidden="false" customHeight="false" outlineLevel="0" collapsed="false">
      <c r="A20" s="0" t="n">
        <f aca="false">IF(A19&gt;=$C$7,"",A19+1)</f>
        <v>4</v>
      </c>
      <c r="B20" s="8" t="n">
        <f aca="false">IF(A20&lt;&gt;"",PPMT($C$5/12,A20,$C$7,$C$3,0,0),"")</f>
        <v>-11922.7113123884</v>
      </c>
      <c r="C20" s="8" t="n">
        <f aca="false">IF(A20&lt;&gt;"",IPMT($C$5/12,A20,$C$7,$C$3,0,0),"")</f>
        <v>-6549.35482400126</v>
      </c>
      <c r="D20" s="8" t="n">
        <f aca="false">IF(A20&lt;&gt;"",B20+C20,"")</f>
        <v>-18472.0661363896</v>
      </c>
      <c r="E20" s="9" t="n">
        <f aca="false">IF(A20&lt;&gt;"",$C$3+SUM($B$17:B20),"")</f>
        <v>643012.771087737</v>
      </c>
    </row>
    <row r="21" customFormat="false" ht="15" hidden="false" customHeight="false" outlineLevel="0" collapsed="false">
      <c r="A21" s="0" t="n">
        <f aca="false">IF(A20&gt;=$C$7,"",A20+1)</f>
        <v>5</v>
      </c>
      <c r="B21" s="8" t="n">
        <f aca="false">IF(A21&lt;&gt;"",PPMT($C$5/12,A21,$C$7,$C$3,0,0),"")</f>
        <v>-12041.9384255123</v>
      </c>
      <c r="C21" s="8" t="n">
        <f aca="false">IF(A21&lt;&gt;"",IPMT($C$5/12,A21,$C$7,$C$3,0,0),"")</f>
        <v>-6430.12771087737</v>
      </c>
      <c r="D21" s="8" t="n">
        <f aca="false">IF(A21&lt;&gt;"",B21+C21,"")</f>
        <v>-18472.0661363896</v>
      </c>
      <c r="E21" s="9" t="n">
        <f aca="false">IF(A21&lt;&gt;"",$C$3+SUM($B$17:B21),"")</f>
        <v>630970.832662225</v>
      </c>
    </row>
    <row r="22" customFormat="false" ht="15" hidden="false" customHeight="false" outlineLevel="0" collapsed="false">
      <c r="A22" s="0" t="n">
        <f aca="false">IF(A21&gt;=$C$7,"",A21+1)</f>
        <v>6</v>
      </c>
      <c r="B22" s="8" t="n">
        <f aca="false">IF(A22&lt;&gt;"",PPMT($C$5/12,A22,$C$7,$C$3,0,0),"")</f>
        <v>-12162.3578097674</v>
      </c>
      <c r="C22" s="8" t="n">
        <f aca="false">IF(A22&lt;&gt;"",IPMT($C$5/12,A22,$C$7,$C$3,0,0),"")</f>
        <v>-6309.70832662225</v>
      </c>
      <c r="D22" s="8" t="n">
        <f aca="false">IF(A22&lt;&gt;"",B22+C22,"")</f>
        <v>-18472.0661363896</v>
      </c>
      <c r="E22" s="9" t="n">
        <f aca="false">IF(A22&lt;&gt;"",$C$3+SUM($B$17:B22),"")</f>
        <v>618808.474852458</v>
      </c>
    </row>
    <row r="23" customFormat="false" ht="15" hidden="false" customHeight="false" outlineLevel="0" collapsed="false">
      <c r="A23" s="0" t="n">
        <f aca="false">IF(A22&gt;=$C$7,"",A22+1)</f>
        <v>7</v>
      </c>
      <c r="B23" s="8" t="n">
        <f aca="false">IF(A23&lt;&gt;"",PPMT($C$5/12,A23,$C$7,$C$3,0,0),"")</f>
        <v>-12283.9813878651</v>
      </c>
      <c r="C23" s="8" t="n">
        <f aca="false">IF(A23&lt;&gt;"",IPMT($C$5/12,A23,$C$7,$C$3,0,0),"")</f>
        <v>-6188.08474852458</v>
      </c>
      <c r="D23" s="8" t="n">
        <f aca="false">IF(A23&lt;&gt;"",B23+C23,"")</f>
        <v>-18472.0661363896</v>
      </c>
      <c r="E23" s="9" t="n">
        <f aca="false">IF(A23&lt;&gt;"",$C$3+SUM($B$17:B23),"")</f>
        <v>606524.493464593</v>
      </c>
    </row>
    <row r="24" customFormat="false" ht="15" hidden="false" customHeight="false" outlineLevel="0" collapsed="false">
      <c r="A24" s="0" t="n">
        <f aca="false">IF(A23&gt;=$C$7,"",A23+1)</f>
        <v>8</v>
      </c>
      <c r="B24" s="8" t="n">
        <f aca="false">IF(A24&lt;&gt;"",PPMT($C$5/12,A24,$C$7,$C$3,0,0),"")</f>
        <v>-12406.8212017437</v>
      </c>
      <c r="C24" s="8" t="n">
        <f aca="false">IF(A24&lt;&gt;"",IPMT($C$5/12,A24,$C$7,$C$3,0,0),"")</f>
        <v>-6065.24493464593</v>
      </c>
      <c r="D24" s="8" t="n">
        <f aca="false">IF(A24&lt;&gt;"",B24+C24,"")</f>
        <v>-18472.0661363896</v>
      </c>
      <c r="E24" s="9" t="n">
        <f aca="false">IF(A24&lt;&gt;"",$C$3+SUM($B$17:B24),"")</f>
        <v>594117.672262849</v>
      </c>
    </row>
    <row r="25" customFormat="false" ht="15" hidden="false" customHeight="false" outlineLevel="0" collapsed="false">
      <c r="A25" s="0" t="n">
        <f aca="false">IF(A24&gt;=$C$7,"",A24+1)</f>
        <v>9</v>
      </c>
      <c r="B25" s="8" t="n">
        <f aca="false">IF(A25&lt;&gt;"",PPMT($C$5/12,A25,$C$7,$C$3,0,0),"")</f>
        <v>-12530.8894137611</v>
      </c>
      <c r="C25" s="8" t="n">
        <f aca="false">IF(A25&lt;&gt;"",IPMT($C$5/12,A25,$C$7,$C$3,0,0),"")</f>
        <v>-5941.17672262849</v>
      </c>
      <c r="D25" s="8" t="n">
        <f aca="false">IF(A25&lt;&gt;"",B25+C25,"")</f>
        <v>-18472.0661363896</v>
      </c>
      <c r="E25" s="9" t="n">
        <f aca="false">IF(A25&lt;&gt;"",$C$3+SUM($B$17:B25),"")</f>
        <v>581586.782849088</v>
      </c>
    </row>
    <row r="26" customFormat="false" ht="15" hidden="false" customHeight="false" outlineLevel="0" collapsed="false">
      <c r="A26" s="0" t="n">
        <f aca="false">IF(A25&gt;=$C$7,"",A25+1)</f>
        <v>10</v>
      </c>
      <c r="B26" s="8" t="n">
        <f aca="false">IF(A26&lt;&gt;"",PPMT($C$5/12,A26,$C$7,$C$3,0,0),"")</f>
        <v>-12656.1983078988</v>
      </c>
      <c r="C26" s="8" t="n">
        <f aca="false">IF(A26&lt;&gt;"",IPMT($C$5/12,A26,$C$7,$C$3,0,0),"")</f>
        <v>-5815.86782849088</v>
      </c>
      <c r="D26" s="8" t="n">
        <f aca="false">IF(A26&lt;&gt;"",B26+C26,"")</f>
        <v>-18472.0661363896</v>
      </c>
      <c r="E26" s="9" t="n">
        <f aca="false">IF(A26&lt;&gt;"",$C$3+SUM($B$17:B26),"")</f>
        <v>568930.584541189</v>
      </c>
    </row>
    <row r="27" customFormat="false" ht="15" hidden="false" customHeight="false" outlineLevel="0" collapsed="false">
      <c r="A27" s="0" t="n">
        <f aca="false">IF(A26&gt;=$C$7,"",A26+1)</f>
        <v>11</v>
      </c>
      <c r="B27" s="8" t="n">
        <f aca="false">IF(A27&lt;&gt;"",PPMT($C$5/12,A27,$C$7,$C$3,0,0),"")</f>
        <v>-12782.7602909777</v>
      </c>
      <c r="C27" s="8" t="n">
        <f aca="false">IF(A27&lt;&gt;"",IPMT($C$5/12,A27,$C$7,$C$3,0,0),"")</f>
        <v>-5689.30584541189</v>
      </c>
      <c r="D27" s="8" t="n">
        <f aca="false">IF(A27&lt;&gt;"",B27+C27,"")</f>
        <v>-18472.0661363896</v>
      </c>
      <c r="E27" s="9" t="n">
        <f aca="false">IF(A27&lt;&gt;"",$C$3+SUM($B$17:B27),"")</f>
        <v>556147.824250211</v>
      </c>
    </row>
    <row r="28" customFormat="false" ht="15" hidden="false" customHeight="false" outlineLevel="0" collapsed="false">
      <c r="A28" s="0" t="n">
        <f aca="false">IF(A27&gt;=$C$7,"",A27+1)</f>
        <v>12</v>
      </c>
      <c r="B28" s="8" t="n">
        <f aca="false">IF(A28&lt;&gt;"",PPMT($C$5/12,A28,$C$7,$C$3,0,0),"")</f>
        <v>-12910.5878938875</v>
      </c>
      <c r="C28" s="8" t="n">
        <f aca="false">IF(A28&lt;&gt;"",IPMT($C$5/12,A28,$C$7,$C$3,0,0),"")</f>
        <v>-5561.47824250211</v>
      </c>
      <c r="D28" s="8" t="n">
        <f aca="false">IF(A28&lt;&gt;"",B28+C28,"")</f>
        <v>-18472.0661363896</v>
      </c>
      <c r="E28" s="9" t="n">
        <f aca="false">IF(A28&lt;&gt;"",$C$3+SUM($B$17:B28),"")</f>
        <v>543237.236356324</v>
      </c>
    </row>
    <row r="29" customFormat="false" ht="15" hidden="false" customHeight="false" outlineLevel="0" collapsed="false">
      <c r="A29" s="0" t="n">
        <f aca="false">IF(A28&gt;=$C$7,"",A28+1)</f>
        <v>13</v>
      </c>
      <c r="B29" s="8" t="n">
        <f aca="false">IF(A29&lt;&gt;"",PPMT($C$5/12,A29,$C$7,$C$3,0,0),"")</f>
        <v>-13039.6937728264</v>
      </c>
      <c r="C29" s="8" t="n">
        <f aca="false">IF(A29&lt;&gt;"",IPMT($C$5/12,A29,$C$7,$C$3,0,0),"")</f>
        <v>-5432.37236356324</v>
      </c>
      <c r="D29" s="8" t="n">
        <f aca="false">IF(A29&lt;&gt;"",B29+C29,"")</f>
        <v>-18472.0661363896</v>
      </c>
      <c r="E29" s="9" t="n">
        <f aca="false">IF(A29&lt;&gt;"",$C$3+SUM($B$17:B29),"")</f>
        <v>530197.542583498</v>
      </c>
    </row>
    <row r="30" customFormat="false" ht="15" hidden="false" customHeight="false" outlineLevel="0" collapsed="false">
      <c r="A30" s="0" t="n">
        <f aca="false">IF(A29&gt;=$C$7,"",A29+1)</f>
        <v>14</v>
      </c>
      <c r="B30" s="8" t="n">
        <f aca="false">IF(A30&lt;&gt;"",PPMT($C$5/12,A30,$C$7,$C$3,0,0),"")</f>
        <v>-13170.0907105547</v>
      </c>
      <c r="C30" s="8" t="n">
        <f aca="false">IF(A30&lt;&gt;"",IPMT($C$5/12,A30,$C$7,$C$3,0,0),"")</f>
        <v>-5301.97542583497</v>
      </c>
      <c r="D30" s="8" t="n">
        <f aca="false">IF(A30&lt;&gt;"",B30+C30,"")</f>
        <v>-18472.0661363896</v>
      </c>
      <c r="E30" s="9" t="n">
        <f aca="false">IF(A30&lt;&gt;"",$C$3+SUM($B$17:B30),"")</f>
        <v>517027.451872943</v>
      </c>
    </row>
    <row r="31" customFormat="false" ht="15" hidden="false" customHeight="false" outlineLevel="0" collapsed="false">
      <c r="A31" s="0" t="n">
        <f aca="false">IF(A30&gt;=$C$7,"",A30+1)</f>
        <v>15</v>
      </c>
      <c r="B31" s="8" t="n">
        <f aca="false">IF(A31&lt;&gt;"",PPMT($C$5/12,A31,$C$7,$C$3,0,0),"")</f>
        <v>-13301.7916176602</v>
      </c>
      <c r="C31" s="8" t="n">
        <f aca="false">IF(A31&lt;&gt;"",IPMT($C$5/12,A31,$C$7,$C$3,0,0),"")</f>
        <v>-5170.27451872942</v>
      </c>
      <c r="D31" s="8" t="n">
        <f aca="false">IF(A31&lt;&gt;"",B31+C31,"")</f>
        <v>-18472.0661363896</v>
      </c>
      <c r="E31" s="9" t="n">
        <f aca="false">IF(A31&lt;&gt;"",$C$3+SUM($B$17:B31),"")</f>
        <v>503725.660255283</v>
      </c>
    </row>
    <row r="32" customFormat="false" ht="15" hidden="false" customHeight="false" outlineLevel="0" collapsed="false">
      <c r="A32" s="0" t="n">
        <f aca="false">IF(A31&gt;=$C$7,"",A31+1)</f>
        <v>16</v>
      </c>
      <c r="B32" s="8" t="n">
        <f aca="false">IF(A32&lt;&gt;"",PPMT($C$5/12,A32,$C$7,$C$3,0,0),"")</f>
        <v>-13434.8095338368</v>
      </c>
      <c r="C32" s="8" t="n">
        <f aca="false">IF(A32&lt;&gt;"",IPMT($C$5/12,A32,$C$7,$C$3,0,0),"")</f>
        <v>-5037.25660255282</v>
      </c>
      <c r="D32" s="8" t="n">
        <f aca="false">IF(A32&lt;&gt;"",B32+C32,"")</f>
        <v>-18472.0661363896</v>
      </c>
      <c r="E32" s="9" t="n">
        <f aca="false">IF(A32&lt;&gt;"",$C$3+SUM($B$17:B32),"")</f>
        <v>490290.850721446</v>
      </c>
    </row>
    <row r="33" customFormat="false" ht="15" hidden="false" customHeight="false" outlineLevel="0" collapsed="false">
      <c r="A33" s="0" t="n">
        <f aca="false">IF(A32&gt;=$C$7,"",A32+1)</f>
        <v>17</v>
      </c>
      <c r="B33" s="8" t="n">
        <f aca="false">IF(A33&lt;&gt;"",PPMT($C$5/12,A33,$C$7,$C$3,0,0),"")</f>
        <v>-13569.1576291752</v>
      </c>
      <c r="C33" s="8" t="n">
        <f aca="false">IF(A33&lt;&gt;"",IPMT($C$5/12,A33,$C$7,$C$3,0,0),"")</f>
        <v>-4902.90850721445</v>
      </c>
      <c r="D33" s="8" t="n">
        <f aca="false">IF(A33&lt;&gt;"",B33+C33,"")</f>
        <v>-18472.0661363896</v>
      </c>
      <c r="E33" s="9" t="n">
        <f aca="false">IF(A33&lt;&gt;"",$C$3+SUM($B$17:B33),"")</f>
        <v>476721.693092271</v>
      </c>
    </row>
    <row r="34" customFormat="false" ht="15" hidden="false" customHeight="false" outlineLevel="0" collapsed="false">
      <c r="A34" s="0" t="n">
        <f aca="false">IF(A33&gt;=$C$7,"",A33+1)</f>
        <v>18</v>
      </c>
      <c r="B34" s="8" t="n">
        <f aca="false">IF(A34&lt;&gt;"",PPMT($C$5/12,A34,$C$7,$C$3,0,0),"")</f>
        <v>-13704.8492054669</v>
      </c>
      <c r="C34" s="8" t="n">
        <f aca="false">IF(A34&lt;&gt;"",IPMT($C$5/12,A34,$C$7,$C$3,0,0),"")</f>
        <v>-4767.2169309227</v>
      </c>
      <c r="D34" s="8" t="n">
        <f aca="false">IF(A34&lt;&gt;"",B34+C34,"")</f>
        <v>-18472.0661363896</v>
      </c>
      <c r="E34" s="9" t="n">
        <f aca="false">IF(A34&lt;&gt;"",$C$3+SUM($B$17:B34),"")</f>
        <v>463016.843886804</v>
      </c>
    </row>
    <row r="35" customFormat="false" ht="15" hidden="false" customHeight="false" outlineLevel="0" collapsed="false">
      <c r="A35" s="0" t="n">
        <f aca="false">IF(A34&gt;=$C$7,"",A34+1)</f>
        <v>19</v>
      </c>
      <c r="B35" s="8" t="n">
        <f aca="false">IF(A35&lt;&gt;"",PPMT($C$5/12,A35,$C$7,$C$3,0,0),"")</f>
        <v>-13841.8976975216</v>
      </c>
      <c r="C35" s="8" t="n">
        <f aca="false">IF(A35&lt;&gt;"",IPMT($C$5/12,A35,$C$7,$C$3,0,0),"")</f>
        <v>-4630.16843886803</v>
      </c>
      <c r="D35" s="8" t="n">
        <f aca="false">IF(A35&lt;&gt;"",B35+C35,"")</f>
        <v>-18472.0661363896</v>
      </c>
      <c r="E35" s="9" t="n">
        <f aca="false">IF(A35&lt;&gt;"",$C$3+SUM($B$17:B35),"")</f>
        <v>449174.946189282</v>
      </c>
    </row>
    <row r="36" customFormat="false" ht="15" hidden="false" customHeight="false" outlineLevel="0" collapsed="false">
      <c r="A36" s="0" t="n">
        <f aca="false">IF(A35&gt;=$C$7,"",A35+1)</f>
        <v>20</v>
      </c>
      <c r="B36" s="8" t="n">
        <f aca="false">IF(A36&lt;&gt;"",PPMT($C$5/12,A36,$C$7,$C$3,0,0),"")</f>
        <v>-13980.3166744968</v>
      </c>
      <c r="C36" s="8" t="n">
        <f aca="false">IF(A36&lt;&gt;"",IPMT($C$5/12,A36,$C$7,$C$3,0,0),"")</f>
        <v>-4491.74946189282</v>
      </c>
      <c r="D36" s="8" t="n">
        <f aca="false">IF(A36&lt;&gt;"",B36+C36,"")</f>
        <v>-18472.0661363896</v>
      </c>
      <c r="E36" s="9" t="n">
        <f aca="false">IF(A36&lt;&gt;"",$C$3+SUM($B$17:B36),"")</f>
        <v>435194.629514785</v>
      </c>
    </row>
    <row r="37" customFormat="false" ht="15" hidden="false" customHeight="false" outlineLevel="0" collapsed="false">
      <c r="A37" s="0" t="n">
        <f aca="false">IF(A36&gt;=$C$7,"",A36+1)</f>
        <v>21</v>
      </c>
      <c r="B37" s="8" t="n">
        <f aca="false">IF(A37&lt;&gt;"",PPMT($C$5/12,A37,$C$7,$C$3,0,0),"")</f>
        <v>-14120.1198412418</v>
      </c>
      <c r="C37" s="8" t="n">
        <f aca="false">IF(A37&lt;&gt;"",IPMT($C$5/12,A37,$C$7,$C$3,0,0),"")</f>
        <v>-4351.94629514785</v>
      </c>
      <c r="D37" s="8" t="n">
        <f aca="false">IF(A37&lt;&gt;"",B37+C37,"")</f>
        <v>-18472.0661363896</v>
      </c>
      <c r="E37" s="9" t="n">
        <f aca="false">IF(A37&lt;&gt;"",$C$3+SUM($B$17:B37),"")</f>
        <v>421074.509673543</v>
      </c>
    </row>
    <row r="38" customFormat="false" ht="15" hidden="false" customHeight="false" outlineLevel="0" collapsed="false">
      <c r="A38" s="0" t="n">
        <f aca="false">IF(A37&gt;=$C$7,"",A37+1)</f>
        <v>22</v>
      </c>
      <c r="B38" s="8" t="n">
        <f aca="false">IF(A38&lt;&gt;"",PPMT($C$5/12,A38,$C$7,$C$3,0,0),"")</f>
        <v>-14261.3210396542</v>
      </c>
      <c r="C38" s="8" t="n">
        <f aca="false">IF(A38&lt;&gt;"",IPMT($C$5/12,A38,$C$7,$C$3,0,0),"")</f>
        <v>-4210.74509673543</v>
      </c>
      <c r="D38" s="8" t="n">
        <f aca="false">IF(A38&lt;&gt;"",B38+C38,"")</f>
        <v>-18472.0661363896</v>
      </c>
      <c r="E38" s="9" t="n">
        <f aca="false">IF(A38&lt;&gt;"",$C$3+SUM($B$17:B38),"")</f>
        <v>406813.188633889</v>
      </c>
    </row>
    <row r="39" customFormat="false" ht="15" hidden="false" customHeight="false" outlineLevel="0" collapsed="false">
      <c r="A39" s="0" t="n">
        <f aca="false">IF(A38&gt;=$C$7,"",A38+1)</f>
        <v>23</v>
      </c>
      <c r="B39" s="8" t="n">
        <f aca="false">IF(A39&lt;&gt;"",PPMT($C$5/12,A39,$C$7,$C$3,0,0),"")</f>
        <v>-14403.9342500507</v>
      </c>
      <c r="C39" s="8" t="n">
        <f aca="false">IF(A39&lt;&gt;"",IPMT($C$5/12,A39,$C$7,$C$3,0,0),"")</f>
        <v>-4068.13188633889</v>
      </c>
      <c r="D39" s="8" t="n">
        <f aca="false">IF(A39&lt;&gt;"",B39+C39,"")</f>
        <v>-18472.0661363896</v>
      </c>
      <c r="E39" s="9" t="n">
        <f aca="false">IF(A39&lt;&gt;"",$C$3+SUM($B$17:B39),"")</f>
        <v>392409.254383838</v>
      </c>
    </row>
    <row r="40" customFormat="false" ht="15" hidden="false" customHeight="false" outlineLevel="0" collapsed="false">
      <c r="A40" s="0" t="n">
        <f aca="false">IF(A39&gt;=$C$7,"",A39+1)</f>
        <v>24</v>
      </c>
      <c r="B40" s="8" t="n">
        <f aca="false">IF(A40&lt;&gt;"",PPMT($C$5/12,A40,$C$7,$C$3,0,0),"")</f>
        <v>-14547.9735925513</v>
      </c>
      <c r="C40" s="8" t="n">
        <f aca="false">IF(A40&lt;&gt;"",IPMT($C$5/12,A40,$C$7,$C$3,0,0),"")</f>
        <v>-3924.09254383838</v>
      </c>
      <c r="D40" s="8" t="n">
        <f aca="false">IF(A40&lt;&gt;"",B40+C40,"")</f>
        <v>-18472.0661363896</v>
      </c>
      <c r="E40" s="9" t="n">
        <f aca="false">IF(A40&lt;&gt;"",$C$3+SUM($B$17:B40),"")</f>
        <v>377861.280791287</v>
      </c>
    </row>
    <row r="41" customFormat="false" ht="15" hidden="false" customHeight="false" outlineLevel="0" collapsed="false">
      <c r="A41" s="0" t="n">
        <f aca="false">IF(A40&gt;=$C$7,"",A40+1)</f>
        <v>25</v>
      </c>
      <c r="B41" s="8" t="n">
        <f aca="false">IF(A41&lt;&gt;"",PPMT($C$5/12,A41,$C$7,$C$3,0,0),"")</f>
        <v>-14693.4533284768</v>
      </c>
      <c r="C41" s="8" t="n">
        <f aca="false">IF(A41&lt;&gt;"",IPMT($C$5/12,A41,$C$7,$C$3,0,0),"")</f>
        <v>-3778.61280791287</v>
      </c>
      <c r="D41" s="8" t="n">
        <f aca="false">IF(A41&lt;&gt;"",B41+C41,"")</f>
        <v>-18472.0661363896</v>
      </c>
      <c r="E41" s="9" t="n">
        <f aca="false">IF(A41&lt;&gt;"",$C$3+SUM($B$17:B41),"")</f>
        <v>363167.82746281</v>
      </c>
    </row>
    <row r="42" customFormat="false" ht="15" hidden="false" customHeight="false" outlineLevel="0" collapsed="false">
      <c r="A42" s="0" t="n">
        <f aca="false">IF(A41&gt;=$C$7,"",A41+1)</f>
        <v>26</v>
      </c>
      <c r="B42" s="8" t="n">
        <f aca="false">IF(A42&lt;&gt;"",PPMT($C$5/12,A42,$C$7,$C$3,0,0),"")</f>
        <v>-14840.3878617615</v>
      </c>
      <c r="C42" s="8" t="n">
        <f aca="false">IF(A42&lt;&gt;"",IPMT($C$5/12,A42,$C$7,$C$3,0,0),"")</f>
        <v>-3631.6782746281</v>
      </c>
      <c r="D42" s="8" t="n">
        <f aca="false">IF(A42&lt;&gt;"",B42+C42,"")</f>
        <v>-18472.0661363896</v>
      </c>
      <c r="E42" s="9" t="n">
        <f aca="false">IF(A42&lt;&gt;"",$C$3+SUM($B$17:B42),"")</f>
        <v>348327.439601049</v>
      </c>
    </row>
    <row r="43" customFormat="false" ht="15" hidden="false" customHeight="false" outlineLevel="0" collapsed="false">
      <c r="A43" s="0" t="n">
        <f aca="false">IF(A42&gt;=$C$7,"",A42+1)</f>
        <v>27</v>
      </c>
      <c r="B43" s="8" t="n">
        <f aca="false">IF(A43&lt;&gt;"",PPMT($C$5/12,A43,$C$7,$C$3,0,0),"")</f>
        <v>-14988.7917403792</v>
      </c>
      <c r="C43" s="8" t="n">
        <f aca="false">IF(A43&lt;&gt;"",IPMT($C$5/12,A43,$C$7,$C$3,0,0),"")</f>
        <v>-3483.27439601048</v>
      </c>
      <c r="D43" s="8" t="n">
        <f aca="false">IF(A43&lt;&gt;"",B43+C43,"")</f>
        <v>-18472.0661363896</v>
      </c>
      <c r="E43" s="9" t="n">
        <f aca="false">IF(A43&lt;&gt;"",$C$3+SUM($B$17:B43),"")</f>
        <v>333338.64786067</v>
      </c>
    </row>
    <row r="44" customFormat="false" ht="15" hidden="false" customHeight="false" outlineLevel="0" collapsed="false">
      <c r="A44" s="0" t="n">
        <f aca="false">IF(A43&gt;=$C$7,"",A43+1)</f>
        <v>28</v>
      </c>
      <c r="B44" s="8" t="n">
        <f aca="false">IF(A44&lt;&gt;"",PPMT($C$5/12,A44,$C$7,$C$3,0,0),"")</f>
        <v>-15138.6796577829</v>
      </c>
      <c r="C44" s="8" t="n">
        <f aca="false">IF(A44&lt;&gt;"",IPMT($C$5/12,A44,$C$7,$C$3,0,0),"")</f>
        <v>-3333.38647860669</v>
      </c>
      <c r="D44" s="8" t="n">
        <f aca="false">IF(A44&lt;&gt;"",B44+C44,"")</f>
        <v>-18472.0661363896</v>
      </c>
      <c r="E44" s="9" t="n">
        <f aca="false">IF(A44&lt;&gt;"",$C$3+SUM($B$17:B44),"")</f>
        <v>318199.968202887</v>
      </c>
    </row>
    <row r="45" customFormat="false" ht="15" hidden="false" customHeight="false" outlineLevel="0" collapsed="false">
      <c r="A45" s="0" t="n">
        <f aca="false">IF(A44&gt;=$C$7,"",A44+1)</f>
        <v>29</v>
      </c>
      <c r="B45" s="8" t="n">
        <f aca="false">IF(A45&lt;&gt;"",PPMT($C$5/12,A45,$C$7,$C$3,0,0),"")</f>
        <v>-15290.0664543608</v>
      </c>
      <c r="C45" s="8" t="n">
        <f aca="false">IF(A45&lt;&gt;"",IPMT($C$5/12,A45,$C$7,$C$3,0,0),"")</f>
        <v>-3181.99968202887</v>
      </c>
      <c r="D45" s="8" t="n">
        <f aca="false">IF(A45&lt;&gt;"",B45+C45,"")</f>
        <v>-18472.0661363896</v>
      </c>
      <c r="E45" s="9" t="n">
        <f aca="false">IF(A45&lt;&gt;"",$C$3+SUM($B$17:B45),"")</f>
        <v>302909.901748526</v>
      </c>
    </row>
    <row r="46" customFormat="false" ht="15" hidden="false" customHeight="false" outlineLevel="0" collapsed="false">
      <c r="A46" s="0" t="n">
        <f aca="false">IF(A45&gt;=$C$7,"",A45+1)</f>
        <v>30</v>
      </c>
      <c r="B46" s="8" t="n">
        <f aca="false">IF(A46&lt;&gt;"",PPMT($C$5/12,A46,$C$7,$C$3,0,0),"")</f>
        <v>-15442.9671189044</v>
      </c>
      <c r="C46" s="8" t="n">
        <f aca="false">IF(A46&lt;&gt;"",IPMT($C$5/12,A46,$C$7,$C$3,0,0),"")</f>
        <v>-3029.09901748526</v>
      </c>
      <c r="D46" s="8" t="n">
        <f aca="false">IF(A46&lt;&gt;"",B46+C46,"")</f>
        <v>-18472.0661363896</v>
      </c>
      <c r="E46" s="9" t="n">
        <f aca="false">IF(A46&lt;&gt;"",$C$3+SUM($B$17:B46),"")</f>
        <v>287466.934629622</v>
      </c>
    </row>
    <row r="47" customFormat="false" ht="15" hidden="false" customHeight="false" outlineLevel="0" collapsed="false">
      <c r="A47" s="0" t="n">
        <f aca="false">IF(A46&gt;=$C$7,"",A46+1)</f>
        <v>31</v>
      </c>
      <c r="B47" s="8" t="n">
        <f aca="false">IF(A47&lt;&gt;"",PPMT($C$5/12,A47,$C$7,$C$3,0,0),"")</f>
        <v>-15597.3967900934</v>
      </c>
      <c r="C47" s="8" t="n">
        <f aca="false">IF(A47&lt;&gt;"",IPMT($C$5/12,A47,$C$7,$C$3,0,0),"")</f>
        <v>-2874.66934629621</v>
      </c>
      <c r="D47" s="8" t="n">
        <f aca="false">IF(A47&lt;&gt;"",B47+C47,"")</f>
        <v>-18472.0661363896</v>
      </c>
      <c r="E47" s="9" t="n">
        <f aca="false">IF(A47&lt;&gt;"",$C$3+SUM($B$17:B47),"")</f>
        <v>271869.537839528</v>
      </c>
    </row>
    <row r="48" customFormat="false" ht="15" hidden="false" customHeight="false" outlineLevel="0" collapsed="false">
      <c r="A48" s="0" t="n">
        <f aca="false">IF(A47&gt;=$C$7,"",A47+1)</f>
        <v>32</v>
      </c>
      <c r="B48" s="8" t="n">
        <f aca="false">IF(A48&lt;&gt;"",PPMT($C$5/12,A48,$C$7,$C$3,0,0),"")</f>
        <v>-15753.3707579944</v>
      </c>
      <c r="C48" s="8" t="n">
        <f aca="false">IF(A48&lt;&gt;"",IPMT($C$5/12,A48,$C$7,$C$3,0,0),"")</f>
        <v>-2718.69537839528</v>
      </c>
      <c r="D48" s="8" t="n">
        <f aca="false">IF(A48&lt;&gt;"",B48+C48,"")</f>
        <v>-18472.0661363896</v>
      </c>
      <c r="E48" s="9" t="n">
        <f aca="false">IF(A48&lt;&gt;"",$C$3+SUM($B$17:B48),"")</f>
        <v>256116.167081534</v>
      </c>
    </row>
    <row r="49" customFormat="false" ht="15" hidden="false" customHeight="false" outlineLevel="0" collapsed="false">
      <c r="A49" s="0" t="n">
        <f aca="false">IF(A48&gt;=$C$7,"",A48+1)</f>
        <v>33</v>
      </c>
      <c r="B49" s="8" t="n">
        <f aca="false">IF(A49&lt;&gt;"",PPMT($C$5/12,A49,$C$7,$C$3,0,0),"")</f>
        <v>-15910.9044655743</v>
      </c>
      <c r="C49" s="8" t="n">
        <f aca="false">IF(A49&lt;&gt;"",IPMT($C$5/12,A49,$C$7,$C$3,0,0),"")</f>
        <v>-2561.16167081533</v>
      </c>
      <c r="D49" s="8" t="n">
        <f aca="false">IF(A49&lt;&gt;"",B49+C49,"")</f>
        <v>-18472.0661363896</v>
      </c>
      <c r="E49" s="9" t="n">
        <f aca="false">IF(A49&lt;&gt;"",$C$3+SUM($B$17:B49),"")</f>
        <v>240205.26261596</v>
      </c>
    </row>
    <row r="50" customFormat="false" ht="15" hidden="false" customHeight="false" outlineLevel="0" collapsed="false">
      <c r="A50" s="0" t="n">
        <f aca="false">IF(A49&gt;=$C$7,"",A49+1)</f>
        <v>34</v>
      </c>
      <c r="B50" s="8" t="n">
        <f aca="false">IF(A50&lt;&gt;"",PPMT($C$5/12,A50,$C$7,$C$3,0,0),"")</f>
        <v>-16070.01351023</v>
      </c>
      <c r="C50" s="8" t="n">
        <f aca="false">IF(A50&lt;&gt;"",IPMT($C$5/12,A50,$C$7,$C$3,0,0),"")</f>
        <v>-2402.05262615959</v>
      </c>
      <c r="D50" s="8" t="n">
        <f aca="false">IF(A50&lt;&gt;"",B50+C50,"")</f>
        <v>-18472.0661363896</v>
      </c>
      <c r="E50" s="9" t="n">
        <f aca="false">IF(A50&lt;&gt;"",$C$3+SUM($B$17:B50),"")</f>
        <v>224135.249105729</v>
      </c>
    </row>
    <row r="51" customFormat="false" ht="15" hidden="false" customHeight="false" outlineLevel="0" collapsed="false">
      <c r="A51" s="0" t="n">
        <f aca="false">IF(A50&gt;=$C$7,"",A50+1)</f>
        <v>35</v>
      </c>
      <c r="B51" s="8" t="n">
        <f aca="false">IF(A51&lt;&gt;"",PPMT($C$5/12,A51,$C$7,$C$3,0,0),"")</f>
        <v>-16230.7136453323</v>
      </c>
      <c r="C51" s="8" t="n">
        <f aca="false">IF(A51&lt;&gt;"",IPMT($C$5/12,A51,$C$7,$C$3,0,0),"")</f>
        <v>-2241.35249105729</v>
      </c>
      <c r="D51" s="8" t="n">
        <f aca="false">IF(A51&lt;&gt;"",B51+C51,"")</f>
        <v>-18472.0661363896</v>
      </c>
      <c r="E51" s="9" t="n">
        <f aca="false">IF(A51&lt;&gt;"",$C$3+SUM($B$17:B51),"")</f>
        <v>207904.535460397</v>
      </c>
    </row>
    <row r="52" customFormat="false" ht="15" hidden="false" customHeight="false" outlineLevel="0" collapsed="false">
      <c r="A52" s="0" t="n">
        <f aca="false">IF(A51&gt;=$C$7,"",A51+1)</f>
        <v>36</v>
      </c>
      <c r="B52" s="8" t="n">
        <f aca="false">IF(A52&lt;&gt;"",PPMT($C$5/12,A52,$C$7,$C$3,0,0),"")</f>
        <v>-16393.0207817857</v>
      </c>
      <c r="C52" s="8" t="n">
        <f aca="false">IF(A52&lt;&gt;"",IPMT($C$5/12,A52,$C$7,$C$3,0,0),"")</f>
        <v>-2079.04535460397</v>
      </c>
      <c r="D52" s="8" t="n">
        <f aca="false">IF(A52&lt;&gt;"",B52+C52,"")</f>
        <v>-18472.0661363896</v>
      </c>
      <c r="E52" s="9" t="n">
        <f aca="false">IF(A52&lt;&gt;"",$C$3+SUM($B$17:B52),"")</f>
        <v>191511.514678611</v>
      </c>
    </row>
    <row r="53" customFormat="false" ht="15" hidden="false" customHeight="false" outlineLevel="0" collapsed="false">
      <c r="A53" s="0" t="n">
        <f aca="false">IF(A52&gt;=$C$7,"",A52+1)</f>
        <v>37</v>
      </c>
      <c r="B53" s="8" t="n">
        <f aca="false">IF(A53&lt;&gt;"",PPMT($C$5/12,A53,$C$7,$C$3,0,0),"")</f>
        <v>-16556.9509896035</v>
      </c>
      <c r="C53" s="8" t="n">
        <f aca="false">IF(A53&lt;&gt;"",IPMT($C$5/12,A53,$C$7,$C$3,0,0),"")</f>
        <v>-1915.11514678611</v>
      </c>
      <c r="D53" s="8" t="n">
        <f aca="false">IF(A53&lt;&gt;"",B53+C53,"")</f>
        <v>-18472.0661363896</v>
      </c>
      <c r="E53" s="9" t="n">
        <f aca="false">IF(A53&lt;&gt;"",$C$3+SUM($B$17:B53),"")</f>
        <v>174954.563689008</v>
      </c>
    </row>
    <row r="54" customFormat="false" ht="15" hidden="false" customHeight="false" outlineLevel="0" collapsed="false">
      <c r="A54" s="0" t="n">
        <f aca="false">IF(A53&gt;=$C$7,"",A53+1)</f>
        <v>38</v>
      </c>
      <c r="B54" s="8" t="n">
        <f aca="false">IF(A54&lt;&gt;"",PPMT($C$5/12,A54,$C$7,$C$3,0,0),"")</f>
        <v>-16722.5204994996</v>
      </c>
      <c r="C54" s="8" t="n">
        <f aca="false">IF(A54&lt;&gt;"",IPMT($C$5/12,A54,$C$7,$C$3,0,0),"")</f>
        <v>-1749.54563689007</v>
      </c>
      <c r="D54" s="8" t="n">
        <f aca="false">IF(A54&lt;&gt;"",B54+C54,"")</f>
        <v>-18472.0661363896</v>
      </c>
      <c r="E54" s="9" t="n">
        <f aca="false">IF(A54&lt;&gt;"",$C$3+SUM($B$17:B54),"")</f>
        <v>158232.043189508</v>
      </c>
    </row>
    <row r="55" customFormat="false" ht="15" hidden="false" customHeight="false" outlineLevel="0" collapsed="false">
      <c r="A55" s="0" t="n">
        <f aca="false">IF(A54&gt;=$C$7,"",A54+1)</f>
        <v>39</v>
      </c>
      <c r="B55" s="8" t="n">
        <f aca="false">IF(A55&lt;&gt;"",PPMT($C$5/12,A55,$C$7,$C$3,0,0),"")</f>
        <v>-16889.7457044946</v>
      </c>
      <c r="C55" s="8" t="n">
        <f aca="false">IF(A55&lt;&gt;"",IPMT($C$5/12,A55,$C$7,$C$3,0,0),"")</f>
        <v>-1582.32043189508</v>
      </c>
      <c r="D55" s="8" t="n">
        <f aca="false">IF(A55&lt;&gt;"",B55+C55,"")</f>
        <v>-18472.0661363896</v>
      </c>
      <c r="E55" s="9" t="n">
        <f aca="false">IF(A55&lt;&gt;"",$C$3+SUM($B$17:B55),"")</f>
        <v>141342.297485014</v>
      </c>
    </row>
    <row r="56" customFormat="false" ht="15" hidden="false" customHeight="false" outlineLevel="0" collapsed="false">
      <c r="A56" s="0" t="n">
        <f aca="false">IF(A55&gt;=$C$7,"",A55+1)</f>
        <v>40</v>
      </c>
      <c r="B56" s="8" t="n">
        <f aca="false">IF(A56&lt;&gt;"",PPMT($C$5/12,A56,$C$7,$C$3,0,0),"")</f>
        <v>-17058.6431615395</v>
      </c>
      <c r="C56" s="8" t="n">
        <f aca="false">IF(A56&lt;&gt;"",IPMT($C$5/12,A56,$C$7,$C$3,0,0),"")</f>
        <v>-1413.42297485013</v>
      </c>
      <c r="D56" s="8" t="n">
        <f aca="false">IF(A56&lt;&gt;"",B56+C56,"")</f>
        <v>-18472.0661363896</v>
      </c>
      <c r="E56" s="9" t="n">
        <f aca="false">IF(A56&lt;&gt;"",$C$3+SUM($B$17:B56),"")</f>
        <v>124283.654323474</v>
      </c>
    </row>
    <row r="57" customFormat="false" ht="15" hidden="false" customHeight="false" outlineLevel="0" collapsed="false">
      <c r="A57" s="0" t="n">
        <f aca="false">IF(A56&gt;=$C$7,"",A56+1)</f>
        <v>41</v>
      </c>
      <c r="B57" s="8" t="n">
        <f aca="false">IF(A57&lt;&gt;"",PPMT($C$5/12,A57,$C$7,$C$3,0,0),"")</f>
        <v>-17229.2295931549</v>
      </c>
      <c r="C57" s="8" t="n">
        <f aca="false">IF(A57&lt;&gt;"",IPMT($C$5/12,A57,$C$7,$C$3,0,0),"")</f>
        <v>-1242.83654323474</v>
      </c>
      <c r="D57" s="8" t="n">
        <f aca="false">IF(A57&lt;&gt;"",B57+C57,"")</f>
        <v>-18472.0661363896</v>
      </c>
      <c r="E57" s="9" t="n">
        <f aca="false">IF(A57&lt;&gt;"",$C$3+SUM($B$17:B57),"")</f>
        <v>107054.42473032</v>
      </c>
    </row>
    <row r="58" customFormat="false" ht="15" hidden="false" customHeight="false" outlineLevel="0" collapsed="false">
      <c r="A58" s="0" t="n">
        <f aca="false">IF(A57&gt;=$C$7,"",A57+1)</f>
        <v>42</v>
      </c>
      <c r="B58" s="8" t="n">
        <f aca="false">IF(A58&lt;&gt;"",PPMT($C$5/12,A58,$C$7,$C$3,0,0),"")</f>
        <v>-17401.5218890864</v>
      </c>
      <c r="C58" s="8" t="n">
        <f aca="false">IF(A58&lt;&gt;"",IPMT($C$5/12,A58,$C$7,$C$3,0,0),"")</f>
        <v>-1070.54424730319</v>
      </c>
      <c r="D58" s="8" t="n">
        <f aca="false">IF(A58&lt;&gt;"",B58+C58,"")</f>
        <v>-18472.0661363896</v>
      </c>
      <c r="E58" s="9" t="n">
        <f aca="false">IF(A58&lt;&gt;"",$C$3+SUM($B$17:B58),"")</f>
        <v>89652.9028412331</v>
      </c>
    </row>
    <row r="59" customFormat="false" ht="15" hidden="false" customHeight="false" outlineLevel="0" collapsed="false">
      <c r="A59" s="0" t="n">
        <f aca="false">IF(A58&gt;=$C$7,"",A58+1)</f>
        <v>43</v>
      </c>
      <c r="B59" s="8" t="n">
        <f aca="false">IF(A59&lt;&gt;"",PPMT($C$5/12,A59,$C$7,$C$3,0,0),"")</f>
        <v>-17575.5371079773</v>
      </c>
      <c r="C59" s="8" t="n">
        <f aca="false">IF(A59&lt;&gt;"",IPMT($C$5/12,A59,$C$7,$C$3,0,0),"")</f>
        <v>-896.529028412326</v>
      </c>
      <c r="D59" s="8" t="n">
        <f aca="false">IF(A59&lt;&gt;"",B59+C59,"")</f>
        <v>-18472.0661363896</v>
      </c>
      <c r="E59" s="9" t="n">
        <f aca="false">IF(A59&lt;&gt;"",$C$3+SUM($B$17:B59),"")</f>
        <v>72077.3657332558</v>
      </c>
    </row>
    <row r="60" customFormat="false" ht="15" hidden="false" customHeight="false" outlineLevel="0" collapsed="false">
      <c r="A60" s="0" t="n">
        <f aca="false">IF(A59&gt;=$C$7,"",A59+1)</f>
        <v>44</v>
      </c>
      <c r="B60" s="8" t="n">
        <f aca="false">IF(A60&lt;&gt;"",PPMT($C$5/12,A60,$C$7,$C$3,0,0),"")</f>
        <v>-17751.2924790571</v>
      </c>
      <c r="C60" s="8" t="n">
        <f aca="false">IF(A60&lt;&gt;"",IPMT($C$5/12,A60,$C$7,$C$3,0,0),"")</f>
        <v>-720.773657332553</v>
      </c>
      <c r="D60" s="8" t="n">
        <f aca="false">IF(A60&lt;&gt;"",B60+C60,"")</f>
        <v>-18472.0661363896</v>
      </c>
      <c r="E60" s="9" t="n">
        <f aca="false">IF(A60&lt;&gt;"",$C$3+SUM($B$17:B60),"")</f>
        <v>54326.0732541987</v>
      </c>
    </row>
    <row r="61" customFormat="false" ht="15" hidden="false" customHeight="false" outlineLevel="0" collapsed="false">
      <c r="A61" s="0" t="n">
        <f aca="false">IF(A60&gt;=$C$7,"",A60+1)</f>
        <v>45</v>
      </c>
      <c r="B61" s="8" t="n">
        <f aca="false">IF(A61&lt;&gt;"",PPMT($C$5/12,A61,$C$7,$C$3,0,0),"")</f>
        <v>-17928.8054038477</v>
      </c>
      <c r="C61" s="8" t="n">
        <f aca="false">IF(A61&lt;&gt;"",IPMT($C$5/12,A61,$C$7,$C$3,0,0),"")</f>
        <v>-543.26073254198</v>
      </c>
      <c r="D61" s="8" t="n">
        <f aca="false">IF(A61&lt;&gt;"",B61+C61,"")</f>
        <v>-18472.0661363896</v>
      </c>
      <c r="E61" s="9" t="n">
        <f aca="false">IF(A61&lt;&gt;"",$C$3+SUM($B$17:B61),"")</f>
        <v>36397.2678503509</v>
      </c>
    </row>
    <row r="62" customFormat="false" ht="15" hidden="false" customHeight="false" outlineLevel="0" collapsed="false">
      <c r="A62" s="0" t="n">
        <f aca="false">IF(A61&gt;=$C$7,"",A61+1)</f>
        <v>46</v>
      </c>
      <c r="B62" s="8" t="n">
        <f aca="false">IF(A62&lt;&gt;"",PPMT($C$5/12,A62,$C$7,$C$3,0,0),"")</f>
        <v>-18108.0934578861</v>
      </c>
      <c r="C62" s="8" t="n">
        <f aca="false">IF(A62&lt;&gt;"",IPMT($C$5/12,A62,$C$7,$C$3,0,0),"")</f>
        <v>-363.972678503505</v>
      </c>
      <c r="D62" s="8" t="n">
        <f aca="false">IF(A62&lt;&gt;"",B62+C62,"")</f>
        <v>-18472.0661363896</v>
      </c>
      <c r="E62" s="9" t="n">
        <f aca="false">IF(A62&lt;&gt;"",$C$3+SUM($B$17:B62),"")</f>
        <v>18289.1743924648</v>
      </c>
    </row>
    <row r="63" customFormat="false" ht="15" hidden="false" customHeight="false" outlineLevel="0" collapsed="false">
      <c r="A63" s="0" t="n">
        <f aca="false">IF(A62&gt;=$C$7,"",A62+1)</f>
        <v>47</v>
      </c>
      <c r="B63" s="8" t="n">
        <f aca="false">IF(A63&lt;&gt;"",PPMT($C$5/12,A63,$C$7,$C$3,0,0),"")</f>
        <v>-18289.174392465</v>
      </c>
      <c r="C63" s="8" t="n">
        <f aca="false">IF(A63&lt;&gt;"",IPMT($C$5/12,A63,$C$7,$C$3,0,0),"")</f>
        <v>-182.891743924646</v>
      </c>
      <c r="D63" s="8" t="n">
        <f aca="false">IF(A63&lt;&gt;"",B63+C63,"")</f>
        <v>-18472.0661363896</v>
      </c>
      <c r="E63" s="9" t="n">
        <f aca="false">IF(A63&lt;&gt;"",$C$3+SUM($B$17:B63),"")</f>
        <v>0</v>
      </c>
    </row>
    <row r="64" customFormat="false" ht="15" hidden="false" customHeight="false" outlineLevel="0" collapsed="false">
      <c r="A64" s="0" t="str">
        <f aca="false">IF(A63&gt;=$C$7,"",A63+1)</f>
        <v/>
      </c>
      <c r="B64" s="8" t="str">
        <f aca="false">IF(A64&lt;&gt;"",PPMT($C$5/12,A64,$C$7,$C$3,0,0),"")</f>
        <v/>
      </c>
      <c r="C64" s="8" t="str">
        <f aca="false">IF(A64&lt;&gt;"",IPMT($C$5/12,A64,$C$7,$C$3,0,0),"")</f>
        <v/>
      </c>
      <c r="D64" s="8" t="str">
        <f aca="false">IF(A64&lt;&gt;"",B64+C64,"")</f>
        <v/>
      </c>
      <c r="E64" s="9" t="str">
        <f aca="false">IF(A64&lt;&gt;"",$C$3+SUM($B$17:B64),"")</f>
        <v/>
      </c>
    </row>
    <row r="65" customFormat="false" ht="15" hidden="false" customHeight="false" outlineLevel="0" collapsed="false">
      <c r="A65" s="0" t="str">
        <f aca="false">IF(A64&gt;=$C$7,"",A64+1)</f>
        <v/>
      </c>
      <c r="B65" s="8" t="str">
        <f aca="false">IF(A65&lt;&gt;"",PPMT($C$5/12,A65,$C$7,$C$3,0,0),"")</f>
        <v/>
      </c>
      <c r="C65" s="8" t="str">
        <f aca="false">IF(A65&lt;&gt;"",IPMT($C$5/12,A65,$C$7,$C$3,0,0),"")</f>
        <v/>
      </c>
      <c r="D65" s="8" t="str">
        <f aca="false">IF(A65&lt;&gt;"",B65+C65,"")</f>
        <v/>
      </c>
      <c r="E65" s="9" t="str">
        <f aca="false">IF(A65&lt;&gt;"",$C$3+SUM($B$17:B65),"")</f>
        <v/>
      </c>
    </row>
    <row r="66" customFormat="false" ht="15" hidden="false" customHeight="false" outlineLevel="0" collapsed="false">
      <c r="A66" s="0" t="str">
        <f aca="false">IF(A65&gt;=$C$7,"",A65+1)</f>
        <v/>
      </c>
      <c r="B66" s="8" t="str">
        <f aca="false">IF(A66&lt;&gt;"",PPMT($C$5/12,A66,$C$7,$C$3,0,0),"")</f>
        <v/>
      </c>
      <c r="C66" s="8" t="str">
        <f aca="false">IF(A66&lt;&gt;"",IPMT($C$5/12,A66,$C$7,$C$3,0,0),"")</f>
        <v/>
      </c>
      <c r="D66" s="8" t="str">
        <f aca="false">IF(A66&lt;&gt;"",B66+C66,"")</f>
        <v/>
      </c>
      <c r="E66" s="9" t="str">
        <f aca="false">IF(A66&lt;&gt;"",$C$3+SUM($B$17:B66),"")</f>
        <v/>
      </c>
    </row>
    <row r="67" customFormat="false" ht="15" hidden="false" customHeight="false" outlineLevel="0" collapsed="false">
      <c r="A67" s="0" t="str">
        <f aca="false">IF(A66&gt;=$C$7,"",A66+1)</f>
        <v/>
      </c>
      <c r="B67" s="8" t="str">
        <f aca="false">IF(A67&lt;&gt;"",PPMT($C$5/12,A67,$C$7,$C$3,0,0),"")</f>
        <v/>
      </c>
      <c r="C67" s="8" t="str">
        <f aca="false">IF(A67&lt;&gt;"",IPMT($C$5/12,A67,$C$7,$C$3,0,0),"")</f>
        <v/>
      </c>
      <c r="D67" s="8" t="str">
        <f aca="false">IF(A67&lt;&gt;"",B67+C67,"")</f>
        <v/>
      </c>
      <c r="E67" s="9" t="str">
        <f aca="false">IF(A67&lt;&gt;"",$C$3+SUM($B$17:B67),"")</f>
        <v/>
      </c>
    </row>
    <row r="68" customFormat="false" ht="15" hidden="false" customHeight="false" outlineLevel="0" collapsed="false">
      <c r="A68" s="0" t="str">
        <f aca="false">IF(A67&gt;=$C$7,"",A67+1)</f>
        <v/>
      </c>
      <c r="B68" s="8" t="str">
        <f aca="false">IF(A68&lt;&gt;"",PPMT($C$5/12,A68,$C$7,$C$3,0,0),"")</f>
        <v/>
      </c>
      <c r="C68" s="8" t="str">
        <f aca="false">IF(A68&lt;&gt;"",IPMT($C$5/12,A68,$C$7,$C$3,0,0),"")</f>
        <v/>
      </c>
      <c r="D68" s="8" t="str">
        <f aca="false">IF(A68&lt;&gt;"",B68+C68,"")</f>
        <v/>
      </c>
      <c r="E68" s="9" t="str">
        <f aca="false">IF(A68&lt;&gt;"",$C$3+SUM($B$17:B68),"")</f>
        <v/>
      </c>
    </row>
    <row r="69" customFormat="false" ht="15" hidden="false" customHeight="false" outlineLevel="0" collapsed="false">
      <c r="A69" s="0" t="str">
        <f aca="false">IF(A68&gt;=$C$7,"",A68+1)</f>
        <v/>
      </c>
      <c r="B69" s="8" t="str">
        <f aca="false">IF(A69&lt;&gt;"",PPMT($C$5/12,A69,$C$7,$C$3,0,0),"")</f>
        <v/>
      </c>
      <c r="C69" s="8" t="str">
        <f aca="false">IF(A69&lt;&gt;"",IPMT($C$5/12,A69,$C$7,$C$3,0,0),"")</f>
        <v/>
      </c>
      <c r="D69" s="8" t="str">
        <f aca="false">IF(A69&lt;&gt;"",B69+C69,"")</f>
        <v/>
      </c>
      <c r="E69" s="9" t="str">
        <f aca="false">IF(A69&lt;&gt;"",$C$3+SUM($B$17:B69),"")</f>
        <v/>
      </c>
    </row>
    <row r="70" customFormat="false" ht="15" hidden="false" customHeight="false" outlineLevel="0" collapsed="false">
      <c r="A70" s="0" t="str">
        <f aca="false">IF(A69&gt;=$C$7,"",A69+1)</f>
        <v/>
      </c>
      <c r="B70" s="8" t="str">
        <f aca="false">IF(A70&lt;&gt;"",PPMT($C$5/12,A70,$C$7,$C$3,0,0),"")</f>
        <v/>
      </c>
      <c r="C70" s="8" t="str">
        <f aca="false">IF(A70&lt;&gt;"",IPMT($C$5/12,A70,$C$7,$C$3,0,0),"")</f>
        <v/>
      </c>
      <c r="D70" s="8" t="str">
        <f aca="false">IF(A70&lt;&gt;"",B70+C70,"")</f>
        <v/>
      </c>
      <c r="E70" s="9" t="str">
        <f aca="false">IF(A70&lt;&gt;"",$C$3+SUM($B$17:B70),"")</f>
        <v/>
      </c>
    </row>
    <row r="71" customFormat="false" ht="15" hidden="false" customHeight="false" outlineLevel="0" collapsed="false">
      <c r="A71" s="0" t="str">
        <f aca="false">IF(A70&gt;=$C$7,"",A70+1)</f>
        <v/>
      </c>
      <c r="B71" s="8" t="str">
        <f aca="false">IF(A71&lt;&gt;"",PPMT($C$5/12,A71,$C$7,$C$3,0,0),"")</f>
        <v/>
      </c>
      <c r="C71" s="8" t="str">
        <f aca="false">IF(A71&lt;&gt;"",IPMT($C$5/12,A71,$C$7,$C$3,0,0),"")</f>
        <v/>
      </c>
      <c r="D71" s="8" t="str">
        <f aca="false">IF(A71&lt;&gt;"",B71+C71,"")</f>
        <v/>
      </c>
      <c r="E71" s="9" t="str">
        <f aca="false">IF(A71&lt;&gt;"",$C$3+SUM($B$17:B71),"")</f>
        <v/>
      </c>
    </row>
    <row r="72" customFormat="false" ht="15" hidden="false" customHeight="false" outlineLevel="0" collapsed="false">
      <c r="A72" s="0" t="str">
        <f aca="false">IF(A71&gt;=$C$7,"",A71+1)</f>
        <v/>
      </c>
      <c r="B72" s="8" t="str">
        <f aca="false">IF(A72&lt;&gt;"",PPMT($C$5/12,A72,$C$7,$C$3,0,0),"")</f>
        <v/>
      </c>
      <c r="C72" s="8" t="str">
        <f aca="false">IF(A72&lt;&gt;"",IPMT($C$5/12,A72,$C$7,$C$3,0,0),"")</f>
        <v/>
      </c>
      <c r="D72" s="8" t="str">
        <f aca="false">IF(A72&lt;&gt;"",B72+C72,"")</f>
        <v/>
      </c>
      <c r="E72" s="9" t="str">
        <f aca="false">IF(A72&lt;&gt;"",$C$3+SUM($B$17:B72),"")</f>
        <v/>
      </c>
    </row>
    <row r="73" customFormat="false" ht="15" hidden="false" customHeight="false" outlineLevel="0" collapsed="false">
      <c r="A73" s="0" t="str">
        <f aca="false">IF(A72&gt;=$C$7,"",A72+1)</f>
        <v/>
      </c>
      <c r="B73" s="8" t="str">
        <f aca="false">IF(A73&lt;&gt;"",PPMT($C$5/12,A73,$C$7,$C$3,0,0),"")</f>
        <v/>
      </c>
      <c r="C73" s="8" t="str">
        <f aca="false">IF(A73&lt;&gt;"",IPMT($C$5/12,A73,$C$7,$C$3,0,0),"")</f>
        <v/>
      </c>
      <c r="D73" s="8" t="str">
        <f aca="false">IF(A73&lt;&gt;"",B73+C73,"")</f>
        <v/>
      </c>
      <c r="E73" s="9" t="str">
        <f aca="false">IF(A73&lt;&gt;"",$C$3+SUM($B$17:B73),"")</f>
        <v/>
      </c>
    </row>
    <row r="74" customFormat="false" ht="15" hidden="false" customHeight="false" outlineLevel="0" collapsed="false">
      <c r="A74" s="0" t="str">
        <f aca="false">IF(A73&gt;=$C$7,"",A73+1)</f>
        <v/>
      </c>
      <c r="B74" s="8" t="str">
        <f aca="false">IF(A74&lt;&gt;"",PPMT($C$5/12,A74,$C$7,$C$3,0,0),"")</f>
        <v/>
      </c>
      <c r="C74" s="8" t="str">
        <f aca="false">IF(A74&lt;&gt;"",IPMT($C$5/12,A74,$C$7,$C$3,0,0),"")</f>
        <v/>
      </c>
      <c r="D74" s="8" t="str">
        <f aca="false">IF(A74&lt;&gt;"",B74+C74,"")</f>
        <v/>
      </c>
      <c r="E74" s="9" t="str">
        <f aca="false">IF(A74&lt;&gt;"",$C$3+SUM($B$17:B74),"")</f>
        <v/>
      </c>
    </row>
    <row r="75" customFormat="false" ht="15" hidden="false" customHeight="false" outlineLevel="0" collapsed="false">
      <c r="A75" s="0" t="str">
        <f aca="false">IF(A74&gt;=$C$7,"",A74+1)</f>
        <v/>
      </c>
      <c r="B75" s="8" t="str">
        <f aca="false">IF(A75&lt;&gt;"",PPMT($C$5/12,A75,$C$7,$C$3,0,0),"")</f>
        <v/>
      </c>
      <c r="C75" s="8" t="str">
        <f aca="false">IF(A75&lt;&gt;"",IPMT($C$5/12,A75,$C$7,$C$3,0,0),"")</f>
        <v/>
      </c>
      <c r="D75" s="8" t="str">
        <f aca="false">IF(A75&lt;&gt;"",B75+C75,"")</f>
        <v/>
      </c>
      <c r="E75" s="9" t="str">
        <f aca="false">IF(A75&lt;&gt;"",$C$3+SUM($B$17:B75),"")</f>
        <v/>
      </c>
    </row>
    <row r="76" customFormat="false" ht="15" hidden="false" customHeight="false" outlineLevel="0" collapsed="false">
      <c r="A76" s="0" t="str">
        <f aca="false">IF(A75&gt;=$C$7,"",A75+1)</f>
        <v/>
      </c>
      <c r="B76" s="8" t="str">
        <f aca="false">IF(A76&lt;&gt;"",PPMT($C$5/12,A76,$C$7,$C$3,0,0),"")</f>
        <v/>
      </c>
      <c r="C76" s="8" t="str">
        <f aca="false">IF(A76&lt;&gt;"",IPMT($C$5/12,A76,$C$7,$C$3,0,0),"")</f>
        <v/>
      </c>
      <c r="D76" s="8" t="str">
        <f aca="false">IF(A76&lt;&gt;"",B76+C76,"")</f>
        <v/>
      </c>
      <c r="E76" s="9" t="str">
        <f aca="false">IF(A76&lt;&gt;"",$C$3+SUM($B$17:B76),"")</f>
        <v/>
      </c>
    </row>
    <row r="77" customFormat="false" ht="15" hidden="false" customHeight="false" outlineLevel="0" collapsed="false">
      <c r="A77" s="0" t="str">
        <f aca="false">IF(A76&gt;=$C$7,"",A76+1)</f>
        <v/>
      </c>
      <c r="B77" s="8" t="str">
        <f aca="false">IF(A77&lt;&gt;"",PPMT($C$5/12,A77,$C$7,$C$3,0,0),"")</f>
        <v/>
      </c>
      <c r="C77" s="8" t="str">
        <f aca="false">IF(A77&lt;&gt;"",IPMT($C$5/12,A77,$C$7,$C$3,0,0),"")</f>
        <v/>
      </c>
      <c r="D77" s="8" t="str">
        <f aca="false">IF(A77&lt;&gt;"",B77+C77,"")</f>
        <v/>
      </c>
      <c r="E77" s="9" t="str">
        <f aca="false">IF(A77&lt;&gt;"",$C$3+SUM($B$17:B77),"")</f>
        <v/>
      </c>
    </row>
    <row r="78" customFormat="false" ht="15" hidden="false" customHeight="false" outlineLevel="0" collapsed="false">
      <c r="A78" s="0" t="str">
        <f aca="false">IF(A77&gt;=$C$7,"",A77+1)</f>
        <v/>
      </c>
      <c r="B78" s="8" t="str">
        <f aca="false">IF(A78&lt;&gt;"",PPMT($C$5/12,A78,$C$7,$C$3,0,0),"")</f>
        <v/>
      </c>
      <c r="C78" s="8" t="str">
        <f aca="false">IF(A78&lt;&gt;"",IPMT($C$5/12,A78,$C$7,$C$3,0,0),"")</f>
        <v/>
      </c>
      <c r="D78" s="8" t="str">
        <f aca="false">IF(A78&lt;&gt;"",B78+C78,"")</f>
        <v/>
      </c>
      <c r="E78" s="9" t="str">
        <f aca="false">IF(A78&lt;&gt;"",$C$3+SUM($B$17:B78),"")</f>
        <v/>
      </c>
    </row>
    <row r="79" customFormat="false" ht="15" hidden="false" customHeight="false" outlineLevel="0" collapsed="false">
      <c r="A79" s="0" t="str">
        <f aca="false">IF(A78&gt;=$C$7,"",A78+1)</f>
        <v/>
      </c>
      <c r="B79" s="8" t="str">
        <f aca="false">IF(A79&lt;&gt;"",PPMT($C$5/12,A79,$C$7,$C$3,0,0),"")</f>
        <v/>
      </c>
      <c r="C79" s="8" t="str">
        <f aca="false">IF(A79&lt;&gt;"",IPMT($C$5/12,A79,$C$7,$C$3,0,0),"")</f>
        <v/>
      </c>
      <c r="D79" s="8" t="str">
        <f aca="false">IF(A79&lt;&gt;"",B79+C79,"")</f>
        <v/>
      </c>
      <c r="E79" s="9" t="str">
        <f aca="false">IF(A79&lt;&gt;"",$C$3+SUM($B$17:B79),"")</f>
        <v/>
      </c>
    </row>
    <row r="80" customFormat="false" ht="15" hidden="false" customHeight="false" outlineLevel="0" collapsed="false">
      <c r="A80" s="0" t="str">
        <f aca="false">IF(A79&gt;=$C$7,"",A79+1)</f>
        <v/>
      </c>
      <c r="B80" s="8" t="str">
        <f aca="false">IF(A80&lt;&gt;"",PPMT($C$5/12,A80,$C$7,$C$3,0,0),"")</f>
        <v/>
      </c>
      <c r="C80" s="8" t="str">
        <f aca="false">IF(A80&lt;&gt;"",IPMT($C$5/12,A80,$C$7,$C$3,0,0),"")</f>
        <v/>
      </c>
      <c r="D80" s="8" t="str">
        <f aca="false">IF(A80&lt;&gt;"",B80+C80,"")</f>
        <v/>
      </c>
      <c r="E80" s="9" t="str">
        <f aca="false">IF(A80&lt;&gt;"",$C$3+SUM($B$17:B80),"")</f>
        <v/>
      </c>
    </row>
    <row r="81" customFormat="false" ht="15" hidden="false" customHeight="false" outlineLevel="0" collapsed="false">
      <c r="A81" s="0" t="str">
        <f aca="false">IF(A80&gt;=$C$7,"",A80+1)</f>
        <v/>
      </c>
      <c r="B81" s="8" t="str">
        <f aca="false">IF(A81&lt;&gt;"",PPMT($C$5/12,A81,$C$7,$C$3,0,0),"")</f>
        <v/>
      </c>
      <c r="C81" s="8" t="str">
        <f aca="false">IF(A81&lt;&gt;"",IPMT($C$5/12,A81,$C$7,$C$3,0,0),"")</f>
        <v/>
      </c>
      <c r="D81" s="8" t="str">
        <f aca="false">IF(A81&lt;&gt;"",B81+C81,"")</f>
        <v/>
      </c>
      <c r="E81" s="9" t="str">
        <f aca="false">IF(A81&lt;&gt;"",$C$3+SUM($B$17:B81),"")</f>
        <v/>
      </c>
    </row>
    <row r="82" customFormat="false" ht="15" hidden="false" customHeight="false" outlineLevel="0" collapsed="false">
      <c r="A82" s="0" t="str">
        <f aca="false">IF(A81&gt;=$C$7,"",A81+1)</f>
        <v/>
      </c>
      <c r="B82" s="8" t="str">
        <f aca="false">IF(A82&lt;&gt;"",PPMT($C$5/12,A82,$C$7,$C$3,0,0),"")</f>
        <v/>
      </c>
      <c r="C82" s="8" t="str">
        <f aca="false">IF(A82&lt;&gt;"",IPMT($C$5/12,A82,$C$7,$C$3,0,0),"")</f>
        <v/>
      </c>
      <c r="D82" s="8" t="str">
        <f aca="false">IF(A82&lt;&gt;"",B82+C82,"")</f>
        <v/>
      </c>
      <c r="E82" s="9" t="str">
        <f aca="false">IF(A82&lt;&gt;"",$C$3+SUM($B$17:B82),"")</f>
        <v/>
      </c>
    </row>
    <row r="83" customFormat="false" ht="15" hidden="false" customHeight="false" outlineLevel="0" collapsed="false">
      <c r="A83" s="0" t="str">
        <f aca="false">IF(A82&gt;=$C$7,"",A82+1)</f>
        <v/>
      </c>
      <c r="B83" s="8" t="str">
        <f aca="false">IF(A83&lt;&gt;"",PPMT($C$5/12,A83,$C$7,$C$3,0,0),"")</f>
        <v/>
      </c>
      <c r="C83" s="8" t="str">
        <f aca="false">IF(A83&lt;&gt;"",IPMT($C$5/12,A83,$C$7,$C$3,0,0),"")</f>
        <v/>
      </c>
      <c r="D83" s="8" t="str">
        <f aca="false">IF(A83&lt;&gt;"",B83+C83,"")</f>
        <v/>
      </c>
      <c r="E83" s="9" t="str">
        <f aca="false">IF(A83&lt;&gt;"",$C$3+SUM($B$17:B83),"")</f>
        <v/>
      </c>
    </row>
    <row r="84" customFormat="false" ht="15" hidden="false" customHeight="false" outlineLevel="0" collapsed="false">
      <c r="A84" s="0" t="str">
        <f aca="false">IF(A83&gt;=$C$7,"",A83+1)</f>
        <v/>
      </c>
      <c r="B84" s="8" t="str">
        <f aca="false">IF(A84&lt;&gt;"",PPMT($C$5/12,A84,$C$7,$C$3,0,0),"")</f>
        <v/>
      </c>
      <c r="C84" s="8" t="str">
        <f aca="false">IF(A84&lt;&gt;"",IPMT($C$5/12,A84,$C$7,$C$3,0,0),"")</f>
        <v/>
      </c>
      <c r="D84" s="8" t="str">
        <f aca="false">IF(A84&lt;&gt;"",B84+C84,"")</f>
        <v/>
      </c>
      <c r="E84" s="9" t="str">
        <f aca="false">IF(A84&lt;&gt;"",$C$3+SUM($B$17:B84),"")</f>
        <v/>
      </c>
    </row>
    <row r="85" customFormat="false" ht="15" hidden="false" customHeight="false" outlineLevel="0" collapsed="false">
      <c r="A85" s="0" t="str">
        <f aca="false">IF(A84&gt;=$C$7,"",A84+1)</f>
        <v/>
      </c>
      <c r="B85" s="8" t="str">
        <f aca="false">IF(A85&lt;&gt;"",PPMT($C$5/12,A85,$C$7,$C$3,0,0),"")</f>
        <v/>
      </c>
      <c r="C85" s="8" t="str">
        <f aca="false">IF(A85&lt;&gt;"",IPMT($C$5/12,A85,$C$7,$C$3,0,0),"")</f>
        <v/>
      </c>
      <c r="D85" s="8" t="str">
        <f aca="false">IF(A85&lt;&gt;"",B85+C85,"")</f>
        <v/>
      </c>
      <c r="E85" s="9" t="str">
        <f aca="false">IF(A85&lt;&gt;"",$C$3+SUM($B$17:B85),"")</f>
        <v/>
      </c>
    </row>
    <row r="86" customFormat="false" ht="15" hidden="false" customHeight="false" outlineLevel="0" collapsed="false">
      <c r="A86" s="0" t="str">
        <f aca="false">IF(A85&gt;=$C$7,"",A85+1)</f>
        <v/>
      </c>
      <c r="B86" s="8" t="str">
        <f aca="false">IF(A86&lt;&gt;"",PPMT($C$5/12,A86,$C$7,$C$3,0,0),"")</f>
        <v/>
      </c>
      <c r="C86" s="8" t="str">
        <f aca="false">IF(A86&lt;&gt;"",IPMT($C$5/12,A86,$C$7,$C$3,0,0),"")</f>
        <v/>
      </c>
      <c r="D86" s="8" t="str">
        <f aca="false">IF(A86&lt;&gt;"",B86+C86,"")</f>
        <v/>
      </c>
      <c r="E86" s="9" t="str">
        <f aca="false">IF(A86&lt;&gt;"",$C$3+SUM($B$17:B86),"")</f>
        <v/>
      </c>
    </row>
    <row r="87" customFormat="false" ht="15" hidden="false" customHeight="false" outlineLevel="0" collapsed="false">
      <c r="A87" s="0" t="str">
        <f aca="false">IF(A86&gt;=$C$7,"",A86+1)</f>
        <v/>
      </c>
      <c r="B87" s="8" t="str">
        <f aca="false">IF(A87&lt;&gt;"",PPMT($C$5/12,A87,$C$7,$C$3,0,0),"")</f>
        <v/>
      </c>
      <c r="C87" s="8" t="str">
        <f aca="false">IF(A87&lt;&gt;"",IPMT($C$5/12,A87,$C$7,$C$3,0,0),"")</f>
        <v/>
      </c>
      <c r="D87" s="8" t="str">
        <f aca="false">IF(A87&lt;&gt;"",B87+C87,"")</f>
        <v/>
      </c>
      <c r="E87" s="9" t="str">
        <f aca="false">IF(A87&lt;&gt;"",$C$3+SUM($B$17:B87),"")</f>
        <v/>
      </c>
    </row>
    <row r="88" customFormat="false" ht="15" hidden="false" customHeight="false" outlineLevel="0" collapsed="false">
      <c r="A88" s="0" t="str">
        <f aca="false">IF(A87&gt;=$C$7,"",A87+1)</f>
        <v/>
      </c>
      <c r="B88" s="8" t="str">
        <f aca="false">IF(A88&lt;&gt;"",PPMT($C$5/12,A88,$C$7,$C$3,0,0),"")</f>
        <v/>
      </c>
      <c r="C88" s="8" t="str">
        <f aca="false">IF(A88&lt;&gt;"",IPMT($C$5/12,A88,$C$7,$C$3,0,0),"")</f>
        <v/>
      </c>
      <c r="D88" s="8" t="str">
        <f aca="false">IF(A88&lt;&gt;"",B88+C88,"")</f>
        <v/>
      </c>
      <c r="E88" s="9" t="str">
        <f aca="false">IF(A88&lt;&gt;"",$C$3+SUM($B$17:B88),"")</f>
        <v/>
      </c>
    </row>
    <row r="89" customFormat="false" ht="15" hidden="false" customHeight="false" outlineLevel="0" collapsed="false">
      <c r="A89" s="0" t="str">
        <f aca="false">IF(A88&gt;=$C$7,"",A88+1)</f>
        <v/>
      </c>
      <c r="B89" s="8" t="str">
        <f aca="false">IF(A89&lt;&gt;"",PPMT($C$5/12,A89,$C$7,$C$3,0,0),"")</f>
        <v/>
      </c>
      <c r="C89" s="8" t="str">
        <f aca="false">IF(A89&lt;&gt;"",IPMT($C$5/12,A89,$C$7,$C$3,0,0),"")</f>
        <v/>
      </c>
      <c r="D89" s="8" t="str">
        <f aca="false">IF(A89&lt;&gt;"",B89+C89,"")</f>
        <v/>
      </c>
      <c r="E89" s="9" t="str">
        <f aca="false">IF(A89&lt;&gt;"",$C$3+SUM($B$17:B89),"")</f>
        <v/>
      </c>
    </row>
    <row r="90" customFormat="false" ht="15" hidden="false" customHeight="false" outlineLevel="0" collapsed="false">
      <c r="A90" s="0" t="str">
        <f aca="false">IF(A89&gt;=$C$7,"",A89+1)</f>
        <v/>
      </c>
      <c r="B90" s="8" t="str">
        <f aca="false">IF(A90&lt;&gt;"",PPMT($C$5/12,A90,$C$7,$C$3,0,0),"")</f>
        <v/>
      </c>
      <c r="C90" s="8" t="str">
        <f aca="false">IF(A90&lt;&gt;"",IPMT($C$5/12,A90,$C$7,$C$3,0,0),"")</f>
        <v/>
      </c>
      <c r="D90" s="8" t="str">
        <f aca="false">IF(A90&lt;&gt;"",B90+C90,"")</f>
        <v/>
      </c>
      <c r="E90" s="9" t="str">
        <f aca="false">IF(A90&lt;&gt;"",$C$3+SUM($B$17:B90),"")</f>
        <v/>
      </c>
    </row>
    <row r="91" customFormat="false" ht="15" hidden="false" customHeight="false" outlineLevel="0" collapsed="false">
      <c r="A91" s="0" t="str">
        <f aca="false">IF(A90&gt;=$C$7,"",A90+1)</f>
        <v/>
      </c>
      <c r="B91" s="8" t="str">
        <f aca="false">IF(A91&lt;&gt;"",PPMT($C$5/12,A91,$C$7,$C$3,0,0),"")</f>
        <v/>
      </c>
      <c r="C91" s="8" t="str">
        <f aca="false">IF(A91&lt;&gt;"",IPMT($C$5/12,A91,$C$7,$C$3,0,0),"")</f>
        <v/>
      </c>
      <c r="D91" s="8" t="str">
        <f aca="false">IF(A91&lt;&gt;"",B91+C91,"")</f>
        <v/>
      </c>
      <c r="E91" s="9" t="str">
        <f aca="false">IF(A91&lt;&gt;"",$C$3+SUM($B$17:B91),"")</f>
        <v/>
      </c>
    </row>
    <row r="92" customFormat="false" ht="15" hidden="false" customHeight="false" outlineLevel="0" collapsed="false">
      <c r="A92" s="0" t="str">
        <f aca="false">IF(A91&gt;=$C$7,"",A91+1)</f>
        <v/>
      </c>
      <c r="B92" s="8" t="str">
        <f aca="false">IF(A92&lt;&gt;"",PPMT($C$5/12,A92,$C$7,$C$3,0,0),"")</f>
        <v/>
      </c>
      <c r="C92" s="8" t="str">
        <f aca="false">IF(A92&lt;&gt;"",IPMT($C$5/12,A92,$C$7,$C$3,0,0),"")</f>
        <v/>
      </c>
      <c r="D92" s="8" t="str">
        <f aca="false">IF(A92&lt;&gt;"",B92+C92,"")</f>
        <v/>
      </c>
      <c r="E92" s="9" t="str">
        <f aca="false">IF(A92&lt;&gt;"",$C$3+SUM($B$17:B92),"")</f>
        <v/>
      </c>
    </row>
    <row r="93" customFormat="false" ht="15" hidden="false" customHeight="false" outlineLevel="0" collapsed="false">
      <c r="A93" s="0" t="str">
        <f aca="false">IF(A92&gt;=$C$7,"",A92+1)</f>
        <v/>
      </c>
      <c r="B93" s="8" t="str">
        <f aca="false">IF(A93&lt;&gt;"",PPMT($C$5/12,A93,$C$7,$C$3,0,0),"")</f>
        <v/>
      </c>
      <c r="C93" s="8" t="str">
        <f aca="false">IF(A93&lt;&gt;"",IPMT($C$5/12,A93,$C$7,$C$3,0,0),"")</f>
        <v/>
      </c>
      <c r="D93" s="8" t="str">
        <f aca="false">IF(A93&lt;&gt;"",B93+C93,"")</f>
        <v/>
      </c>
      <c r="E93" s="9" t="str">
        <f aca="false">IF(A93&lt;&gt;"",$C$3+SUM($B$17:B93),"")</f>
        <v/>
      </c>
    </row>
    <row r="94" customFormat="false" ht="15" hidden="false" customHeight="false" outlineLevel="0" collapsed="false">
      <c r="A94" s="0" t="str">
        <f aca="false">IF(A93&gt;=$C$7,"",A93+1)</f>
        <v/>
      </c>
      <c r="B94" s="8" t="str">
        <f aca="false">IF(A94&lt;&gt;"",PPMT($C$5/12,A94,$C$7,$C$3,0,0),"")</f>
        <v/>
      </c>
      <c r="C94" s="8" t="str">
        <f aca="false">IF(A94&lt;&gt;"",IPMT($C$5/12,A94,$C$7,$C$3,0,0),"")</f>
        <v/>
      </c>
      <c r="D94" s="8" t="str">
        <f aca="false">IF(A94&lt;&gt;"",B94+C94,"")</f>
        <v/>
      </c>
      <c r="E94" s="9" t="str">
        <f aca="false">IF(A94&lt;&gt;"",$C$3+SUM($B$17:B94),"")</f>
        <v/>
      </c>
    </row>
    <row r="95" customFormat="false" ht="15" hidden="false" customHeight="false" outlineLevel="0" collapsed="false">
      <c r="A95" s="0" t="str">
        <f aca="false">IF(A94&gt;=$C$7,"",A94+1)</f>
        <v/>
      </c>
      <c r="B95" s="8" t="str">
        <f aca="false">IF(A95&lt;&gt;"",PPMT($C$5/12,A95,$C$7,$C$3,0,0),"")</f>
        <v/>
      </c>
      <c r="C95" s="8" t="str">
        <f aca="false">IF(A95&lt;&gt;"",IPMT($C$5/12,A95,$C$7,$C$3,0,0),"")</f>
        <v/>
      </c>
      <c r="D95" s="8" t="str">
        <f aca="false">IF(A95&lt;&gt;"",B95+C95,"")</f>
        <v/>
      </c>
      <c r="E95" s="9" t="str">
        <f aca="false">IF(A95&lt;&gt;"",$C$3+SUM($B$17:B95),"")</f>
        <v/>
      </c>
    </row>
    <row r="96" customFormat="false" ht="15" hidden="false" customHeight="false" outlineLevel="0" collapsed="false">
      <c r="A96" s="0" t="str">
        <f aca="false">IF(A95&gt;=$C$7,"",A95+1)</f>
        <v/>
      </c>
      <c r="B96" s="8" t="str">
        <f aca="false">IF(A96&lt;&gt;"",PPMT($C$5/12,A96,$C$7,$C$3,0,0),"")</f>
        <v/>
      </c>
      <c r="C96" s="8" t="str">
        <f aca="false">IF(A96&lt;&gt;"",IPMT($C$5/12,A96,$C$7,$C$3,0,0),"")</f>
        <v/>
      </c>
      <c r="D96" s="8" t="str">
        <f aca="false">IF(A96&lt;&gt;"",B96+C96,"")</f>
        <v/>
      </c>
      <c r="E96" s="9" t="str">
        <f aca="false">IF(A96&lt;&gt;"",$C$3+SUM($B$17:B96),"")</f>
        <v/>
      </c>
    </row>
    <row r="97" customFormat="false" ht="15" hidden="false" customHeight="false" outlineLevel="0" collapsed="false">
      <c r="A97" s="0" t="str">
        <f aca="false">IF(A96&gt;=$C$7,"",A96+1)</f>
        <v/>
      </c>
      <c r="B97" s="8" t="str">
        <f aca="false">IF(A97&lt;&gt;"",PPMT($C$5/12,A97,$C$7,$C$3,0,0),"")</f>
        <v/>
      </c>
      <c r="C97" s="8" t="str">
        <f aca="false">IF(A97&lt;&gt;"",IPMT($C$5/12,A97,$C$7,$C$3,0,0),"")</f>
        <v/>
      </c>
      <c r="D97" s="8" t="str">
        <f aca="false">IF(A97&lt;&gt;"",B97+C97,"")</f>
        <v/>
      </c>
      <c r="E97" s="9" t="str">
        <f aca="false">IF(A97&lt;&gt;"",$C$3+SUM($B$17:B97),"")</f>
        <v/>
      </c>
    </row>
    <row r="98" customFormat="false" ht="15" hidden="false" customHeight="false" outlineLevel="0" collapsed="false">
      <c r="A98" s="0" t="str">
        <f aca="false">IF(A97&gt;=$C$7,"",A97+1)</f>
        <v/>
      </c>
      <c r="B98" s="8" t="str">
        <f aca="false">IF(A98&lt;&gt;"",PPMT($C$5/12,A98,$C$7,$C$3,0,0),"")</f>
        <v/>
      </c>
      <c r="C98" s="8" t="str">
        <f aca="false">IF(A98&lt;&gt;"",IPMT($C$5/12,A98,$C$7,$C$3,0,0),"")</f>
        <v/>
      </c>
      <c r="D98" s="8" t="str">
        <f aca="false">IF(A98&lt;&gt;"",B98+C98,"")</f>
        <v/>
      </c>
      <c r="E98" s="9" t="str">
        <f aca="false">IF(A98&lt;&gt;"",$C$3+SUM($B$17:B98),"")</f>
        <v/>
      </c>
    </row>
    <row r="99" customFormat="false" ht="15" hidden="false" customHeight="false" outlineLevel="0" collapsed="false">
      <c r="A99" s="0" t="str">
        <f aca="false">IF(A98&gt;=$C$7,"",A98+1)</f>
        <v/>
      </c>
      <c r="B99" s="8" t="str">
        <f aca="false">IF(A99&lt;&gt;"",PPMT($C$5/12,A99,$C$7,$C$3,0,0),"")</f>
        <v/>
      </c>
      <c r="C99" s="8" t="str">
        <f aca="false">IF(A99&lt;&gt;"",IPMT($C$5/12,A99,$C$7,$C$3,0,0),"")</f>
        <v/>
      </c>
      <c r="D99" s="8" t="str">
        <f aca="false">IF(A99&lt;&gt;"",B99+C99,"")</f>
        <v/>
      </c>
      <c r="E99" s="9" t="str">
        <f aca="false">IF(A99&lt;&gt;"",$C$3+SUM($B$17:B99),"")</f>
        <v/>
      </c>
    </row>
    <row r="100" customFormat="false" ht="15" hidden="false" customHeight="false" outlineLevel="0" collapsed="false">
      <c r="A100" s="0" t="str">
        <f aca="false">IF(A99&gt;=$C$7,"",A99+1)</f>
        <v/>
      </c>
      <c r="B100" s="8" t="str">
        <f aca="false">IF(A100&lt;&gt;"",PPMT($C$5/12,A100,$C$7,$C$3,0,0),"")</f>
        <v/>
      </c>
      <c r="C100" s="8" t="str">
        <f aca="false">IF(A100&lt;&gt;"",IPMT($C$5/12,A100,$C$7,$C$3,0,0),"")</f>
        <v/>
      </c>
      <c r="D100" s="8" t="str">
        <f aca="false">IF(A100&lt;&gt;"",B100+C100,"")</f>
        <v/>
      </c>
      <c r="E100" s="9" t="str">
        <f aca="false">IF(A100&lt;&gt;"",$C$3+SUM($B$17:B100),"")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71"/>
    <col collapsed="false" customWidth="true" hidden="false" outlineLevel="0" max="3" min="3" style="0" width="20"/>
    <col collapsed="false" customWidth="true" hidden="false" outlineLevel="0" max="4" min="4" style="0" width="16.85"/>
    <col collapsed="false" customWidth="true" hidden="false" outlineLevel="0" max="5" min="5" style="0" width="19.28"/>
    <col collapsed="false" customWidth="true" hidden="false" outlineLevel="0" max="1025" min="6" style="0" width="8.36"/>
  </cols>
  <sheetData>
    <row r="1" customFormat="false" ht="24.75" hidden="false" customHeight="true" outlineLevel="0" collapsed="false">
      <c r="A1" s="1" t="s">
        <v>0</v>
      </c>
    </row>
    <row r="3" customFormat="false" ht="13.8" hidden="false" customHeight="false" outlineLevel="0" collapsed="false">
      <c r="B3" s="2" t="s">
        <v>1</v>
      </c>
      <c r="C3" s="3" t="n">
        <v>657000</v>
      </c>
    </row>
    <row r="4" customFormat="false" ht="4.5" hidden="false" customHeight="true" outlineLevel="0" collapsed="false">
      <c r="B4" s="2"/>
    </row>
    <row r="5" customFormat="false" ht="13.8" hidden="false" customHeight="false" outlineLevel="0" collapsed="false">
      <c r="B5" s="2" t="s">
        <v>2</v>
      </c>
      <c r="C5" s="4" t="n">
        <v>0.12</v>
      </c>
    </row>
    <row r="6" customFormat="false" ht="4.5" hidden="false" customHeight="true" outlineLevel="0" collapsed="false">
      <c r="B6" s="2"/>
    </row>
    <row r="7" customFormat="false" ht="15" hidden="false" customHeight="false" outlineLevel="0" collapsed="false">
      <c r="B7" s="2" t="s">
        <v>3</v>
      </c>
      <c r="C7" s="5" t="n">
        <v>48</v>
      </c>
    </row>
    <row r="8" customFormat="false" ht="13.8" hidden="false" customHeight="false" outlineLevel="0" collapsed="false">
      <c r="B8" s="2"/>
    </row>
    <row r="9" customFormat="false" ht="15" hidden="false" customHeight="false" outlineLevel="0" collapsed="false">
      <c r="B9" s="2" t="s">
        <v>4</v>
      </c>
      <c r="C9" s="6" t="n">
        <f aca="false">PMT(C5/12,C7,C3,0,0)</f>
        <v>-17301.3298787765</v>
      </c>
    </row>
    <row r="10" customFormat="false" ht="4.5" hidden="false" customHeight="true" outlineLevel="0" collapsed="false">
      <c r="B10" s="2"/>
    </row>
    <row r="11" customFormat="false" ht="15" hidden="false" customHeight="false" outlineLevel="0" collapsed="false">
      <c r="B11" s="2" t="s">
        <v>5</v>
      </c>
      <c r="C11" s="6" t="n">
        <f aca="false">C9*C7</f>
        <v>-830463.834181274</v>
      </c>
    </row>
    <row r="12" customFormat="false" ht="4.5" hidden="false" customHeight="true" outlineLevel="0" collapsed="false">
      <c r="B12" s="2"/>
    </row>
    <row r="13" customFormat="false" ht="15" hidden="false" customHeight="false" outlineLevel="0" collapsed="false">
      <c r="B13" s="2" t="s">
        <v>6</v>
      </c>
      <c r="C13" s="6" t="n">
        <f aca="false">C11+C3</f>
        <v>-173463.834181274</v>
      </c>
    </row>
    <row r="16" customFormat="false" ht="15.75" hidden="false" customHeight="false" outlineLevel="0" collapsed="false">
      <c r="A16" s="7" t="s">
        <v>7</v>
      </c>
      <c r="B16" s="7" t="s">
        <v>8</v>
      </c>
      <c r="C16" s="7" t="s">
        <v>9</v>
      </c>
      <c r="D16" s="7" t="s">
        <v>10</v>
      </c>
      <c r="E16" s="7" t="s">
        <v>11</v>
      </c>
    </row>
    <row r="17" customFormat="false" ht="15" hidden="false" customHeight="false" outlineLevel="0" collapsed="false">
      <c r="A17" s="0" t="n">
        <v>1</v>
      </c>
      <c r="B17" s="8" t="n">
        <f aca="false">PPMT($C$5/12,A17,$C$7,$C$3,0,0)</f>
        <v>-10731.3298787765</v>
      </c>
      <c r="C17" s="8" t="n">
        <f aca="false">IPMT($C$5/12,A17,$C$7,$C$3,0,0)</f>
        <v>-6570</v>
      </c>
      <c r="D17" s="8" t="n">
        <f aca="false">B17+C17</f>
        <v>-17301.3298787765</v>
      </c>
      <c r="E17" s="9" t="n">
        <f aca="false">C3+B17</f>
        <v>646268.670121223</v>
      </c>
    </row>
    <row r="18" customFormat="false" ht="15" hidden="false" customHeight="false" outlineLevel="0" collapsed="false">
      <c r="A18" s="0" t="n">
        <f aca="false">IF(A17&gt;=$C$7,"",A17+1)</f>
        <v>2</v>
      </c>
      <c r="B18" s="8" t="n">
        <f aca="false">IF(A18&lt;&gt;"",PPMT($C$5/12,A18,$C$7,$C$3,0,0),"")</f>
        <v>-10838.6431775643</v>
      </c>
      <c r="C18" s="8" t="n">
        <f aca="false">IF(A18&lt;&gt;"",IPMT($C$5/12,A18,$C$7,$C$3,0,0),"")</f>
        <v>-6462.68670121223</v>
      </c>
      <c r="D18" s="8" t="n">
        <f aca="false">IF(A18&lt;&gt;"",B18+C18,"")</f>
        <v>-17301.3298787765</v>
      </c>
      <c r="E18" s="9" t="n">
        <f aca="false">IF(A18&lt;&gt;"",$C$3+SUM($B$17:B18),"")</f>
        <v>635430.026943659</v>
      </c>
    </row>
    <row r="19" customFormat="false" ht="15" hidden="false" customHeight="false" outlineLevel="0" collapsed="false">
      <c r="A19" s="0" t="n">
        <f aca="false">IF(A18&gt;=$C$7,"",A18+1)</f>
        <v>3</v>
      </c>
      <c r="B19" s="8" t="n">
        <f aca="false">IF(A19&lt;&gt;"",PPMT($C$5/12,A19,$C$7,$C$3,0,0),"")</f>
        <v>-10947.02960934</v>
      </c>
      <c r="C19" s="8" t="n">
        <f aca="false">IF(A19&lt;&gt;"",IPMT($C$5/12,A19,$C$7,$C$3,0,0),"")</f>
        <v>-6354.30026943659</v>
      </c>
      <c r="D19" s="8" t="n">
        <f aca="false">IF(A19&lt;&gt;"",B19+C19,"")</f>
        <v>-17301.3298787765</v>
      </c>
      <c r="E19" s="9" t="n">
        <f aca="false">IF(A19&lt;&gt;"",$C$3+SUM($B$17:B19),"")</f>
        <v>624482.997334319</v>
      </c>
    </row>
    <row r="20" customFormat="false" ht="13.8" hidden="false" customHeight="false" outlineLevel="0" collapsed="false">
      <c r="A20" s="0" t="n">
        <f aca="false">IF(A19&gt;=$C$7,"",A19+1)</f>
        <v>4</v>
      </c>
      <c r="B20" s="8" t="n">
        <f aca="false">IF(A20&lt;&gt;"",PPMT($C$5/12,A20,$C$7,$C$3,0,0),"")</f>
        <v>-11056.4999054334</v>
      </c>
      <c r="C20" s="8" t="n">
        <f aca="false">IF(A20&lt;&gt;"",IPMT($C$5/12,A20,$C$7,$C$3,0,0),"")</f>
        <v>-6244.82997334319</v>
      </c>
      <c r="D20" s="8" t="n">
        <f aca="false">IF(A20&lt;&gt;"",B20+C20,"")</f>
        <v>-17301.3298787765</v>
      </c>
      <c r="E20" s="9" t="n">
        <f aca="false">IF(A20&lt;&gt;"",$C$3+SUM($B$17:B20),"")</f>
        <v>613426.497428886</v>
      </c>
    </row>
    <row r="21" customFormat="false" ht="15" hidden="false" customHeight="false" outlineLevel="0" collapsed="false">
      <c r="A21" s="0" t="n">
        <f aca="false">IF(A20&gt;=$C$7,"",A20+1)</f>
        <v>5</v>
      </c>
      <c r="B21" s="8" t="n">
        <f aca="false">IF(A21&lt;&gt;"",PPMT($C$5/12,A21,$C$7,$C$3,0,0),"")</f>
        <v>-11167.0649044877</v>
      </c>
      <c r="C21" s="8" t="n">
        <f aca="false">IF(A21&lt;&gt;"",IPMT($C$5/12,A21,$C$7,$C$3,0,0),"")</f>
        <v>-6134.26497428886</v>
      </c>
      <c r="D21" s="8" t="n">
        <f aca="false">IF(A21&lt;&gt;"",B21+C21,"")</f>
        <v>-17301.3298787765</v>
      </c>
      <c r="E21" s="9" t="n">
        <f aca="false">IF(A21&lt;&gt;"",$C$3+SUM($B$17:B21),"")</f>
        <v>602259.432524398</v>
      </c>
    </row>
    <row r="22" customFormat="false" ht="15" hidden="false" customHeight="false" outlineLevel="0" collapsed="false">
      <c r="A22" s="0" t="n">
        <f aca="false">IF(A21&gt;=$C$7,"",A21+1)</f>
        <v>6</v>
      </c>
      <c r="B22" s="8" t="n">
        <f aca="false">IF(A22&lt;&gt;"",PPMT($C$5/12,A22,$C$7,$C$3,0,0),"")</f>
        <v>-11278.7355535326</v>
      </c>
      <c r="C22" s="8" t="n">
        <f aca="false">IF(A22&lt;&gt;"",IPMT($C$5/12,A22,$C$7,$C$3,0,0),"")</f>
        <v>-6022.59432524398</v>
      </c>
      <c r="D22" s="8" t="n">
        <f aca="false">IF(A22&lt;&gt;"",B22+C22,"")</f>
        <v>-17301.3298787765</v>
      </c>
      <c r="E22" s="9" t="n">
        <f aca="false">IF(A22&lt;&gt;"",$C$3+SUM($B$17:B22),"")</f>
        <v>590980.696970866</v>
      </c>
    </row>
    <row r="23" customFormat="false" ht="15" hidden="false" customHeight="false" outlineLevel="0" collapsed="false">
      <c r="A23" s="0" t="n">
        <f aca="false">IF(A22&gt;=$C$7,"",A22+1)</f>
        <v>7</v>
      </c>
      <c r="B23" s="8" t="n">
        <f aca="false">IF(A23&lt;&gt;"",PPMT($C$5/12,A23,$C$7,$C$3,0,0),"")</f>
        <v>-11391.5229090679</v>
      </c>
      <c r="C23" s="8" t="n">
        <f aca="false">IF(A23&lt;&gt;"",IPMT($C$5/12,A23,$C$7,$C$3,0,0),"")</f>
        <v>-5909.80696970865</v>
      </c>
      <c r="D23" s="8" t="n">
        <f aca="false">IF(A23&lt;&gt;"",B23+C23,"")</f>
        <v>-17301.3298787765</v>
      </c>
      <c r="E23" s="9" t="n">
        <f aca="false">IF(A23&lt;&gt;"",$C$3+SUM($B$17:B23),"")</f>
        <v>579589.174061798</v>
      </c>
    </row>
    <row r="24" customFormat="false" ht="15" hidden="false" customHeight="false" outlineLevel="0" collapsed="false">
      <c r="A24" s="0" t="n">
        <f aca="false">IF(A23&gt;=$C$7,"",A23+1)</f>
        <v>8</v>
      </c>
      <c r="B24" s="8" t="n">
        <f aca="false">IF(A24&lt;&gt;"",PPMT($C$5/12,A24,$C$7,$C$3,0,0),"")</f>
        <v>-11505.4381381586</v>
      </c>
      <c r="C24" s="8" t="n">
        <f aca="false">IF(A24&lt;&gt;"",IPMT($C$5/12,A24,$C$7,$C$3,0,0),"")</f>
        <v>-5795.89174061798</v>
      </c>
      <c r="D24" s="8" t="n">
        <f aca="false">IF(A24&lt;&gt;"",B24+C24,"")</f>
        <v>-17301.3298787765</v>
      </c>
      <c r="E24" s="9" t="n">
        <f aca="false">IF(A24&lt;&gt;"",$C$3+SUM($B$17:B24),"")</f>
        <v>568083.735923639</v>
      </c>
    </row>
    <row r="25" customFormat="false" ht="15" hidden="false" customHeight="false" outlineLevel="0" collapsed="false">
      <c r="A25" s="0" t="n">
        <f aca="false">IF(A24&gt;=$C$7,"",A24+1)</f>
        <v>9</v>
      </c>
      <c r="B25" s="8" t="n">
        <f aca="false">IF(A25&lt;&gt;"",PPMT($C$5/12,A25,$C$7,$C$3,0,0),"")</f>
        <v>-11620.4925195402</v>
      </c>
      <c r="C25" s="8" t="n">
        <f aca="false">IF(A25&lt;&gt;"",IPMT($C$5/12,A25,$C$7,$C$3,0,0),"")</f>
        <v>-5680.83735923639</v>
      </c>
      <c r="D25" s="8" t="n">
        <f aca="false">IF(A25&lt;&gt;"",B25+C25,"")</f>
        <v>-17301.3298787765</v>
      </c>
      <c r="E25" s="9" t="n">
        <f aca="false">IF(A25&lt;&gt;"",$C$3+SUM($B$17:B25),"")</f>
        <v>556463.243404099</v>
      </c>
    </row>
    <row r="26" customFormat="false" ht="15" hidden="false" customHeight="false" outlineLevel="0" collapsed="false">
      <c r="A26" s="0" t="n">
        <f aca="false">IF(A25&gt;=$C$7,"",A25+1)</f>
        <v>10</v>
      </c>
      <c r="B26" s="8" t="n">
        <f aca="false">IF(A26&lt;&gt;"",PPMT($C$5/12,A26,$C$7,$C$3,0,0),"")</f>
        <v>-11736.6974447356</v>
      </c>
      <c r="C26" s="8" t="n">
        <f aca="false">IF(A26&lt;&gt;"",IPMT($C$5/12,A26,$C$7,$C$3,0,0),"")</f>
        <v>-5564.63243404099</v>
      </c>
      <c r="D26" s="8" t="n">
        <f aca="false">IF(A26&lt;&gt;"",B26+C26,"")</f>
        <v>-17301.3298787765</v>
      </c>
      <c r="E26" s="9" t="n">
        <f aca="false">IF(A26&lt;&gt;"",$C$3+SUM($B$17:B26),"")</f>
        <v>544726.545959364</v>
      </c>
    </row>
    <row r="27" customFormat="false" ht="15" hidden="false" customHeight="false" outlineLevel="0" collapsed="false">
      <c r="A27" s="0" t="n">
        <f aca="false">IF(A26&gt;=$C$7,"",A26+1)</f>
        <v>11</v>
      </c>
      <c r="B27" s="8" t="n">
        <f aca="false">IF(A27&lt;&gt;"",PPMT($C$5/12,A27,$C$7,$C$3,0,0),"")</f>
        <v>-11854.0644191829</v>
      </c>
      <c r="C27" s="8" t="n">
        <f aca="false">IF(A27&lt;&gt;"",IPMT($C$5/12,A27,$C$7,$C$3,0,0),"")</f>
        <v>-5447.26545959364</v>
      </c>
      <c r="D27" s="8" t="n">
        <f aca="false">IF(A27&lt;&gt;"",B27+C27,"")</f>
        <v>-17301.3298787765</v>
      </c>
      <c r="E27" s="9" t="n">
        <f aca="false">IF(A27&lt;&gt;"",$C$3+SUM($B$17:B27),"")</f>
        <v>532872.481540181</v>
      </c>
    </row>
    <row r="28" customFormat="false" ht="15" hidden="false" customHeight="false" outlineLevel="0" collapsed="false">
      <c r="A28" s="0" t="n">
        <f aca="false">IF(A27&gt;=$C$7,"",A27+1)</f>
        <v>12</v>
      </c>
      <c r="B28" s="8" t="n">
        <f aca="false">IF(A28&lt;&gt;"",PPMT($C$5/12,A28,$C$7,$C$3,0,0),"")</f>
        <v>-11972.6050633747</v>
      </c>
      <c r="C28" s="8" t="n">
        <f aca="false">IF(A28&lt;&gt;"",IPMT($C$5/12,A28,$C$7,$C$3,0,0),"")</f>
        <v>-5328.72481540181</v>
      </c>
      <c r="D28" s="8" t="n">
        <f aca="false">IF(A28&lt;&gt;"",B28+C28,"")</f>
        <v>-17301.3298787765</v>
      </c>
      <c r="E28" s="9" t="n">
        <f aca="false">IF(A28&lt;&gt;"",$C$3+SUM($B$17:B28),"")</f>
        <v>520899.876476806</v>
      </c>
    </row>
    <row r="29" customFormat="false" ht="15" hidden="false" customHeight="false" outlineLevel="0" collapsed="false">
      <c r="A29" s="0" t="n">
        <f aca="false">IF(A28&gt;=$C$7,"",A28+1)</f>
        <v>13</v>
      </c>
      <c r="B29" s="8" t="n">
        <f aca="false">IF(A29&lt;&gt;"",PPMT($C$5/12,A29,$C$7,$C$3,0,0),"")</f>
        <v>-12092.3311140085</v>
      </c>
      <c r="C29" s="8" t="n">
        <f aca="false">IF(A29&lt;&gt;"",IPMT($C$5/12,A29,$C$7,$C$3,0,0),"")</f>
        <v>-5208.99876476806</v>
      </c>
      <c r="D29" s="8" t="n">
        <f aca="false">IF(A29&lt;&gt;"",B29+C29,"")</f>
        <v>-17301.3298787765</v>
      </c>
      <c r="E29" s="9" t="n">
        <f aca="false">IF(A29&lt;&gt;"",$C$3+SUM($B$17:B29),"")</f>
        <v>508807.545362797</v>
      </c>
    </row>
    <row r="30" customFormat="false" ht="15" hidden="false" customHeight="false" outlineLevel="0" collapsed="false">
      <c r="A30" s="0" t="n">
        <f aca="false">IF(A29&gt;=$C$7,"",A29+1)</f>
        <v>14</v>
      </c>
      <c r="B30" s="8" t="n">
        <f aca="false">IF(A30&lt;&gt;"",PPMT($C$5/12,A30,$C$7,$C$3,0,0),"")</f>
        <v>-12213.2544251486</v>
      </c>
      <c r="C30" s="8" t="n">
        <f aca="false">IF(A30&lt;&gt;"",IPMT($C$5/12,A30,$C$7,$C$3,0,0),"")</f>
        <v>-5088.07545362797</v>
      </c>
      <c r="D30" s="8" t="n">
        <f aca="false">IF(A30&lt;&gt;"",B30+C30,"")</f>
        <v>-17301.3298787765</v>
      </c>
      <c r="E30" s="9" t="n">
        <f aca="false">IF(A30&lt;&gt;"",$C$3+SUM($B$17:B30),"")</f>
        <v>496594.290937649</v>
      </c>
    </row>
    <row r="31" customFormat="false" ht="15" hidden="false" customHeight="false" outlineLevel="0" collapsed="false">
      <c r="A31" s="0" t="n">
        <f aca="false">IF(A30&gt;=$C$7,"",A30+1)</f>
        <v>15</v>
      </c>
      <c r="B31" s="8" t="n">
        <f aca="false">IF(A31&lt;&gt;"",PPMT($C$5/12,A31,$C$7,$C$3,0,0),"")</f>
        <v>-12335.3869694001</v>
      </c>
      <c r="C31" s="8" t="n">
        <f aca="false">IF(A31&lt;&gt;"",IPMT($C$5/12,A31,$C$7,$C$3,0,0),"")</f>
        <v>-4965.94290937648</v>
      </c>
      <c r="D31" s="8" t="n">
        <f aca="false">IF(A31&lt;&gt;"",B31+C31,"")</f>
        <v>-17301.3298787765</v>
      </c>
      <c r="E31" s="9" t="n">
        <f aca="false">IF(A31&lt;&gt;"",$C$3+SUM($B$17:B31),"")</f>
        <v>484258.903968249</v>
      </c>
    </row>
    <row r="32" customFormat="false" ht="15" hidden="false" customHeight="false" outlineLevel="0" collapsed="false">
      <c r="A32" s="0" t="n">
        <f aca="false">IF(A31&gt;=$C$7,"",A31+1)</f>
        <v>16</v>
      </c>
      <c r="B32" s="8" t="n">
        <f aca="false">IF(A32&lt;&gt;"",PPMT($C$5/12,A32,$C$7,$C$3,0,0),"")</f>
        <v>-12458.7408390941</v>
      </c>
      <c r="C32" s="8" t="n">
        <f aca="false">IF(A32&lt;&gt;"",IPMT($C$5/12,A32,$C$7,$C$3,0,0),"")</f>
        <v>-4842.58903968249</v>
      </c>
      <c r="D32" s="8" t="n">
        <f aca="false">IF(A32&lt;&gt;"",B32+C32,"")</f>
        <v>-17301.3298787765</v>
      </c>
      <c r="E32" s="9" t="n">
        <f aca="false">IF(A32&lt;&gt;"",$C$3+SUM($B$17:B32),"")</f>
        <v>471800.163129155</v>
      </c>
    </row>
    <row r="33" customFormat="false" ht="15" hidden="false" customHeight="false" outlineLevel="0" collapsed="false">
      <c r="A33" s="0" t="n">
        <f aca="false">IF(A32&gt;=$C$7,"",A32+1)</f>
        <v>17</v>
      </c>
      <c r="B33" s="8" t="n">
        <f aca="false">IF(A33&lt;&gt;"",PPMT($C$5/12,A33,$C$7,$C$3,0,0),"")</f>
        <v>-12583.328247485</v>
      </c>
      <c r="C33" s="8" t="n">
        <f aca="false">IF(A33&lt;&gt;"",IPMT($C$5/12,A33,$C$7,$C$3,0,0),"")</f>
        <v>-4718.00163129154</v>
      </c>
      <c r="D33" s="8" t="n">
        <f aca="false">IF(A33&lt;&gt;"",B33+C33,"")</f>
        <v>-17301.3298787765</v>
      </c>
      <c r="E33" s="9" t="n">
        <f aca="false">IF(A33&lt;&gt;"",$C$3+SUM($B$17:B33),"")</f>
        <v>459216.83488167</v>
      </c>
    </row>
    <row r="34" customFormat="false" ht="15" hidden="false" customHeight="false" outlineLevel="0" collapsed="false">
      <c r="A34" s="0" t="n">
        <f aca="false">IF(A33&gt;=$C$7,"",A33+1)</f>
        <v>18</v>
      </c>
      <c r="B34" s="8" t="n">
        <f aca="false">IF(A34&lt;&gt;"",PPMT($C$5/12,A34,$C$7,$C$3,0,0),"")</f>
        <v>-12709.1615299599</v>
      </c>
      <c r="C34" s="8" t="n">
        <f aca="false">IF(A34&lt;&gt;"",IPMT($C$5/12,A34,$C$7,$C$3,0,0),"")</f>
        <v>-4592.16834881669</v>
      </c>
      <c r="D34" s="8" t="n">
        <f aca="false">IF(A34&lt;&gt;"",B34+C34,"")</f>
        <v>-17301.3298787765</v>
      </c>
      <c r="E34" s="9" t="n">
        <f aca="false">IF(A34&lt;&gt;"",$C$3+SUM($B$17:B34),"")</f>
        <v>446507.67335171</v>
      </c>
    </row>
    <row r="35" customFormat="false" ht="15" hidden="false" customHeight="false" outlineLevel="0" collapsed="false">
      <c r="A35" s="0" t="n">
        <f aca="false">IF(A34&gt;=$C$7,"",A34+1)</f>
        <v>19</v>
      </c>
      <c r="B35" s="8" t="n">
        <f aca="false">IF(A35&lt;&gt;"",PPMT($C$5/12,A35,$C$7,$C$3,0,0),"")</f>
        <v>-12836.2531452595</v>
      </c>
      <c r="C35" s="8" t="n">
        <f aca="false">IF(A35&lt;&gt;"",IPMT($C$5/12,A35,$C$7,$C$3,0,0),"")</f>
        <v>-4465.0767335171</v>
      </c>
      <c r="D35" s="8" t="n">
        <f aca="false">IF(A35&lt;&gt;"",B35+C35,"")</f>
        <v>-17301.3298787765</v>
      </c>
      <c r="E35" s="9" t="n">
        <f aca="false">IF(A35&lt;&gt;"",$C$3+SUM($B$17:B35),"")</f>
        <v>433671.42020645</v>
      </c>
    </row>
    <row r="36" customFormat="false" ht="15" hidden="false" customHeight="false" outlineLevel="0" collapsed="false">
      <c r="A36" s="0" t="n">
        <f aca="false">IF(A35&gt;=$C$7,"",A35+1)</f>
        <v>20</v>
      </c>
      <c r="B36" s="8" t="n">
        <f aca="false">IF(A36&lt;&gt;"",PPMT($C$5/12,A36,$C$7,$C$3,0,0),"")</f>
        <v>-12964.615676712</v>
      </c>
      <c r="C36" s="8" t="n">
        <f aca="false">IF(A36&lt;&gt;"",IPMT($C$5/12,A36,$C$7,$C$3,0,0),"")</f>
        <v>-4336.7142020645</v>
      </c>
      <c r="D36" s="8" t="n">
        <f aca="false">IF(A36&lt;&gt;"",B36+C36,"")</f>
        <v>-17301.3298787765</v>
      </c>
      <c r="E36" s="9" t="n">
        <f aca="false">IF(A36&lt;&gt;"",$C$3+SUM($B$17:B36),"")</f>
        <v>420706.804529738</v>
      </c>
    </row>
    <row r="37" customFormat="false" ht="15" hidden="false" customHeight="false" outlineLevel="0" collapsed="false">
      <c r="A37" s="0" t="n">
        <f aca="false">IF(A36&gt;=$C$7,"",A36+1)</f>
        <v>21</v>
      </c>
      <c r="B37" s="8" t="n">
        <f aca="false">IF(A37&lt;&gt;"",PPMT($C$5/12,A37,$C$7,$C$3,0,0),"")</f>
        <v>-13094.2618334792</v>
      </c>
      <c r="C37" s="8" t="n">
        <f aca="false">IF(A37&lt;&gt;"",IPMT($C$5/12,A37,$C$7,$C$3,0,0),"")</f>
        <v>-4207.06804529738</v>
      </c>
      <c r="D37" s="8" t="n">
        <f aca="false">IF(A37&lt;&gt;"",B37+C37,"")</f>
        <v>-17301.3298787765</v>
      </c>
      <c r="E37" s="9" t="n">
        <f aca="false">IF(A37&lt;&gt;"",$C$3+SUM($B$17:B37),"")</f>
        <v>407612.542696259</v>
      </c>
    </row>
    <row r="38" customFormat="false" ht="15" hidden="false" customHeight="false" outlineLevel="0" collapsed="false">
      <c r="A38" s="0" t="n">
        <f aca="false">IF(A37&gt;=$C$7,"",A37+1)</f>
        <v>22</v>
      </c>
      <c r="B38" s="8" t="n">
        <f aca="false">IF(A38&lt;&gt;"",PPMT($C$5/12,A38,$C$7,$C$3,0,0),"")</f>
        <v>-13225.204451814</v>
      </c>
      <c r="C38" s="8" t="n">
        <f aca="false">IF(A38&lt;&gt;"",IPMT($C$5/12,A38,$C$7,$C$3,0,0),"")</f>
        <v>-4076.12542696259</v>
      </c>
      <c r="D38" s="8" t="n">
        <f aca="false">IF(A38&lt;&gt;"",B38+C38,"")</f>
        <v>-17301.3298787765</v>
      </c>
      <c r="E38" s="9" t="n">
        <f aca="false">IF(A38&lt;&gt;"",$C$3+SUM($B$17:B38),"")</f>
        <v>394387.338244445</v>
      </c>
    </row>
    <row r="39" customFormat="false" ht="15" hidden="false" customHeight="false" outlineLevel="0" collapsed="false">
      <c r="A39" s="0" t="n">
        <f aca="false">IF(A38&gt;=$C$7,"",A38+1)</f>
        <v>23</v>
      </c>
      <c r="B39" s="8" t="n">
        <f aca="false">IF(A39&lt;&gt;"",PPMT($C$5/12,A39,$C$7,$C$3,0,0),"")</f>
        <v>-13357.4564963321</v>
      </c>
      <c r="C39" s="8" t="n">
        <f aca="false">IF(A39&lt;&gt;"",IPMT($C$5/12,A39,$C$7,$C$3,0,0),"")</f>
        <v>-3943.87338244445</v>
      </c>
      <c r="D39" s="8" t="n">
        <f aca="false">IF(A39&lt;&gt;"",B39+C39,"")</f>
        <v>-17301.3298787765</v>
      </c>
      <c r="E39" s="9" t="n">
        <f aca="false">IF(A39&lt;&gt;"",$C$3+SUM($B$17:B39),"")</f>
        <v>381029.881748113</v>
      </c>
    </row>
    <row r="40" customFormat="false" ht="15" hidden="false" customHeight="false" outlineLevel="0" collapsed="false">
      <c r="A40" s="0" t="n">
        <f aca="false">IF(A39&gt;=$C$7,"",A39+1)</f>
        <v>24</v>
      </c>
      <c r="B40" s="8" t="n">
        <f aca="false">IF(A40&lt;&gt;"",PPMT($C$5/12,A40,$C$7,$C$3,0,0),"")</f>
        <v>-13491.0310612954</v>
      </c>
      <c r="C40" s="8" t="n">
        <f aca="false">IF(A40&lt;&gt;"",IPMT($C$5/12,A40,$C$7,$C$3,0,0),"")</f>
        <v>-3810.29881748113</v>
      </c>
      <c r="D40" s="8" t="n">
        <f aca="false">IF(A40&lt;&gt;"",B40+C40,"")</f>
        <v>-17301.3298787765</v>
      </c>
      <c r="E40" s="9" t="n">
        <f aca="false">IF(A40&lt;&gt;"",$C$3+SUM($B$17:B40),"")</f>
        <v>367538.850686818</v>
      </c>
    </row>
    <row r="41" customFormat="false" ht="15" hidden="false" customHeight="false" outlineLevel="0" collapsed="false">
      <c r="A41" s="0" t="n">
        <f aca="false">IF(A40&gt;=$C$7,"",A40+1)</f>
        <v>25</v>
      </c>
      <c r="B41" s="8" t="n">
        <f aca="false">IF(A41&lt;&gt;"",PPMT($C$5/12,A41,$C$7,$C$3,0,0),"")</f>
        <v>-13625.9413719084</v>
      </c>
      <c r="C41" s="8" t="n">
        <f aca="false">IF(A41&lt;&gt;"",IPMT($C$5/12,A41,$C$7,$C$3,0,0),"")</f>
        <v>-3675.38850686817</v>
      </c>
      <c r="D41" s="8" t="n">
        <f aca="false">IF(A41&lt;&gt;"",B41+C41,"")</f>
        <v>-17301.3298787765</v>
      </c>
      <c r="E41" s="9" t="n">
        <f aca="false">IF(A41&lt;&gt;"",$C$3+SUM($B$17:B41),"")</f>
        <v>353912.909314909</v>
      </c>
    </row>
    <row r="42" customFormat="false" ht="15" hidden="false" customHeight="false" outlineLevel="0" collapsed="false">
      <c r="A42" s="0" t="n">
        <f aca="false">IF(A41&gt;=$C$7,"",A41+1)</f>
        <v>26</v>
      </c>
      <c r="B42" s="8" t="n">
        <f aca="false">IF(A42&lt;&gt;"",PPMT($C$5/12,A42,$C$7,$C$3,0,0),"")</f>
        <v>-13762.2007856275</v>
      </c>
      <c r="C42" s="8" t="n">
        <f aca="false">IF(A42&lt;&gt;"",IPMT($C$5/12,A42,$C$7,$C$3,0,0),"")</f>
        <v>-3539.12909314909</v>
      </c>
      <c r="D42" s="8" t="n">
        <f aca="false">IF(A42&lt;&gt;"",B42+C42,"")</f>
        <v>-17301.3298787765</v>
      </c>
      <c r="E42" s="9" t="n">
        <f aca="false">IF(A42&lt;&gt;"",$C$3+SUM($B$17:B42),"")</f>
        <v>340150.708529282</v>
      </c>
    </row>
    <row r="43" customFormat="false" ht="15" hidden="false" customHeight="false" outlineLevel="0" collapsed="false">
      <c r="A43" s="0" t="n">
        <f aca="false">IF(A42&gt;=$C$7,"",A42+1)</f>
        <v>27</v>
      </c>
      <c r="B43" s="8" t="n">
        <f aca="false">IF(A43&lt;&gt;"",PPMT($C$5/12,A43,$C$7,$C$3,0,0),"")</f>
        <v>-13899.8227934837</v>
      </c>
      <c r="C43" s="8" t="n">
        <f aca="false">IF(A43&lt;&gt;"",IPMT($C$5/12,A43,$C$7,$C$3,0,0),"")</f>
        <v>-3401.50708529281</v>
      </c>
      <c r="D43" s="8" t="n">
        <f aca="false">IF(A43&lt;&gt;"",B43+C43,"")</f>
        <v>-17301.3298787765</v>
      </c>
      <c r="E43" s="9" t="n">
        <f aca="false">IF(A43&lt;&gt;"",$C$3+SUM($B$17:B43),"")</f>
        <v>326250.885735798</v>
      </c>
    </row>
    <row r="44" customFormat="false" ht="15" hidden="false" customHeight="false" outlineLevel="0" collapsed="false">
      <c r="A44" s="0" t="n">
        <f aca="false">IF(A43&gt;=$C$7,"",A43+1)</f>
        <v>28</v>
      </c>
      <c r="B44" s="8" t="n">
        <f aca="false">IF(A44&lt;&gt;"",PPMT($C$5/12,A44,$C$7,$C$3,0,0),"")</f>
        <v>-14038.8210214186</v>
      </c>
      <c r="C44" s="8" t="n">
        <f aca="false">IF(A44&lt;&gt;"",IPMT($C$5/12,A44,$C$7,$C$3,0,0),"")</f>
        <v>-3262.50885735798</v>
      </c>
      <c r="D44" s="8" t="n">
        <f aca="false">IF(A44&lt;&gt;"",B44+C44,"")</f>
        <v>-17301.3298787765</v>
      </c>
      <c r="E44" s="9" t="n">
        <f aca="false">IF(A44&lt;&gt;"",$C$3+SUM($B$17:B44),"")</f>
        <v>312212.064714379</v>
      </c>
    </row>
    <row r="45" customFormat="false" ht="15" hidden="false" customHeight="false" outlineLevel="0" collapsed="false">
      <c r="A45" s="0" t="n">
        <f aca="false">IF(A44&gt;=$C$7,"",A44+1)</f>
        <v>29</v>
      </c>
      <c r="B45" s="8" t="n">
        <f aca="false">IF(A45&lt;&gt;"",PPMT($C$5/12,A45,$C$7,$C$3,0,0),"")</f>
        <v>-14179.2092316328</v>
      </c>
      <c r="C45" s="8" t="n">
        <f aca="false">IF(A45&lt;&gt;"",IPMT($C$5/12,A45,$C$7,$C$3,0,0),"")</f>
        <v>-3122.12064714379</v>
      </c>
      <c r="D45" s="8" t="n">
        <f aca="false">IF(A45&lt;&gt;"",B45+C45,"")</f>
        <v>-17301.3298787765</v>
      </c>
      <c r="E45" s="9" t="n">
        <f aca="false">IF(A45&lt;&gt;"",$C$3+SUM($B$17:B45),"")</f>
        <v>298032.855482747</v>
      </c>
    </row>
    <row r="46" customFormat="false" ht="15" hidden="false" customHeight="false" outlineLevel="0" collapsed="false">
      <c r="A46" s="0" t="n">
        <f aca="false">IF(A45&gt;=$C$7,"",A45+1)</f>
        <v>30</v>
      </c>
      <c r="B46" s="8" t="n">
        <f aca="false">IF(A46&lt;&gt;"",PPMT($C$5/12,A46,$C$7,$C$3,0,0),"")</f>
        <v>-14321.0013239491</v>
      </c>
      <c r="C46" s="8" t="n">
        <f aca="false">IF(A46&lt;&gt;"",IPMT($C$5/12,A46,$C$7,$C$3,0,0),"")</f>
        <v>-2980.32855482746</v>
      </c>
      <c r="D46" s="8" t="n">
        <f aca="false">IF(A46&lt;&gt;"",B46+C46,"")</f>
        <v>-17301.3298787765</v>
      </c>
      <c r="E46" s="9" t="n">
        <f aca="false">IF(A46&lt;&gt;"",$C$3+SUM($B$17:B46),"")</f>
        <v>283711.854158798</v>
      </c>
    </row>
    <row r="47" customFormat="false" ht="15" hidden="false" customHeight="false" outlineLevel="0" collapsed="false">
      <c r="A47" s="0" t="n">
        <f aca="false">IF(A46&gt;=$C$7,"",A46+1)</f>
        <v>31</v>
      </c>
      <c r="B47" s="8" t="n">
        <f aca="false">IF(A47&lt;&gt;"",PPMT($C$5/12,A47,$C$7,$C$3,0,0),"")</f>
        <v>-14464.2113371886</v>
      </c>
      <c r="C47" s="8" t="n">
        <f aca="false">IF(A47&lt;&gt;"",IPMT($C$5/12,A47,$C$7,$C$3,0,0),"")</f>
        <v>-2837.11854158797</v>
      </c>
      <c r="D47" s="8" t="n">
        <f aca="false">IF(A47&lt;&gt;"",B47+C47,"")</f>
        <v>-17301.3298787765</v>
      </c>
      <c r="E47" s="9" t="n">
        <f aca="false">IF(A47&lt;&gt;"",$C$3+SUM($B$17:B47),"")</f>
        <v>269247.642821609</v>
      </c>
    </row>
    <row r="48" customFormat="false" ht="15" hidden="false" customHeight="false" outlineLevel="0" collapsed="false">
      <c r="A48" s="0" t="n">
        <f aca="false">IF(A47&gt;=$C$7,"",A47+1)</f>
        <v>32</v>
      </c>
      <c r="B48" s="8" t="n">
        <f aca="false">IF(A48&lt;&gt;"",PPMT($C$5/12,A48,$C$7,$C$3,0,0),"")</f>
        <v>-14608.8534505605</v>
      </c>
      <c r="C48" s="8" t="n">
        <f aca="false">IF(A48&lt;&gt;"",IPMT($C$5/12,A48,$C$7,$C$3,0,0),"")</f>
        <v>-2692.47642821609</v>
      </c>
      <c r="D48" s="8" t="n">
        <f aca="false">IF(A48&lt;&gt;"",B48+C48,"")</f>
        <v>-17301.3298787765</v>
      </c>
      <c r="E48" s="9" t="n">
        <f aca="false">IF(A48&lt;&gt;"",$C$3+SUM($B$17:B48),"")</f>
        <v>254638.789371049</v>
      </c>
    </row>
    <row r="49" customFormat="false" ht="15" hidden="false" customHeight="false" outlineLevel="0" collapsed="false">
      <c r="A49" s="0" t="n">
        <f aca="false">IF(A48&gt;=$C$7,"",A48+1)</f>
        <v>33</v>
      </c>
      <c r="B49" s="8" t="n">
        <f aca="false">IF(A49&lt;&gt;"",PPMT($C$5/12,A49,$C$7,$C$3,0,0),"")</f>
        <v>-14754.9419850661</v>
      </c>
      <c r="C49" s="8" t="n">
        <f aca="false">IF(A49&lt;&gt;"",IPMT($C$5/12,A49,$C$7,$C$3,0,0),"")</f>
        <v>-2546.38789371048</v>
      </c>
      <c r="D49" s="8" t="n">
        <f aca="false">IF(A49&lt;&gt;"",B49+C49,"")</f>
        <v>-17301.3298787765</v>
      </c>
      <c r="E49" s="9" t="n">
        <f aca="false">IF(A49&lt;&gt;"",$C$3+SUM($B$17:B49),"")</f>
        <v>239883.847385983</v>
      </c>
    </row>
    <row r="50" customFormat="false" ht="15" hidden="false" customHeight="false" outlineLevel="0" collapsed="false">
      <c r="A50" s="0" t="n">
        <f aca="false">IF(A49&gt;=$C$7,"",A49+1)</f>
        <v>34</v>
      </c>
      <c r="B50" s="8" t="n">
        <f aca="false">IF(A50&lt;&gt;"",PPMT($C$5/12,A50,$C$7,$C$3,0,0),"")</f>
        <v>-14902.4914049167</v>
      </c>
      <c r="C50" s="8" t="n">
        <f aca="false">IF(A50&lt;&gt;"",IPMT($C$5/12,A50,$C$7,$C$3,0,0),"")</f>
        <v>-2398.83847385982</v>
      </c>
      <c r="D50" s="8" t="n">
        <f aca="false">IF(A50&lt;&gt;"",B50+C50,"")</f>
        <v>-17301.3298787765</v>
      </c>
      <c r="E50" s="9" t="n">
        <f aca="false">IF(A50&lt;&gt;"",$C$3+SUM($B$17:B50),"")</f>
        <v>224981.355981066</v>
      </c>
    </row>
    <row r="51" customFormat="false" ht="15" hidden="false" customHeight="false" outlineLevel="0" collapsed="false">
      <c r="A51" s="0" t="n">
        <f aca="false">IF(A50&gt;=$C$7,"",A50+1)</f>
        <v>35</v>
      </c>
      <c r="B51" s="8" t="n">
        <f aca="false">IF(A51&lt;&gt;"",PPMT($C$5/12,A51,$C$7,$C$3,0,0),"")</f>
        <v>-15051.5163189659</v>
      </c>
      <c r="C51" s="8" t="n">
        <f aca="false">IF(A51&lt;&gt;"",IPMT($C$5/12,A51,$C$7,$C$3,0,0),"")</f>
        <v>-2249.81355981065</v>
      </c>
      <c r="D51" s="8" t="n">
        <f aca="false">IF(A51&lt;&gt;"",B51+C51,"")</f>
        <v>-17301.3298787765</v>
      </c>
      <c r="E51" s="9" t="n">
        <f aca="false">IF(A51&lt;&gt;"",$C$3+SUM($B$17:B51),"")</f>
        <v>209929.8396621</v>
      </c>
    </row>
    <row r="52" customFormat="false" ht="15" hidden="false" customHeight="false" outlineLevel="0" collapsed="false">
      <c r="A52" s="0" t="n">
        <f aca="false">IF(A51&gt;=$C$7,"",A51+1)</f>
        <v>36</v>
      </c>
      <c r="B52" s="8" t="n">
        <f aca="false">IF(A52&lt;&gt;"",PPMT($C$5/12,A52,$C$7,$C$3,0,0),"")</f>
        <v>-15202.0314821556</v>
      </c>
      <c r="C52" s="8" t="n">
        <f aca="false">IF(A52&lt;&gt;"",IPMT($C$5/12,A52,$C$7,$C$3,0,0),"")</f>
        <v>-2099.298396621</v>
      </c>
      <c r="D52" s="8" t="n">
        <f aca="false">IF(A52&lt;&gt;"",B52+C52,"")</f>
        <v>-17301.3298787765</v>
      </c>
      <c r="E52" s="9" t="n">
        <f aca="false">IF(A52&lt;&gt;"",$C$3+SUM($B$17:B52),"")</f>
        <v>194727.808179944</v>
      </c>
    </row>
    <row r="53" customFormat="false" ht="15" hidden="false" customHeight="false" outlineLevel="0" collapsed="false">
      <c r="A53" s="0" t="n">
        <f aca="false">IF(A52&gt;=$C$7,"",A52+1)</f>
        <v>37</v>
      </c>
      <c r="B53" s="8" t="n">
        <f aca="false">IF(A53&lt;&gt;"",PPMT($C$5/12,A53,$C$7,$C$3,0,0),"")</f>
        <v>-15354.0517969771</v>
      </c>
      <c r="C53" s="8" t="n">
        <f aca="false">IF(A53&lt;&gt;"",IPMT($C$5/12,A53,$C$7,$C$3,0,0),"")</f>
        <v>-1947.27808179944</v>
      </c>
      <c r="D53" s="8" t="n">
        <f aca="false">IF(A53&lt;&gt;"",B53+C53,"")</f>
        <v>-17301.3298787765</v>
      </c>
      <c r="E53" s="9" t="n">
        <f aca="false">IF(A53&lt;&gt;"",$C$3+SUM($B$17:B53),"")</f>
        <v>179373.756382967</v>
      </c>
    </row>
    <row r="54" customFormat="false" ht="15" hidden="false" customHeight="false" outlineLevel="0" collapsed="false">
      <c r="A54" s="0" t="n">
        <f aca="false">IF(A53&gt;=$C$7,"",A53+1)</f>
        <v>38</v>
      </c>
      <c r="B54" s="8" t="n">
        <f aca="false">IF(A54&lt;&gt;"",PPMT($C$5/12,A54,$C$7,$C$3,0,0),"")</f>
        <v>-15507.5923149469</v>
      </c>
      <c r="C54" s="8" t="n">
        <f aca="false">IF(A54&lt;&gt;"",IPMT($C$5/12,A54,$C$7,$C$3,0,0),"")</f>
        <v>-1793.73756382967</v>
      </c>
      <c r="D54" s="8" t="n">
        <f aca="false">IF(A54&lt;&gt;"",B54+C54,"")</f>
        <v>-17301.3298787765</v>
      </c>
      <c r="E54" s="9" t="n">
        <f aca="false">IF(A54&lt;&gt;"",$C$3+SUM($B$17:B54),"")</f>
        <v>163866.16406802</v>
      </c>
    </row>
    <row r="55" customFormat="false" ht="15" hidden="false" customHeight="false" outlineLevel="0" collapsed="false">
      <c r="A55" s="0" t="n">
        <f aca="false">IF(A54&gt;=$C$7,"",A54+1)</f>
        <v>39</v>
      </c>
      <c r="B55" s="8" t="n">
        <f aca="false">IF(A55&lt;&gt;"",PPMT($C$5/12,A55,$C$7,$C$3,0,0),"")</f>
        <v>-15662.6682380963</v>
      </c>
      <c r="C55" s="8" t="n">
        <f aca="false">IF(A55&lt;&gt;"",IPMT($C$5/12,A55,$C$7,$C$3,0,0),"")</f>
        <v>-1638.6616406802</v>
      </c>
      <c r="D55" s="8" t="n">
        <f aca="false">IF(A55&lt;&gt;"",B55+C55,"")</f>
        <v>-17301.3298787765</v>
      </c>
      <c r="E55" s="9" t="n">
        <f aca="false">IF(A55&lt;&gt;"",$C$3+SUM($B$17:B55),"")</f>
        <v>148203.495829924</v>
      </c>
    </row>
    <row r="56" customFormat="false" ht="15" hidden="false" customHeight="false" outlineLevel="0" collapsed="false">
      <c r="A56" s="0" t="n">
        <f aca="false">IF(A55&gt;=$C$7,"",A55+1)</f>
        <v>40</v>
      </c>
      <c r="B56" s="8" t="n">
        <f aca="false">IF(A56&lt;&gt;"",PPMT($C$5/12,A56,$C$7,$C$3,0,0),"")</f>
        <v>-15819.2949204773</v>
      </c>
      <c r="C56" s="8" t="n">
        <f aca="false">IF(A56&lt;&gt;"",IPMT($C$5/12,A56,$C$7,$C$3,0,0),"")</f>
        <v>-1482.03495829924</v>
      </c>
      <c r="D56" s="8" t="n">
        <f aca="false">IF(A56&lt;&gt;"",B56+C56,"")</f>
        <v>-17301.3298787765</v>
      </c>
      <c r="E56" s="9" t="n">
        <f aca="false">IF(A56&lt;&gt;"",$C$3+SUM($B$17:B56),"")</f>
        <v>132384.200909447</v>
      </c>
    </row>
    <row r="57" customFormat="false" ht="15" hidden="false" customHeight="false" outlineLevel="0" collapsed="false">
      <c r="A57" s="0" t="n">
        <f aca="false">IF(A56&gt;=$C$7,"",A56+1)</f>
        <v>41</v>
      </c>
      <c r="B57" s="8" t="n">
        <f aca="false">IF(A57&lt;&gt;"",PPMT($C$5/12,A57,$C$7,$C$3,0,0),"")</f>
        <v>-15977.4878696821</v>
      </c>
      <c r="C57" s="8" t="n">
        <f aca="false">IF(A57&lt;&gt;"",IPMT($C$5/12,A57,$C$7,$C$3,0,0),"")</f>
        <v>-1323.84200909446</v>
      </c>
      <c r="D57" s="8" t="n">
        <f aca="false">IF(A57&lt;&gt;"",B57+C57,"")</f>
        <v>-17301.3298787765</v>
      </c>
      <c r="E57" s="9" t="n">
        <f aca="false">IF(A57&lt;&gt;"",$C$3+SUM($B$17:B57),"")</f>
        <v>116406.713039765</v>
      </c>
    </row>
    <row r="58" customFormat="false" ht="15" hidden="false" customHeight="false" outlineLevel="0" collapsed="false">
      <c r="A58" s="0" t="n">
        <f aca="false">IF(A57&gt;=$C$7,"",A57+1)</f>
        <v>42</v>
      </c>
      <c r="B58" s="8" t="n">
        <f aca="false">IF(A58&lt;&gt;"",PPMT($C$5/12,A58,$C$7,$C$3,0,0),"")</f>
        <v>-16137.2627483789</v>
      </c>
      <c r="C58" s="8" t="n">
        <f aca="false">IF(A58&lt;&gt;"",IPMT($C$5/12,A58,$C$7,$C$3,0,0),"")</f>
        <v>-1164.06713039764</v>
      </c>
      <c r="D58" s="8" t="n">
        <f aca="false">IF(A58&lt;&gt;"",B58+C58,"")</f>
        <v>-17301.3298787765</v>
      </c>
      <c r="E58" s="9" t="n">
        <f aca="false">IF(A58&lt;&gt;"",$C$3+SUM($B$17:B58),"")</f>
        <v>100269.450291386</v>
      </c>
    </row>
    <row r="59" customFormat="false" ht="15" hidden="false" customHeight="false" outlineLevel="0" collapsed="false">
      <c r="A59" s="0" t="n">
        <f aca="false">IF(A58&gt;=$C$7,"",A58+1)</f>
        <v>43</v>
      </c>
      <c r="B59" s="8" t="n">
        <f aca="false">IF(A59&lt;&gt;"",PPMT($C$5/12,A59,$C$7,$C$3,0,0),"")</f>
        <v>-16298.6353758627</v>
      </c>
      <c r="C59" s="8" t="n">
        <f aca="false">IF(A59&lt;&gt;"",IPMT($C$5/12,A59,$C$7,$C$3,0,0),"")</f>
        <v>-1002.69450291385</v>
      </c>
      <c r="D59" s="8" t="n">
        <f aca="false">IF(A59&lt;&gt;"",B59+C59,"")</f>
        <v>-17301.3298787765</v>
      </c>
      <c r="E59" s="9" t="n">
        <f aca="false">IF(A59&lt;&gt;"",$C$3+SUM($B$17:B59),"")</f>
        <v>83970.814915523</v>
      </c>
    </row>
    <row r="60" customFormat="false" ht="15" hidden="false" customHeight="false" outlineLevel="0" collapsed="false">
      <c r="A60" s="0" t="n">
        <f aca="false">IF(A59&gt;=$C$7,"",A59+1)</f>
        <v>44</v>
      </c>
      <c r="B60" s="8" t="n">
        <f aca="false">IF(A60&lt;&gt;"",PPMT($C$5/12,A60,$C$7,$C$3,0,0),"")</f>
        <v>-16461.6217296213</v>
      </c>
      <c r="C60" s="8" t="n">
        <f aca="false">IF(A60&lt;&gt;"",IPMT($C$5/12,A60,$C$7,$C$3,0,0),"")</f>
        <v>-839.708149155227</v>
      </c>
      <c r="D60" s="8" t="n">
        <f aca="false">IF(A60&lt;&gt;"",B60+C60,"")</f>
        <v>-17301.3298787765</v>
      </c>
      <c r="E60" s="9" t="n">
        <f aca="false">IF(A60&lt;&gt;"",$C$3+SUM($B$17:B60),"")</f>
        <v>67509.1931859017</v>
      </c>
    </row>
    <row r="61" customFormat="false" ht="15" hidden="false" customHeight="false" outlineLevel="0" collapsed="false">
      <c r="A61" s="0" t="n">
        <f aca="false">IF(A60&gt;=$C$7,"",A60+1)</f>
        <v>45</v>
      </c>
      <c r="B61" s="8" t="n">
        <f aca="false">IF(A61&lt;&gt;"",PPMT($C$5/12,A61,$C$7,$C$3,0,0),"")</f>
        <v>-16626.2379469175</v>
      </c>
      <c r="C61" s="8" t="n">
        <f aca="false">IF(A61&lt;&gt;"",IPMT($C$5/12,A61,$C$7,$C$3,0,0),"")</f>
        <v>-675.091931859013</v>
      </c>
      <c r="D61" s="8" t="n">
        <f aca="false">IF(A61&lt;&gt;"",B61+C61,"")</f>
        <v>-17301.3298787765</v>
      </c>
      <c r="E61" s="9" t="n">
        <f aca="false">IF(A61&lt;&gt;"",$C$3+SUM($B$17:B61),"")</f>
        <v>50882.9552389842</v>
      </c>
    </row>
    <row r="62" customFormat="false" ht="15" hidden="false" customHeight="false" outlineLevel="0" collapsed="false">
      <c r="A62" s="0" t="n">
        <f aca="false">IF(A61&gt;=$C$7,"",A61+1)</f>
        <v>46</v>
      </c>
      <c r="B62" s="8" t="n">
        <f aca="false">IF(A62&lt;&gt;"",PPMT($C$5/12,A62,$C$7,$C$3,0,0),"")</f>
        <v>-16792.5003263867</v>
      </c>
      <c r="C62" s="8" t="n">
        <f aca="false">IF(A62&lt;&gt;"",IPMT($C$5/12,A62,$C$7,$C$3,0,0),"")</f>
        <v>-508.829552389837</v>
      </c>
      <c r="D62" s="8" t="n">
        <f aca="false">IF(A62&lt;&gt;"",B62+C62,"")</f>
        <v>-17301.3298787765</v>
      </c>
      <c r="E62" s="9" t="n">
        <f aca="false">IF(A62&lt;&gt;"",$C$3+SUM($B$17:B62),"")</f>
        <v>34090.4549125975</v>
      </c>
    </row>
    <row r="63" customFormat="false" ht="15" hidden="false" customHeight="false" outlineLevel="0" collapsed="false">
      <c r="A63" s="0" t="n">
        <f aca="false">IF(A62&gt;=$C$7,"",A62+1)</f>
        <v>47</v>
      </c>
      <c r="B63" s="8" t="n">
        <f aca="false">IF(A63&lt;&gt;"",PPMT($C$5/12,A63,$C$7,$C$3,0,0),"")</f>
        <v>-16960.4253296506</v>
      </c>
      <c r="C63" s="8" t="n">
        <f aca="false">IF(A63&lt;&gt;"",IPMT($C$5/12,A63,$C$7,$C$3,0,0),"")</f>
        <v>-340.90454912597</v>
      </c>
      <c r="D63" s="8" t="n">
        <f aca="false">IF(A63&lt;&gt;"",B63+C63,"")</f>
        <v>-17301.3298787765</v>
      </c>
      <c r="E63" s="9" t="n">
        <f aca="false">IF(A63&lt;&gt;"",$C$3+SUM($B$17:B63),"")</f>
        <v>17130.029582947</v>
      </c>
    </row>
    <row r="64" customFormat="false" ht="15" hidden="false" customHeight="false" outlineLevel="0" collapsed="false">
      <c r="A64" s="0" t="n">
        <f aca="false">IF(A63&gt;=$C$7,"",A63+1)</f>
        <v>48</v>
      </c>
      <c r="B64" s="8" t="n">
        <f aca="false">IF(A64&lt;&gt;"",PPMT($C$5/12,A64,$C$7,$C$3,0,0),"")</f>
        <v>-17130.0295829471</v>
      </c>
      <c r="C64" s="8" t="n">
        <f aca="false">IF(A64&lt;&gt;"",IPMT($C$5/12,A64,$C$7,$C$3,0,0),"")</f>
        <v>-171.300295829463</v>
      </c>
      <c r="D64" s="8" t="n">
        <f aca="false">IF(A64&lt;&gt;"",B64+C64,"")</f>
        <v>-17301.3298787765</v>
      </c>
      <c r="E64" s="9" t="n">
        <f aca="false">IF(A64&lt;&gt;"",$C$3+SUM($B$17:B64),"")</f>
        <v>0</v>
      </c>
    </row>
    <row r="65" customFormat="false" ht="15" hidden="false" customHeight="false" outlineLevel="0" collapsed="false">
      <c r="A65" s="0" t="str">
        <f aca="false">IF(A64&gt;=$C$7,"",A64+1)</f>
        <v/>
      </c>
      <c r="B65" s="8" t="str">
        <f aca="false">IF(A65&lt;&gt;"",PPMT($C$5/12,A65,$C$7,$C$3,0,0),"")</f>
        <v/>
      </c>
      <c r="C65" s="8" t="str">
        <f aca="false">IF(A65&lt;&gt;"",IPMT($C$5/12,A65,$C$7,$C$3,0,0),"")</f>
        <v/>
      </c>
      <c r="D65" s="8" t="str">
        <f aca="false">IF(A65&lt;&gt;"",B65+C65,"")</f>
        <v/>
      </c>
      <c r="E65" s="9" t="str">
        <f aca="false">IF(A65&lt;&gt;"",$C$3+SUM($B$17:B65),"")</f>
        <v/>
      </c>
    </row>
    <row r="66" customFormat="false" ht="15" hidden="false" customHeight="false" outlineLevel="0" collapsed="false">
      <c r="A66" s="0" t="str">
        <f aca="false">IF(A65&gt;=$C$7,"",A65+1)</f>
        <v/>
      </c>
      <c r="B66" s="8" t="str">
        <f aca="false">IF(A66&lt;&gt;"",PPMT($C$5/12,A66,$C$7,$C$3,0,0),"")</f>
        <v/>
      </c>
      <c r="C66" s="8" t="str">
        <f aca="false">IF(A66&lt;&gt;"",IPMT($C$5/12,A66,$C$7,$C$3,0,0),"")</f>
        <v/>
      </c>
      <c r="D66" s="8" t="str">
        <f aca="false">IF(A66&lt;&gt;"",B66+C66,"")</f>
        <v/>
      </c>
      <c r="E66" s="9" t="str">
        <f aca="false">IF(A66&lt;&gt;"",$C$3+SUM($B$17:B66),"")</f>
        <v/>
      </c>
    </row>
    <row r="67" customFormat="false" ht="15" hidden="false" customHeight="false" outlineLevel="0" collapsed="false">
      <c r="A67" s="0" t="str">
        <f aca="false">IF(A66&gt;=$C$7,"",A66+1)</f>
        <v/>
      </c>
      <c r="B67" s="8" t="str">
        <f aca="false">IF(A67&lt;&gt;"",PPMT($C$5/12,A67,$C$7,$C$3,0,0),"")</f>
        <v/>
      </c>
      <c r="C67" s="8" t="str">
        <f aca="false">IF(A67&lt;&gt;"",IPMT($C$5/12,A67,$C$7,$C$3,0,0),"")</f>
        <v/>
      </c>
      <c r="D67" s="8" t="str">
        <f aca="false">IF(A67&lt;&gt;"",B67+C67,"")</f>
        <v/>
      </c>
      <c r="E67" s="9" t="str">
        <f aca="false">IF(A67&lt;&gt;"",$C$3+SUM($B$17:B67),"")</f>
        <v/>
      </c>
    </row>
    <row r="68" customFormat="false" ht="15" hidden="false" customHeight="false" outlineLevel="0" collapsed="false">
      <c r="A68" s="0" t="str">
        <f aca="false">IF(A67&gt;=$C$7,"",A67+1)</f>
        <v/>
      </c>
      <c r="B68" s="8" t="str">
        <f aca="false">IF(A68&lt;&gt;"",PPMT($C$5/12,A68,$C$7,$C$3,0,0),"")</f>
        <v/>
      </c>
      <c r="C68" s="8" t="str">
        <f aca="false">IF(A68&lt;&gt;"",IPMT($C$5/12,A68,$C$7,$C$3,0,0),"")</f>
        <v/>
      </c>
      <c r="D68" s="8" t="str">
        <f aca="false">IF(A68&lt;&gt;"",B68+C68,"")</f>
        <v/>
      </c>
      <c r="E68" s="9" t="str">
        <f aca="false">IF(A68&lt;&gt;"",$C$3+SUM($B$17:B68),"")</f>
        <v/>
      </c>
    </row>
    <row r="69" customFormat="false" ht="15" hidden="false" customHeight="false" outlineLevel="0" collapsed="false">
      <c r="A69" s="0" t="str">
        <f aca="false">IF(A68&gt;=$C$7,"",A68+1)</f>
        <v/>
      </c>
      <c r="B69" s="8" t="str">
        <f aca="false">IF(A69&lt;&gt;"",PPMT($C$5/12,A69,$C$7,$C$3,0,0),"")</f>
        <v/>
      </c>
      <c r="C69" s="8" t="str">
        <f aca="false">IF(A69&lt;&gt;"",IPMT($C$5/12,A69,$C$7,$C$3,0,0),"")</f>
        <v/>
      </c>
      <c r="D69" s="8" t="str">
        <f aca="false">IF(A69&lt;&gt;"",B69+C69,"")</f>
        <v/>
      </c>
      <c r="E69" s="9" t="str">
        <f aca="false">IF(A69&lt;&gt;"",$C$3+SUM($B$17:B69),"")</f>
        <v/>
      </c>
    </row>
    <row r="70" customFormat="false" ht="15" hidden="false" customHeight="false" outlineLevel="0" collapsed="false">
      <c r="A70" s="0" t="str">
        <f aca="false">IF(A69&gt;=$C$7,"",A69+1)</f>
        <v/>
      </c>
      <c r="B70" s="8" t="str">
        <f aca="false">IF(A70&lt;&gt;"",PPMT($C$5/12,A70,$C$7,$C$3,0,0),"")</f>
        <v/>
      </c>
      <c r="C70" s="8" t="str">
        <f aca="false">IF(A70&lt;&gt;"",IPMT($C$5/12,A70,$C$7,$C$3,0,0),"")</f>
        <v/>
      </c>
      <c r="D70" s="8" t="str">
        <f aca="false">IF(A70&lt;&gt;"",B70+C70,"")</f>
        <v/>
      </c>
      <c r="E70" s="9" t="str">
        <f aca="false">IF(A70&lt;&gt;"",$C$3+SUM($B$17:B70),"")</f>
        <v/>
      </c>
    </row>
    <row r="71" customFormat="false" ht="15" hidden="false" customHeight="false" outlineLevel="0" collapsed="false">
      <c r="A71" s="0" t="str">
        <f aca="false">IF(A70&gt;=$C$7,"",A70+1)</f>
        <v/>
      </c>
      <c r="B71" s="8" t="str">
        <f aca="false">IF(A71&lt;&gt;"",PPMT($C$5/12,A71,$C$7,$C$3,0,0),"")</f>
        <v/>
      </c>
      <c r="C71" s="8" t="str">
        <f aca="false">IF(A71&lt;&gt;"",IPMT($C$5/12,A71,$C$7,$C$3,0,0),"")</f>
        <v/>
      </c>
      <c r="D71" s="8" t="str">
        <f aca="false">IF(A71&lt;&gt;"",B71+C71,"")</f>
        <v/>
      </c>
      <c r="E71" s="9" t="str">
        <f aca="false">IF(A71&lt;&gt;"",$C$3+SUM($B$17:B71),"")</f>
        <v/>
      </c>
    </row>
    <row r="72" customFormat="false" ht="15" hidden="false" customHeight="false" outlineLevel="0" collapsed="false">
      <c r="A72" s="0" t="str">
        <f aca="false">IF(A71&gt;=$C$7,"",A71+1)</f>
        <v/>
      </c>
      <c r="B72" s="8" t="str">
        <f aca="false">IF(A72&lt;&gt;"",PPMT($C$5/12,A72,$C$7,$C$3,0,0),"")</f>
        <v/>
      </c>
      <c r="C72" s="8" t="str">
        <f aca="false">IF(A72&lt;&gt;"",IPMT($C$5/12,A72,$C$7,$C$3,0,0),"")</f>
        <v/>
      </c>
      <c r="D72" s="8" t="str">
        <f aca="false">IF(A72&lt;&gt;"",B72+C72,"")</f>
        <v/>
      </c>
      <c r="E72" s="9" t="str">
        <f aca="false">IF(A72&lt;&gt;"",$C$3+SUM($B$17:B72),"")</f>
        <v/>
      </c>
    </row>
    <row r="73" customFormat="false" ht="15" hidden="false" customHeight="false" outlineLevel="0" collapsed="false">
      <c r="A73" s="0" t="str">
        <f aca="false">IF(A72&gt;=$C$7,"",A72+1)</f>
        <v/>
      </c>
      <c r="B73" s="8" t="str">
        <f aca="false">IF(A73&lt;&gt;"",PPMT($C$5/12,A73,$C$7,$C$3,0,0),"")</f>
        <v/>
      </c>
      <c r="C73" s="8" t="str">
        <f aca="false">IF(A73&lt;&gt;"",IPMT($C$5/12,A73,$C$7,$C$3,0,0),"")</f>
        <v/>
      </c>
      <c r="D73" s="8" t="str">
        <f aca="false">IF(A73&lt;&gt;"",B73+C73,"")</f>
        <v/>
      </c>
      <c r="E73" s="9" t="str">
        <f aca="false">IF(A73&lt;&gt;"",$C$3+SUM($B$17:B73),"")</f>
        <v/>
      </c>
    </row>
    <row r="74" customFormat="false" ht="15" hidden="false" customHeight="false" outlineLevel="0" collapsed="false">
      <c r="A74" s="0" t="str">
        <f aca="false">IF(A73&gt;=$C$7,"",A73+1)</f>
        <v/>
      </c>
      <c r="B74" s="8" t="str">
        <f aca="false">IF(A74&lt;&gt;"",PPMT($C$5/12,A74,$C$7,$C$3,0,0),"")</f>
        <v/>
      </c>
      <c r="C74" s="8" t="str">
        <f aca="false">IF(A74&lt;&gt;"",IPMT($C$5/12,A74,$C$7,$C$3,0,0),"")</f>
        <v/>
      </c>
      <c r="D74" s="8" t="str">
        <f aca="false">IF(A74&lt;&gt;"",B74+C74,"")</f>
        <v/>
      </c>
      <c r="E74" s="9" t="str">
        <f aca="false">IF(A74&lt;&gt;"",$C$3+SUM($B$17:B74),"")</f>
        <v/>
      </c>
    </row>
    <row r="75" customFormat="false" ht="15" hidden="false" customHeight="false" outlineLevel="0" collapsed="false">
      <c r="A75" s="0" t="str">
        <f aca="false">IF(A74&gt;=$C$7,"",A74+1)</f>
        <v/>
      </c>
      <c r="B75" s="8" t="str">
        <f aca="false">IF(A75&lt;&gt;"",PPMT($C$5/12,A75,$C$7,$C$3,0,0),"")</f>
        <v/>
      </c>
      <c r="C75" s="8" t="str">
        <f aca="false">IF(A75&lt;&gt;"",IPMT($C$5/12,A75,$C$7,$C$3,0,0),"")</f>
        <v/>
      </c>
      <c r="D75" s="8" t="str">
        <f aca="false">IF(A75&lt;&gt;"",B75+C75,"")</f>
        <v/>
      </c>
      <c r="E75" s="9" t="str">
        <f aca="false">IF(A75&lt;&gt;"",$C$3+SUM($B$17:B75),"")</f>
        <v/>
      </c>
    </row>
    <row r="76" customFormat="false" ht="15" hidden="false" customHeight="false" outlineLevel="0" collapsed="false">
      <c r="A76" s="0" t="str">
        <f aca="false">IF(A75&gt;=$C$7,"",A75+1)</f>
        <v/>
      </c>
      <c r="B76" s="8" t="str">
        <f aca="false">IF(A76&lt;&gt;"",PPMT($C$5/12,A76,$C$7,$C$3,0,0),"")</f>
        <v/>
      </c>
      <c r="C76" s="8" t="str">
        <f aca="false">IF(A76&lt;&gt;"",IPMT($C$5/12,A76,$C$7,$C$3,0,0),"")</f>
        <v/>
      </c>
      <c r="D76" s="8" t="str">
        <f aca="false">IF(A76&lt;&gt;"",B76+C76,"")</f>
        <v/>
      </c>
      <c r="E76" s="9" t="str">
        <f aca="false">IF(A76&lt;&gt;"",$C$3+SUM($B$17:B76),"")</f>
        <v/>
      </c>
    </row>
    <row r="77" customFormat="false" ht="15" hidden="false" customHeight="false" outlineLevel="0" collapsed="false">
      <c r="A77" s="0" t="str">
        <f aca="false">IF(A76&gt;=$C$7,"",A76+1)</f>
        <v/>
      </c>
      <c r="B77" s="8" t="str">
        <f aca="false">IF(A77&lt;&gt;"",PPMT($C$5/12,A77,$C$7,$C$3,0,0),"")</f>
        <v/>
      </c>
      <c r="C77" s="8" t="str">
        <f aca="false">IF(A77&lt;&gt;"",IPMT($C$5/12,A77,$C$7,$C$3,0,0),"")</f>
        <v/>
      </c>
      <c r="D77" s="8" t="str">
        <f aca="false">IF(A77&lt;&gt;"",B77+C77,"")</f>
        <v/>
      </c>
      <c r="E77" s="9" t="str">
        <f aca="false">IF(A77&lt;&gt;"",$C$3+SUM($B$17:B77),"")</f>
        <v/>
      </c>
    </row>
    <row r="78" customFormat="false" ht="15" hidden="false" customHeight="false" outlineLevel="0" collapsed="false">
      <c r="A78" s="0" t="str">
        <f aca="false">IF(A77&gt;=$C$7,"",A77+1)</f>
        <v/>
      </c>
      <c r="B78" s="8" t="str">
        <f aca="false">IF(A78&lt;&gt;"",PPMT($C$5/12,A78,$C$7,$C$3,0,0),"")</f>
        <v/>
      </c>
      <c r="C78" s="8" t="str">
        <f aca="false">IF(A78&lt;&gt;"",IPMT($C$5/12,A78,$C$7,$C$3,0,0),"")</f>
        <v/>
      </c>
      <c r="D78" s="8" t="str">
        <f aca="false">IF(A78&lt;&gt;"",B78+C78,"")</f>
        <v/>
      </c>
      <c r="E78" s="9" t="str">
        <f aca="false">IF(A78&lt;&gt;"",$C$3+SUM($B$17:B78),"")</f>
        <v/>
      </c>
    </row>
    <row r="79" customFormat="false" ht="15" hidden="false" customHeight="false" outlineLevel="0" collapsed="false">
      <c r="A79" s="0" t="str">
        <f aca="false">IF(A78&gt;=$C$7,"",A78+1)</f>
        <v/>
      </c>
      <c r="B79" s="8" t="str">
        <f aca="false">IF(A79&lt;&gt;"",PPMT($C$5/12,A79,$C$7,$C$3,0,0),"")</f>
        <v/>
      </c>
      <c r="C79" s="8" t="str">
        <f aca="false">IF(A79&lt;&gt;"",IPMT($C$5/12,A79,$C$7,$C$3,0,0),"")</f>
        <v/>
      </c>
      <c r="D79" s="8" t="str">
        <f aca="false">IF(A79&lt;&gt;"",B79+C79,"")</f>
        <v/>
      </c>
      <c r="E79" s="9" t="str">
        <f aca="false">IF(A79&lt;&gt;"",$C$3+SUM($B$17:B79),"")</f>
        <v/>
      </c>
    </row>
    <row r="80" customFormat="false" ht="15" hidden="false" customHeight="false" outlineLevel="0" collapsed="false">
      <c r="A80" s="0" t="str">
        <f aca="false">IF(A79&gt;=$C$7,"",A79+1)</f>
        <v/>
      </c>
      <c r="B80" s="8" t="str">
        <f aca="false">IF(A80&lt;&gt;"",PPMT($C$5/12,A80,$C$7,$C$3,0,0),"")</f>
        <v/>
      </c>
      <c r="C80" s="8" t="str">
        <f aca="false">IF(A80&lt;&gt;"",IPMT($C$5/12,A80,$C$7,$C$3,0,0),"")</f>
        <v/>
      </c>
      <c r="D80" s="8" t="str">
        <f aca="false">IF(A80&lt;&gt;"",B80+C80,"")</f>
        <v/>
      </c>
      <c r="E80" s="9" t="str">
        <f aca="false">IF(A80&lt;&gt;"",$C$3+SUM($B$17:B80),"")</f>
        <v/>
      </c>
    </row>
    <row r="81" customFormat="false" ht="15" hidden="false" customHeight="false" outlineLevel="0" collapsed="false">
      <c r="A81" s="0" t="str">
        <f aca="false">IF(A80&gt;=$C$7,"",A80+1)</f>
        <v/>
      </c>
      <c r="B81" s="8" t="str">
        <f aca="false">IF(A81&lt;&gt;"",PPMT($C$5/12,A81,$C$7,$C$3,0,0),"")</f>
        <v/>
      </c>
      <c r="C81" s="8" t="str">
        <f aca="false">IF(A81&lt;&gt;"",IPMT($C$5/12,A81,$C$7,$C$3,0,0),"")</f>
        <v/>
      </c>
      <c r="D81" s="8" t="str">
        <f aca="false">IF(A81&lt;&gt;"",B81+C81,"")</f>
        <v/>
      </c>
      <c r="E81" s="9" t="str">
        <f aca="false">IF(A81&lt;&gt;"",$C$3+SUM($B$17:B81),"")</f>
        <v/>
      </c>
    </row>
    <row r="82" customFormat="false" ht="15" hidden="false" customHeight="false" outlineLevel="0" collapsed="false">
      <c r="A82" s="0" t="str">
        <f aca="false">IF(A81&gt;=$C$7,"",A81+1)</f>
        <v/>
      </c>
      <c r="B82" s="8" t="str">
        <f aca="false">IF(A82&lt;&gt;"",PPMT($C$5/12,A82,$C$7,$C$3,0,0),"")</f>
        <v/>
      </c>
      <c r="C82" s="8" t="str">
        <f aca="false">IF(A82&lt;&gt;"",IPMT($C$5/12,A82,$C$7,$C$3,0,0),"")</f>
        <v/>
      </c>
      <c r="D82" s="8" t="str">
        <f aca="false">IF(A82&lt;&gt;"",B82+C82,"")</f>
        <v/>
      </c>
      <c r="E82" s="9" t="str">
        <f aca="false">IF(A82&lt;&gt;"",$C$3+SUM($B$17:B82),"")</f>
        <v/>
      </c>
    </row>
    <row r="83" customFormat="false" ht="15" hidden="false" customHeight="false" outlineLevel="0" collapsed="false">
      <c r="A83" s="0" t="str">
        <f aca="false">IF(A82&gt;=$C$7,"",A82+1)</f>
        <v/>
      </c>
      <c r="B83" s="8" t="str">
        <f aca="false">IF(A83&lt;&gt;"",PPMT($C$5/12,A83,$C$7,$C$3,0,0),"")</f>
        <v/>
      </c>
      <c r="C83" s="8" t="str">
        <f aca="false">IF(A83&lt;&gt;"",IPMT($C$5/12,A83,$C$7,$C$3,0,0),"")</f>
        <v/>
      </c>
      <c r="D83" s="8" t="str">
        <f aca="false">IF(A83&lt;&gt;"",B83+C83,"")</f>
        <v/>
      </c>
      <c r="E83" s="9" t="str">
        <f aca="false">IF(A83&lt;&gt;"",$C$3+SUM($B$17:B83),"")</f>
        <v/>
      </c>
    </row>
    <row r="84" customFormat="false" ht="15" hidden="false" customHeight="false" outlineLevel="0" collapsed="false">
      <c r="A84" s="0" t="str">
        <f aca="false">IF(A83&gt;=$C$7,"",A83+1)</f>
        <v/>
      </c>
      <c r="B84" s="8" t="str">
        <f aca="false">IF(A84&lt;&gt;"",PPMT($C$5/12,A84,$C$7,$C$3,0,0),"")</f>
        <v/>
      </c>
      <c r="C84" s="8" t="str">
        <f aca="false">IF(A84&lt;&gt;"",IPMT($C$5/12,A84,$C$7,$C$3,0,0),"")</f>
        <v/>
      </c>
      <c r="D84" s="8" t="str">
        <f aca="false">IF(A84&lt;&gt;"",B84+C84,"")</f>
        <v/>
      </c>
      <c r="E84" s="9" t="str">
        <f aca="false">IF(A84&lt;&gt;"",$C$3+SUM($B$17:B84),"")</f>
        <v/>
      </c>
    </row>
    <row r="85" customFormat="false" ht="15" hidden="false" customHeight="false" outlineLevel="0" collapsed="false">
      <c r="A85" s="0" t="str">
        <f aca="false">IF(A84&gt;=$C$7,"",A84+1)</f>
        <v/>
      </c>
      <c r="B85" s="8" t="str">
        <f aca="false">IF(A85&lt;&gt;"",PPMT($C$5/12,A85,$C$7,$C$3,0,0),"")</f>
        <v/>
      </c>
      <c r="C85" s="8" t="str">
        <f aca="false">IF(A85&lt;&gt;"",IPMT($C$5/12,A85,$C$7,$C$3,0,0),"")</f>
        <v/>
      </c>
      <c r="D85" s="8" t="str">
        <f aca="false">IF(A85&lt;&gt;"",B85+C85,"")</f>
        <v/>
      </c>
      <c r="E85" s="9" t="str">
        <f aca="false">IF(A85&lt;&gt;"",$C$3+SUM($B$17:B85),"")</f>
        <v/>
      </c>
    </row>
    <row r="86" customFormat="false" ht="15" hidden="false" customHeight="false" outlineLevel="0" collapsed="false">
      <c r="A86" s="0" t="str">
        <f aca="false">IF(A85&gt;=$C$7,"",A85+1)</f>
        <v/>
      </c>
      <c r="B86" s="8" t="str">
        <f aca="false">IF(A86&lt;&gt;"",PPMT($C$5/12,A86,$C$7,$C$3,0,0),"")</f>
        <v/>
      </c>
      <c r="C86" s="8" t="str">
        <f aca="false">IF(A86&lt;&gt;"",IPMT($C$5/12,A86,$C$7,$C$3,0,0),"")</f>
        <v/>
      </c>
      <c r="D86" s="8" t="str">
        <f aca="false">IF(A86&lt;&gt;"",B86+C86,"")</f>
        <v/>
      </c>
      <c r="E86" s="9" t="str">
        <f aca="false">IF(A86&lt;&gt;"",$C$3+SUM($B$17:B86),"")</f>
        <v/>
      </c>
    </row>
    <row r="87" customFormat="false" ht="15" hidden="false" customHeight="false" outlineLevel="0" collapsed="false">
      <c r="A87" s="0" t="str">
        <f aca="false">IF(A86&gt;=$C$7,"",A86+1)</f>
        <v/>
      </c>
      <c r="B87" s="8" t="str">
        <f aca="false">IF(A87&lt;&gt;"",PPMT($C$5/12,A87,$C$7,$C$3,0,0),"")</f>
        <v/>
      </c>
      <c r="C87" s="8" t="str">
        <f aca="false">IF(A87&lt;&gt;"",IPMT($C$5/12,A87,$C$7,$C$3,0,0),"")</f>
        <v/>
      </c>
      <c r="D87" s="8" t="str">
        <f aca="false">IF(A87&lt;&gt;"",B87+C87,"")</f>
        <v/>
      </c>
      <c r="E87" s="9" t="str">
        <f aca="false">IF(A87&lt;&gt;"",$C$3+SUM($B$17:B87),"")</f>
        <v/>
      </c>
    </row>
    <row r="88" customFormat="false" ht="15" hidden="false" customHeight="false" outlineLevel="0" collapsed="false">
      <c r="A88" s="0" t="str">
        <f aca="false">IF(A87&gt;=$C$7,"",A87+1)</f>
        <v/>
      </c>
      <c r="B88" s="8" t="str">
        <f aca="false">IF(A88&lt;&gt;"",PPMT($C$5/12,A88,$C$7,$C$3,0,0),"")</f>
        <v/>
      </c>
      <c r="C88" s="8" t="str">
        <f aca="false">IF(A88&lt;&gt;"",IPMT($C$5/12,A88,$C$7,$C$3,0,0),"")</f>
        <v/>
      </c>
      <c r="D88" s="8" t="str">
        <f aca="false">IF(A88&lt;&gt;"",B88+C88,"")</f>
        <v/>
      </c>
      <c r="E88" s="9" t="str">
        <f aca="false">IF(A88&lt;&gt;"",$C$3+SUM($B$17:B88),"")</f>
        <v/>
      </c>
    </row>
    <row r="89" customFormat="false" ht="15" hidden="false" customHeight="false" outlineLevel="0" collapsed="false">
      <c r="A89" s="0" t="str">
        <f aca="false">IF(A88&gt;=$C$7,"",A88+1)</f>
        <v/>
      </c>
      <c r="B89" s="8" t="str">
        <f aca="false">IF(A89&lt;&gt;"",PPMT($C$5/12,A89,$C$7,$C$3,0,0),"")</f>
        <v/>
      </c>
      <c r="C89" s="8" t="str">
        <f aca="false">IF(A89&lt;&gt;"",IPMT($C$5/12,A89,$C$7,$C$3,0,0),"")</f>
        <v/>
      </c>
      <c r="D89" s="8" t="str">
        <f aca="false">IF(A89&lt;&gt;"",B89+C89,"")</f>
        <v/>
      </c>
      <c r="E89" s="9" t="str">
        <f aca="false">IF(A89&lt;&gt;"",$C$3+SUM($B$17:B89),"")</f>
        <v/>
      </c>
    </row>
    <row r="90" customFormat="false" ht="15" hidden="false" customHeight="false" outlineLevel="0" collapsed="false">
      <c r="A90" s="0" t="str">
        <f aca="false">IF(A89&gt;=$C$7,"",A89+1)</f>
        <v/>
      </c>
      <c r="B90" s="8" t="str">
        <f aca="false">IF(A90&lt;&gt;"",PPMT($C$5/12,A90,$C$7,$C$3,0,0),"")</f>
        <v/>
      </c>
      <c r="C90" s="8" t="str">
        <f aca="false">IF(A90&lt;&gt;"",IPMT($C$5/12,A90,$C$7,$C$3,0,0),"")</f>
        <v/>
      </c>
      <c r="D90" s="8" t="str">
        <f aca="false">IF(A90&lt;&gt;"",B90+C90,"")</f>
        <v/>
      </c>
      <c r="E90" s="9" t="str">
        <f aca="false">IF(A90&lt;&gt;"",$C$3+SUM($B$17:B90),"")</f>
        <v/>
      </c>
    </row>
    <row r="91" customFormat="false" ht="15" hidden="false" customHeight="false" outlineLevel="0" collapsed="false">
      <c r="A91" s="0" t="str">
        <f aca="false">IF(A90&gt;=$C$7,"",A90+1)</f>
        <v/>
      </c>
      <c r="B91" s="8" t="str">
        <f aca="false">IF(A91&lt;&gt;"",PPMT($C$5/12,A91,$C$7,$C$3,0,0),"")</f>
        <v/>
      </c>
      <c r="C91" s="8" t="str">
        <f aca="false">IF(A91&lt;&gt;"",IPMT($C$5/12,A91,$C$7,$C$3,0,0),"")</f>
        <v/>
      </c>
      <c r="D91" s="8" t="str">
        <f aca="false">IF(A91&lt;&gt;"",B91+C91,"")</f>
        <v/>
      </c>
      <c r="E91" s="9" t="str">
        <f aca="false">IF(A91&lt;&gt;"",$C$3+SUM($B$17:B91),"")</f>
        <v/>
      </c>
    </row>
    <row r="92" customFormat="false" ht="15" hidden="false" customHeight="false" outlineLevel="0" collapsed="false">
      <c r="A92" s="0" t="str">
        <f aca="false">IF(A91&gt;=$C$7,"",A91+1)</f>
        <v/>
      </c>
      <c r="B92" s="8" t="str">
        <f aca="false">IF(A92&lt;&gt;"",PPMT($C$5/12,A92,$C$7,$C$3,0,0),"")</f>
        <v/>
      </c>
      <c r="C92" s="8" t="str">
        <f aca="false">IF(A92&lt;&gt;"",IPMT($C$5/12,A92,$C$7,$C$3,0,0),"")</f>
        <v/>
      </c>
      <c r="D92" s="8" t="str">
        <f aca="false">IF(A92&lt;&gt;"",B92+C92,"")</f>
        <v/>
      </c>
      <c r="E92" s="9" t="str">
        <f aca="false">IF(A92&lt;&gt;"",$C$3+SUM($B$17:B92),"")</f>
        <v/>
      </c>
    </row>
    <row r="93" customFormat="false" ht="15" hidden="false" customHeight="false" outlineLevel="0" collapsed="false">
      <c r="A93" s="0" t="str">
        <f aca="false">IF(A92&gt;=$C$7,"",A92+1)</f>
        <v/>
      </c>
      <c r="B93" s="8" t="str">
        <f aca="false">IF(A93&lt;&gt;"",PPMT($C$5/12,A93,$C$7,$C$3,0,0),"")</f>
        <v/>
      </c>
      <c r="C93" s="8" t="str">
        <f aca="false">IF(A93&lt;&gt;"",IPMT($C$5/12,A93,$C$7,$C$3,0,0),"")</f>
        <v/>
      </c>
      <c r="D93" s="8" t="str">
        <f aca="false">IF(A93&lt;&gt;"",B93+C93,"")</f>
        <v/>
      </c>
      <c r="E93" s="9" t="str">
        <f aca="false">IF(A93&lt;&gt;"",$C$3+SUM($B$17:B93),"")</f>
        <v/>
      </c>
    </row>
    <row r="94" customFormat="false" ht="15" hidden="false" customHeight="false" outlineLevel="0" collapsed="false">
      <c r="A94" s="0" t="str">
        <f aca="false">IF(A93&gt;=$C$7,"",A93+1)</f>
        <v/>
      </c>
      <c r="B94" s="8" t="str">
        <f aca="false">IF(A94&lt;&gt;"",PPMT($C$5/12,A94,$C$7,$C$3,0,0),"")</f>
        <v/>
      </c>
      <c r="C94" s="8" t="str">
        <f aca="false">IF(A94&lt;&gt;"",IPMT($C$5/12,A94,$C$7,$C$3,0,0),"")</f>
        <v/>
      </c>
      <c r="D94" s="8" t="str">
        <f aca="false">IF(A94&lt;&gt;"",B94+C94,"")</f>
        <v/>
      </c>
      <c r="E94" s="9" t="str">
        <f aca="false">IF(A94&lt;&gt;"",$C$3+SUM($B$17:B94),"")</f>
        <v/>
      </c>
    </row>
    <row r="95" customFormat="false" ht="15" hidden="false" customHeight="false" outlineLevel="0" collapsed="false">
      <c r="A95" s="0" t="str">
        <f aca="false">IF(A94&gt;=$C$7,"",A94+1)</f>
        <v/>
      </c>
      <c r="B95" s="8" t="str">
        <f aca="false">IF(A95&lt;&gt;"",PPMT($C$5/12,A95,$C$7,$C$3,0,0),"")</f>
        <v/>
      </c>
      <c r="C95" s="8" t="str">
        <f aca="false">IF(A95&lt;&gt;"",IPMT($C$5/12,A95,$C$7,$C$3,0,0),"")</f>
        <v/>
      </c>
      <c r="D95" s="8" t="str">
        <f aca="false">IF(A95&lt;&gt;"",B95+C95,"")</f>
        <v/>
      </c>
      <c r="E95" s="9" t="str">
        <f aca="false">IF(A95&lt;&gt;"",$C$3+SUM($B$17:B95),"")</f>
        <v/>
      </c>
    </row>
    <row r="96" customFormat="false" ht="15" hidden="false" customHeight="false" outlineLevel="0" collapsed="false">
      <c r="A96" s="0" t="str">
        <f aca="false">IF(A95&gt;=$C$7,"",A95+1)</f>
        <v/>
      </c>
      <c r="B96" s="8" t="str">
        <f aca="false">IF(A96&lt;&gt;"",PPMT($C$5/12,A96,$C$7,$C$3,0,0),"")</f>
        <v/>
      </c>
      <c r="C96" s="8" t="str">
        <f aca="false">IF(A96&lt;&gt;"",IPMT($C$5/12,A96,$C$7,$C$3,0,0),"")</f>
        <v/>
      </c>
      <c r="D96" s="8" t="str">
        <f aca="false">IF(A96&lt;&gt;"",B96+C96,"")</f>
        <v/>
      </c>
      <c r="E96" s="9" t="str">
        <f aca="false">IF(A96&lt;&gt;"",$C$3+SUM($B$17:B96),"")</f>
        <v/>
      </c>
    </row>
    <row r="97" customFormat="false" ht="15" hidden="false" customHeight="false" outlineLevel="0" collapsed="false">
      <c r="A97" s="0" t="str">
        <f aca="false">IF(A96&gt;=$C$7,"",A96+1)</f>
        <v/>
      </c>
      <c r="B97" s="8" t="str">
        <f aca="false">IF(A97&lt;&gt;"",PPMT($C$5/12,A97,$C$7,$C$3,0,0),"")</f>
        <v/>
      </c>
      <c r="C97" s="8" t="str">
        <f aca="false">IF(A97&lt;&gt;"",IPMT($C$5/12,A97,$C$7,$C$3,0,0),"")</f>
        <v/>
      </c>
      <c r="D97" s="8" t="str">
        <f aca="false">IF(A97&lt;&gt;"",B97+C97,"")</f>
        <v/>
      </c>
      <c r="E97" s="9" t="str">
        <f aca="false">IF(A97&lt;&gt;"",$C$3+SUM($B$17:B97),"")</f>
        <v/>
      </c>
    </row>
    <row r="98" customFormat="false" ht="15" hidden="false" customHeight="false" outlineLevel="0" collapsed="false">
      <c r="A98" s="0" t="str">
        <f aca="false">IF(A97&gt;=$C$7,"",A97+1)</f>
        <v/>
      </c>
      <c r="B98" s="8" t="str">
        <f aca="false">IF(A98&lt;&gt;"",PPMT($C$5/12,A98,$C$7,$C$3,0,0),"")</f>
        <v/>
      </c>
      <c r="C98" s="8" t="str">
        <f aca="false">IF(A98&lt;&gt;"",IPMT($C$5/12,A98,$C$7,$C$3,0,0),"")</f>
        <v/>
      </c>
      <c r="D98" s="8" t="str">
        <f aca="false">IF(A98&lt;&gt;"",B98+C98,"")</f>
        <v/>
      </c>
      <c r="E98" s="9" t="str">
        <f aca="false">IF(A98&lt;&gt;"",$C$3+SUM($B$17:B98),"")</f>
        <v/>
      </c>
    </row>
    <row r="99" customFormat="false" ht="15" hidden="false" customHeight="false" outlineLevel="0" collapsed="false">
      <c r="A99" s="0" t="str">
        <f aca="false">IF(A98&gt;=$C$7,"",A98+1)</f>
        <v/>
      </c>
      <c r="B99" s="8" t="str">
        <f aca="false">IF(A99&lt;&gt;"",PPMT($C$5/12,A99,$C$7,$C$3,0,0),"")</f>
        <v/>
      </c>
      <c r="C99" s="8" t="str">
        <f aca="false">IF(A99&lt;&gt;"",IPMT($C$5/12,A99,$C$7,$C$3,0,0),"")</f>
        <v/>
      </c>
      <c r="D99" s="8" t="str">
        <f aca="false">IF(A99&lt;&gt;"",B99+C99,"")</f>
        <v/>
      </c>
      <c r="E99" s="9" t="str">
        <f aca="false">IF(A99&lt;&gt;"",$C$3+SUM($B$17:B99),"")</f>
        <v/>
      </c>
    </row>
    <row r="100" customFormat="false" ht="15" hidden="false" customHeight="false" outlineLevel="0" collapsed="false">
      <c r="A100" s="0" t="str">
        <f aca="false">IF(A99&gt;=$C$7,"",A99+1)</f>
        <v/>
      </c>
      <c r="B100" s="8" t="str">
        <f aca="false">IF(A100&lt;&gt;"",PPMT($C$5/12,A100,$C$7,$C$3,0,0),"")</f>
        <v/>
      </c>
      <c r="C100" s="8" t="str">
        <f aca="false">IF(A100&lt;&gt;"",IPMT($C$5/12,A100,$C$7,$C$3,0,0),"")</f>
        <v/>
      </c>
      <c r="D100" s="8" t="str">
        <f aca="false">IF(A100&lt;&gt;"",B100+C100,"")</f>
        <v/>
      </c>
      <c r="E100" s="9" t="str">
        <f aca="false">IF(A100&lt;&gt;"",$C$3+SUM($B$17:B100),"")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14"/>
    <col collapsed="false" customWidth="true" hidden="false" outlineLevel="0" max="3" min="3" style="0" width="22.28"/>
    <col collapsed="false" customWidth="true" hidden="false" outlineLevel="0" max="4" min="4" style="0" width="27.42"/>
    <col collapsed="false" customWidth="true" hidden="false" outlineLevel="0" max="5" min="5" style="0" width="19.28"/>
    <col collapsed="false" customWidth="true" hidden="false" outlineLevel="0" max="1025" min="6" style="0" width="8.36"/>
  </cols>
  <sheetData>
    <row r="1" customFormat="false" ht="24.75" hidden="false" customHeight="true" outlineLevel="0" collapsed="false">
      <c r="A1" s="1" t="s">
        <v>13</v>
      </c>
    </row>
    <row r="3" customFormat="false" ht="15" hidden="false" customHeight="false" outlineLevel="0" collapsed="false">
      <c r="B3" s="2" t="s">
        <v>1</v>
      </c>
      <c r="C3" s="3" t="n">
        <v>1000000</v>
      </c>
    </row>
    <row r="4" customFormat="false" ht="4.5" hidden="false" customHeight="true" outlineLevel="0" collapsed="false">
      <c r="B4" s="2"/>
    </row>
    <row r="5" customFormat="false" ht="15" hidden="false" customHeight="false" outlineLevel="0" collapsed="false">
      <c r="B5" s="2" t="s">
        <v>2</v>
      </c>
      <c r="C5" s="4" t="n">
        <v>0.12</v>
      </c>
    </row>
    <row r="6" customFormat="false" ht="15" hidden="false" customHeight="false" outlineLevel="0" collapsed="false">
      <c r="B6" s="2"/>
    </row>
    <row r="7" customFormat="false" ht="16.5" hidden="false" customHeight="true" outlineLevel="0" collapsed="false">
      <c r="A7" s="13" t="s">
        <v>14</v>
      </c>
      <c r="B7" s="13" t="s">
        <v>15</v>
      </c>
      <c r="C7" s="13" t="s">
        <v>16</v>
      </c>
      <c r="D7" s="13" t="s">
        <v>17</v>
      </c>
      <c r="E7" s="13" t="s">
        <v>11</v>
      </c>
    </row>
    <row r="8" customFormat="false" ht="15" hidden="false" customHeight="false" outlineLevel="0" collapsed="false">
      <c r="A8" s="14" t="n">
        <v>41640</v>
      </c>
      <c r="B8" s="15" t="n">
        <f aca="false">C3</f>
        <v>1000000</v>
      </c>
      <c r="C8" s="8"/>
      <c r="D8" s="8"/>
      <c r="E8" s="9" t="n">
        <f aca="false">B8</f>
        <v>1000000</v>
      </c>
    </row>
    <row r="9" customFormat="false" ht="15" hidden="false" customHeight="false" outlineLevel="0" collapsed="false">
      <c r="A9" s="14" t="n">
        <v>41685</v>
      </c>
      <c r="B9" s="15" t="n">
        <v>-100000</v>
      </c>
      <c r="C9" s="8" t="n">
        <f aca="false">-YEARFRAC(A8,A9,1)*$C$5*E8</f>
        <v>-14794.5205479452</v>
      </c>
      <c r="D9" s="8" t="n">
        <f aca="false">B9-C9</f>
        <v>-85205.4794520548</v>
      </c>
      <c r="E9" s="8" t="n">
        <f aca="false">E8+D9</f>
        <v>914794.520547945</v>
      </c>
    </row>
    <row r="10" customFormat="false" ht="15" hidden="false" customHeight="false" outlineLevel="0" collapsed="false">
      <c r="A10" s="14" t="n">
        <v>41704</v>
      </c>
      <c r="B10" s="15" t="n">
        <v>-50000</v>
      </c>
      <c r="C10" s="8" t="n">
        <f aca="false">-YEARFRAC(A9,A10,1)*$C$5*E9</f>
        <v>-5714.33289547758</v>
      </c>
      <c r="D10" s="8" t="n">
        <f aca="false">B10-C10</f>
        <v>-44285.6671045224</v>
      </c>
      <c r="E10" s="8" t="n">
        <f aca="false">E9+D10</f>
        <v>870508.853443423</v>
      </c>
    </row>
    <row r="11" customFormat="false" ht="15" hidden="false" customHeight="false" outlineLevel="0" collapsed="false">
      <c r="A11" s="14" t="n">
        <v>41730</v>
      </c>
      <c r="B11" s="15" t="n">
        <v>-75000</v>
      </c>
      <c r="C11" s="8" t="n">
        <f aca="false">-YEARFRAC(A10,A11,1)*$C$5*E10</f>
        <v>-7441.06198011912</v>
      </c>
      <c r="D11" s="8" t="n">
        <f aca="false">B11-C11</f>
        <v>-67558.9380198809</v>
      </c>
      <c r="E11" s="8" t="n">
        <f aca="false">E10+D11</f>
        <v>802949.915423542</v>
      </c>
    </row>
    <row r="12" customFormat="false" ht="15" hidden="false" customHeight="false" outlineLevel="0" collapsed="false">
      <c r="A12" s="14" t="n">
        <v>41760</v>
      </c>
      <c r="B12" s="15" t="n">
        <v>-55000</v>
      </c>
      <c r="C12" s="8" t="n">
        <f aca="false">-YEARFRAC(A11,A12,1)*$C$5*E11</f>
        <v>-7919.5060151363</v>
      </c>
      <c r="D12" s="8" t="n">
        <f aca="false">B12-C12</f>
        <v>-47080.4939848637</v>
      </c>
      <c r="E12" s="8" t="n">
        <f aca="false">E11+D12</f>
        <v>755869.421438678</v>
      </c>
    </row>
    <row r="13" customFormat="false" ht="15" hidden="false" customHeight="false" outlineLevel="0" collapsed="false">
      <c r="A13" s="14" t="n">
        <v>41795</v>
      </c>
      <c r="B13" s="15" t="n">
        <v>-58000</v>
      </c>
      <c r="C13" s="8" t="n">
        <f aca="false">-YEARFRAC(A12,A13,1)*$C$5*E12</f>
        <v>-8697.67553436287</v>
      </c>
      <c r="D13" s="8" t="n">
        <f aca="false">B13-C13</f>
        <v>-49302.3244656371</v>
      </c>
      <c r="E13" s="8" t="n">
        <f aca="false">E12+D13</f>
        <v>706567.096973041</v>
      </c>
    </row>
    <row r="14" customFormat="false" ht="15" hidden="false" customHeight="false" outlineLevel="0" collapsed="false">
      <c r="A14" s="14" t="n">
        <v>41827</v>
      </c>
      <c r="B14" s="15" t="n">
        <v>-65000</v>
      </c>
      <c r="C14" s="8" t="n">
        <f aca="false">-YEARFRAC(A13,A14,1)*$C$5*E13</f>
        <v>-7433.47302020953</v>
      </c>
      <c r="D14" s="8" t="n">
        <f aca="false">B14-C14</f>
        <v>-57566.5269797905</v>
      </c>
      <c r="E14" s="8" t="n">
        <f aca="false">E13+D14</f>
        <v>649000.569993251</v>
      </c>
    </row>
    <row r="15" customFormat="false" ht="15" hidden="false" customHeight="false" outlineLevel="0" collapsed="false">
      <c r="A15" s="14" t="n">
        <v>41882</v>
      </c>
      <c r="B15" s="15" t="n">
        <v>100000</v>
      </c>
      <c r="C15" s="8" t="n">
        <f aca="false">-YEARFRAC(A14,A15,1)*$C$5*E14</f>
        <v>-11735.3527724807</v>
      </c>
      <c r="D15" s="8" t="n">
        <f aca="false">B15-C15</f>
        <v>111735.352772481</v>
      </c>
      <c r="E15" s="8" t="n">
        <f aca="false">E14+D15</f>
        <v>760735.922765731</v>
      </c>
    </row>
    <row r="16" customFormat="false" ht="15" hidden="false" customHeight="false" outlineLevel="0" collapsed="false">
      <c r="A16" s="14" t="n">
        <v>41883</v>
      </c>
      <c r="B16" s="15" t="n">
        <v>-16000</v>
      </c>
      <c r="C16" s="8" t="n">
        <f aca="false">-YEARFRAC(A15,A16,1)*$C$5*E15</f>
        <v>-250.104960909282</v>
      </c>
      <c r="D16" s="8" t="n">
        <f aca="false">B16-C16</f>
        <v>-15749.8950390907</v>
      </c>
      <c r="E16" s="8" t="n">
        <f aca="false">E15+D16</f>
        <v>744986.02772664</v>
      </c>
    </row>
    <row r="17" customFormat="false" ht="15" hidden="false" customHeight="false" outlineLevel="0" collapsed="false">
      <c r="A17" s="14" t="n">
        <v>41913</v>
      </c>
      <c r="B17" s="15" t="n">
        <v>-45400</v>
      </c>
      <c r="C17" s="8" t="n">
        <f aca="false">-YEARFRAC(A16,A17,1)*$C$5*E16</f>
        <v>-7347.80739675591</v>
      </c>
      <c r="D17" s="8" t="n">
        <f aca="false">B17-C17</f>
        <v>-38052.1926032441</v>
      </c>
      <c r="E17" s="8" t="n">
        <f aca="false">E16+D17</f>
        <v>706933.835123396</v>
      </c>
    </row>
    <row r="18" customFormat="false" ht="15" hidden="false" customHeight="false" outlineLevel="0" collapsed="false">
      <c r="A18" s="14" t="n">
        <v>41944</v>
      </c>
      <c r="B18" s="15" t="n">
        <v>-25000</v>
      </c>
      <c r="C18" s="8" t="n">
        <f aca="false">-YEARFRAC(A17,A18,1)*$C$5*E17</f>
        <v>-7204.91470317544</v>
      </c>
      <c r="D18" s="8" t="n">
        <f aca="false">B18-C18</f>
        <v>-17795.0852968246</v>
      </c>
      <c r="E18" s="8" t="n">
        <f aca="false">E17+D18</f>
        <v>689138.749826572</v>
      </c>
    </row>
    <row r="19" customFormat="false" ht="15" hidden="false" customHeight="false" outlineLevel="0" collapsed="false">
      <c r="A19" s="14" t="n">
        <v>41974</v>
      </c>
      <c r="B19" s="15" t="n">
        <v>-34000</v>
      </c>
      <c r="C19" s="8" t="n">
        <f aca="false">-YEARFRAC(A18,A19,1)*$C$5*E18</f>
        <v>-6796.98492979632</v>
      </c>
      <c r="D19" s="8" t="n">
        <f aca="false">B19-C19</f>
        <v>-27203.0150702037</v>
      </c>
      <c r="E19" s="8" t="n">
        <f aca="false">E18+D19</f>
        <v>661935.734756368</v>
      </c>
    </row>
  </sheetData>
  <conditionalFormatting sqref="E8:E19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{275DB9DA-5B9E-4D68-86FF-88DA8000121D}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5DB9DA-5B9E-4D68-86FF-88DA8000121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E8:E19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14"/>
    <col collapsed="false" customWidth="true" hidden="false" outlineLevel="0" max="3" min="3" style="0" width="22.28"/>
    <col collapsed="false" customWidth="true" hidden="false" outlineLevel="0" max="4" min="4" style="0" width="25.72"/>
    <col collapsed="false" customWidth="true" hidden="false" outlineLevel="0" max="5" min="5" style="0" width="20.43"/>
    <col collapsed="false" customWidth="true" hidden="false" outlineLevel="0" max="6" min="6" style="0" width="19.28"/>
    <col collapsed="false" customWidth="true" hidden="false" outlineLevel="0" max="1025" min="7" style="0" width="8.36"/>
  </cols>
  <sheetData>
    <row r="1" customFormat="false" ht="24.75" hidden="false" customHeight="true" outlineLevel="0" collapsed="false">
      <c r="A1" s="1" t="s">
        <v>18</v>
      </c>
    </row>
    <row r="3" customFormat="false" ht="15" hidden="false" customHeight="false" outlineLevel="0" collapsed="false">
      <c r="B3" s="2" t="s">
        <v>1</v>
      </c>
      <c r="C3" s="3" t="n">
        <v>1000000</v>
      </c>
    </row>
    <row r="4" customFormat="false" ht="4.5" hidden="false" customHeight="true" outlineLevel="0" collapsed="false">
      <c r="B4" s="2"/>
    </row>
    <row r="5" customFormat="false" ht="15" hidden="false" customHeight="false" outlineLevel="0" collapsed="false">
      <c r="B5" s="2" t="s">
        <v>2</v>
      </c>
      <c r="C5" s="4" t="n">
        <v>0.12</v>
      </c>
    </row>
    <row r="6" customFormat="false" ht="6" hidden="false" customHeight="true" outlineLevel="0" collapsed="false"/>
    <row r="7" customFormat="false" ht="15" hidden="false" customHeight="false" outlineLevel="0" collapsed="false">
      <c r="B7" s="2" t="s">
        <v>19</v>
      </c>
      <c r="C7" s="5" t="n">
        <v>12</v>
      </c>
    </row>
    <row r="8" customFormat="false" ht="6" hidden="false" customHeight="true" outlineLevel="0" collapsed="false"/>
    <row r="9" customFormat="false" ht="15" hidden="false" customHeight="false" outlineLevel="0" collapsed="false">
      <c r="B9" s="2" t="s">
        <v>20</v>
      </c>
      <c r="C9" s="8" t="n">
        <f aca="false">PMT(C5/12,C7,C3,0,0)</f>
        <v>-88848.7886783417</v>
      </c>
    </row>
    <row r="10" customFormat="false" ht="26.25" hidden="false" customHeight="true" outlineLevel="0" collapsed="false">
      <c r="B10" s="2"/>
    </row>
    <row r="11" customFormat="false" ht="16.5" hidden="false" customHeight="true" outlineLevel="0" collapsed="false">
      <c r="A11" s="13" t="s">
        <v>7</v>
      </c>
      <c r="B11" s="13" t="s">
        <v>15</v>
      </c>
      <c r="C11" s="13" t="s">
        <v>16</v>
      </c>
      <c r="D11" s="13" t="s">
        <v>17</v>
      </c>
      <c r="E11" s="13" t="s">
        <v>21</v>
      </c>
      <c r="F11" s="13" t="s">
        <v>11</v>
      </c>
    </row>
    <row r="12" customFormat="false" ht="15" hidden="false" customHeight="false" outlineLevel="0" collapsed="false">
      <c r="A12" s="16"/>
      <c r="B12" s="17" t="n">
        <f aca="false">C3</f>
        <v>1000000</v>
      </c>
      <c r="C12" s="8"/>
      <c r="D12" s="8"/>
      <c r="E12" s="8"/>
      <c r="F12" s="8" t="n">
        <f aca="false">B12</f>
        <v>1000000</v>
      </c>
    </row>
    <row r="13" customFormat="false" ht="15" hidden="false" customHeight="false" outlineLevel="0" collapsed="false">
      <c r="A13" s="18" t="n">
        <v>1</v>
      </c>
      <c r="B13" s="17" t="n">
        <f aca="false">$C$9</f>
        <v>-88848.7886783417</v>
      </c>
      <c r="C13" s="8" t="n">
        <f aca="false">-$C$5/12*F12</f>
        <v>-10000</v>
      </c>
      <c r="D13" s="8" t="n">
        <f aca="false">B13-C13</f>
        <v>-78848.7886783417</v>
      </c>
      <c r="E13" s="8"/>
      <c r="F13" s="8" t="n">
        <f aca="false">F12+D13+E13</f>
        <v>921151.211321658</v>
      </c>
    </row>
    <row r="14" customFormat="false" ht="15" hidden="false" customHeight="false" outlineLevel="0" collapsed="false">
      <c r="A14" s="18" t="n">
        <v>2</v>
      </c>
      <c r="B14" s="17" t="n">
        <f aca="false">IF(F13=0,0,IF(F13&lt;-$C$9,-F13+C14,B13))</f>
        <v>-88848.7886783417</v>
      </c>
      <c r="C14" s="8" t="n">
        <f aca="false">-$C$5/12*F13</f>
        <v>-9211.51211321658</v>
      </c>
      <c r="D14" s="8" t="n">
        <f aca="false">B14-C14</f>
        <v>-79637.2765651251</v>
      </c>
      <c r="E14" s="8"/>
      <c r="F14" s="8" t="n">
        <f aca="false">F13+D14+E14</f>
        <v>841513.934756533</v>
      </c>
    </row>
    <row r="15" customFormat="false" ht="15" hidden="false" customHeight="false" outlineLevel="0" collapsed="false">
      <c r="A15" s="18" t="n">
        <v>3</v>
      </c>
      <c r="B15" s="17" t="n">
        <f aca="false">IF(F14=0,0,IF(F14&lt;-$C$9,-F14+C15,B14))</f>
        <v>-88848.7886783417</v>
      </c>
      <c r="C15" s="8" t="n">
        <f aca="false">-$C$5/12*F14</f>
        <v>-8415.13934756533</v>
      </c>
      <c r="D15" s="8" t="n">
        <f aca="false">B15-C15</f>
        <v>-80433.6493307764</v>
      </c>
      <c r="E15" s="8"/>
      <c r="F15" s="8" t="n">
        <f aca="false">F14+D15+E15</f>
        <v>761080.285425757</v>
      </c>
    </row>
    <row r="16" customFormat="false" ht="15" hidden="false" customHeight="false" outlineLevel="0" collapsed="false">
      <c r="A16" s="18" t="n">
        <v>4</v>
      </c>
      <c r="B16" s="17" t="n">
        <f aca="false">IF(F15=0,0,IF(F15&lt;-$C$9,-F15+C16,B15))</f>
        <v>-88848.7886783417</v>
      </c>
      <c r="C16" s="8" t="n">
        <f aca="false">-$C$5/12*F15</f>
        <v>-7610.80285425757</v>
      </c>
      <c r="D16" s="8" t="n">
        <f aca="false">B16-C16</f>
        <v>-81237.9858240842</v>
      </c>
      <c r="E16" s="8" t="n">
        <v>-300000</v>
      </c>
      <c r="F16" s="8" t="n">
        <f aca="false">F15+D16+E16</f>
        <v>379842.299601673</v>
      </c>
    </row>
    <row r="17" customFormat="false" ht="15" hidden="false" customHeight="false" outlineLevel="0" collapsed="false">
      <c r="A17" s="18" t="n">
        <v>5</v>
      </c>
      <c r="B17" s="17" t="n">
        <f aca="false">IF(F16=0,0,IF(F16&lt;-$C$9,-F16+C17,B16))</f>
        <v>-88848.7886783417</v>
      </c>
      <c r="C17" s="8" t="n">
        <f aca="false">-$C$5/12*F16</f>
        <v>-3798.42299601673</v>
      </c>
      <c r="D17" s="8" t="n">
        <f aca="false">B17-C17</f>
        <v>-85050.365682325</v>
      </c>
      <c r="E17" s="8"/>
      <c r="F17" s="8" t="n">
        <f aca="false">F16+D17+E17</f>
        <v>294791.933919348</v>
      </c>
    </row>
    <row r="18" customFormat="false" ht="15" hidden="false" customHeight="false" outlineLevel="0" collapsed="false">
      <c r="A18" s="18" t="n">
        <v>6</v>
      </c>
      <c r="B18" s="17" t="n">
        <f aca="false">IF(F17=0,0,IF(F17&lt;-$C$9,-F17+C18,B17))</f>
        <v>-88848.7886783417</v>
      </c>
      <c r="C18" s="8" t="n">
        <f aca="false">-$C$5/12*F17</f>
        <v>-2947.91933919348</v>
      </c>
      <c r="D18" s="8" t="n">
        <f aca="false">B18-C18</f>
        <v>-85900.8693391482</v>
      </c>
      <c r="E18" s="8"/>
      <c r="F18" s="8" t="n">
        <f aca="false">F17+D18+E18</f>
        <v>208891.064580199</v>
      </c>
    </row>
    <row r="19" customFormat="false" ht="15" hidden="false" customHeight="false" outlineLevel="0" collapsed="false">
      <c r="A19" s="18" t="n">
        <v>7</v>
      </c>
      <c r="B19" s="17" t="n">
        <f aca="false">IF(F18=0,0,IF(F18&lt;-$C$9,-F18+C19,B18))</f>
        <v>-88848.7886783417</v>
      </c>
      <c r="C19" s="8" t="n">
        <f aca="false">-$C$5/12*F18</f>
        <v>-2088.91064580199</v>
      </c>
      <c r="D19" s="8" t="n">
        <f aca="false">B19-C19</f>
        <v>-86759.8780325397</v>
      </c>
      <c r="E19" s="8"/>
      <c r="F19" s="8" t="n">
        <f aca="false">F18+D19+E19</f>
        <v>122131.18654766</v>
      </c>
    </row>
    <row r="20" customFormat="false" ht="15" hidden="false" customHeight="false" outlineLevel="0" collapsed="false">
      <c r="A20" s="18" t="n">
        <v>8</v>
      </c>
      <c r="B20" s="17" t="n">
        <f aca="false">IF(F19=0,0,IF(F19&lt;-$C$9,-F19+C20,B19))</f>
        <v>-88848.7886783417</v>
      </c>
      <c r="C20" s="8" t="n">
        <f aca="false">-$C$5/12*F19</f>
        <v>-1221.3118654766</v>
      </c>
      <c r="D20" s="8" t="n">
        <f aca="false">B20-C20</f>
        <v>-87627.4768128651</v>
      </c>
      <c r="E20" s="8"/>
      <c r="F20" s="8" t="n">
        <f aca="false">F19+D20+E20</f>
        <v>34503.7097347945</v>
      </c>
    </row>
    <row r="21" customFormat="false" ht="15" hidden="false" customHeight="false" outlineLevel="0" collapsed="false">
      <c r="A21" s="18" t="n">
        <v>9</v>
      </c>
      <c r="B21" s="17" t="n">
        <f aca="false">IF(F20=0,0,IF(F20&lt;-$C$9,-F20+C21,B20))</f>
        <v>-34848.7468321425</v>
      </c>
      <c r="C21" s="8" t="n">
        <f aca="false">-$C$5/12*F20</f>
        <v>-345.037097347945</v>
      </c>
      <c r="D21" s="8" t="n">
        <f aca="false">B21-C21</f>
        <v>-34503.7097347945</v>
      </c>
      <c r="E21" s="8"/>
      <c r="F21" s="8" t="n">
        <f aca="false">F20+D21+E21</f>
        <v>0</v>
      </c>
    </row>
    <row r="22" customFormat="false" ht="15" hidden="false" customHeight="false" outlineLevel="0" collapsed="false">
      <c r="A22" s="18" t="n">
        <v>10</v>
      </c>
      <c r="B22" s="17" t="n">
        <f aca="false">IF(F21=0,0,IF(F21&lt;-$C$9,-F21+C22,B21))</f>
        <v>0</v>
      </c>
      <c r="C22" s="8" t="n">
        <f aca="false">-$C$5/12*F21</f>
        <v>-0</v>
      </c>
      <c r="D22" s="8" t="n">
        <f aca="false">B22-C22</f>
        <v>0</v>
      </c>
      <c r="E22" s="8"/>
      <c r="F22" s="8" t="n">
        <f aca="false">F21+D22+E22</f>
        <v>0</v>
      </c>
    </row>
    <row r="23" customFormat="false" ht="15" hidden="false" customHeight="false" outlineLevel="0" collapsed="false">
      <c r="A23" s="18" t="n">
        <v>11</v>
      </c>
      <c r="B23" s="17" t="n">
        <f aca="false">IF(F22=0,0,IF(F22&lt;-$C$9,-F22+C23,B22))</f>
        <v>0</v>
      </c>
      <c r="C23" s="8" t="n">
        <f aca="false">-$C$5/12*F22</f>
        <v>-0</v>
      </c>
      <c r="D23" s="8" t="n">
        <f aca="false">B23-C23</f>
        <v>0</v>
      </c>
      <c r="E23" s="8"/>
      <c r="F23" s="8" t="n">
        <f aca="false">F22+D23+E23</f>
        <v>0</v>
      </c>
    </row>
    <row r="24" customFormat="false" ht="15" hidden="false" customHeight="false" outlineLevel="0" collapsed="false">
      <c r="A24" s="18" t="n">
        <v>12</v>
      </c>
      <c r="B24" s="17" t="n">
        <f aca="false">IF(F23=0,0,IF(F23&lt;-$C$9,-F23+C24,B23))</f>
        <v>0</v>
      </c>
      <c r="C24" s="8" t="n">
        <f aca="false">-$C$5/12*F23</f>
        <v>-0</v>
      </c>
      <c r="D24" s="8" t="n">
        <f aca="false">B24-C24</f>
        <v>0</v>
      </c>
      <c r="E24" s="8"/>
      <c r="F24" s="8" t="n">
        <f aca="false">F23+D24+E24</f>
        <v>0</v>
      </c>
    </row>
  </sheetData>
  <conditionalFormatting sqref="F12:F24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{7BFC6AF2-B9FE-4F2B-B880-E2C81D635049}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FC6AF2-B9FE-4F2B-B880-E2C81D63504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F12:F24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14"/>
    <col collapsed="false" customWidth="true" hidden="false" outlineLevel="0" max="3" min="3" style="0" width="22.28"/>
    <col collapsed="false" customWidth="true" hidden="false" outlineLevel="0" max="4" min="4" style="0" width="25.72"/>
    <col collapsed="false" customWidth="true" hidden="false" outlineLevel="0" max="5" min="5" style="0" width="20.43"/>
    <col collapsed="false" customWidth="true" hidden="false" outlineLevel="0" max="6" min="6" style="0" width="19.28"/>
    <col collapsed="false" customWidth="true" hidden="false" outlineLevel="0" max="1025" min="7" style="0" width="8.36"/>
  </cols>
  <sheetData>
    <row r="1" customFormat="false" ht="24.75" hidden="false" customHeight="true" outlineLevel="0" collapsed="false">
      <c r="A1" s="1" t="s">
        <v>22</v>
      </c>
    </row>
    <row r="3" customFormat="false" ht="15" hidden="false" customHeight="false" outlineLevel="0" collapsed="false">
      <c r="B3" s="2" t="s">
        <v>1</v>
      </c>
      <c r="C3" s="3" t="n">
        <v>100000</v>
      </c>
    </row>
    <row r="4" customFormat="false" ht="4.5" hidden="false" customHeight="true" outlineLevel="0" collapsed="false">
      <c r="B4" s="2"/>
    </row>
    <row r="5" customFormat="false" ht="15" hidden="false" customHeight="false" outlineLevel="0" collapsed="false">
      <c r="B5" s="2" t="s">
        <v>2</v>
      </c>
      <c r="C5" s="4" t="n">
        <v>0.16</v>
      </c>
    </row>
    <row r="6" customFormat="false" ht="6" hidden="false" customHeight="true" outlineLevel="0" collapsed="false"/>
    <row r="7" customFormat="false" ht="15" hidden="false" customHeight="false" outlineLevel="0" collapsed="false">
      <c r="B7" s="2" t="s">
        <v>19</v>
      </c>
      <c r="C7" s="5" t="n">
        <v>24</v>
      </c>
    </row>
    <row r="8" customFormat="false" ht="45.75" hidden="false" customHeight="true" outlineLevel="0" collapsed="false">
      <c r="B8" s="2"/>
    </row>
    <row r="9" customFormat="false" ht="16.5" hidden="false" customHeight="true" outlineLevel="0" collapsed="false">
      <c r="A9" s="13" t="s">
        <v>7</v>
      </c>
      <c r="B9" s="13" t="s">
        <v>15</v>
      </c>
      <c r="C9" s="13" t="s">
        <v>16</v>
      </c>
      <c r="D9" s="13" t="s">
        <v>17</v>
      </c>
      <c r="E9" s="13" t="s">
        <v>21</v>
      </c>
      <c r="F9" s="13" t="s">
        <v>11</v>
      </c>
    </row>
    <row r="10" customFormat="false" ht="15" hidden="false" customHeight="false" outlineLevel="0" collapsed="false">
      <c r="A10" s="16"/>
      <c r="B10" s="19" t="n">
        <f aca="false">C3</f>
        <v>100000</v>
      </c>
      <c r="C10" s="8"/>
      <c r="D10" s="8"/>
      <c r="E10" s="8"/>
      <c r="F10" s="9" t="n">
        <f aca="false">B10</f>
        <v>100000</v>
      </c>
    </row>
    <row r="11" customFormat="false" ht="15" hidden="false" customHeight="false" outlineLevel="0" collapsed="false">
      <c r="A11" s="18" t="n">
        <v>1</v>
      </c>
      <c r="B11" s="19" t="n">
        <f aca="false">PMT(C5/12,C7,C3,0,0)</f>
        <v>-4896.31105176101</v>
      </c>
      <c r="C11" s="8" t="n">
        <f aca="false">-$C$5/12*F10</f>
        <v>-1333.33333333333</v>
      </c>
      <c r="D11" s="8" t="n">
        <f aca="false">B11-C11</f>
        <v>-3562.97771842767</v>
      </c>
      <c r="E11" s="8"/>
      <c r="F11" s="8" t="n">
        <f aca="false">F10+D11+E11</f>
        <v>96437.0222815723</v>
      </c>
    </row>
    <row r="12" customFormat="false" ht="15" hidden="false" customHeight="false" outlineLevel="0" collapsed="false">
      <c r="A12" s="18" t="n">
        <v>2</v>
      </c>
      <c r="B12" s="19" t="n">
        <f aca="false">IF(E11&lt;0,PMT($C$5/12,$C$7-A12+1,F11),B11)</f>
        <v>-4896.31105176101</v>
      </c>
      <c r="C12" s="8" t="n">
        <f aca="false">-$C$5/12*F11</f>
        <v>-1285.8269637543</v>
      </c>
      <c r="D12" s="8" t="n">
        <f aca="false">B12-C12</f>
        <v>-3610.48408800671</v>
      </c>
      <c r="E12" s="8"/>
      <c r="F12" s="8" t="n">
        <f aca="false">F11+D12+E12</f>
        <v>92826.5381935656</v>
      </c>
    </row>
    <row r="13" customFormat="false" ht="14.5" hidden="false" customHeight="false" outlineLevel="0" collapsed="false">
      <c r="A13" s="18" t="n">
        <v>3</v>
      </c>
      <c r="B13" s="19" t="n">
        <f aca="false">IF(E12&lt;0,PMT($C$5/12,$C$7-A13+1,F12),B12)</f>
        <v>-4896.31105176101</v>
      </c>
      <c r="C13" s="8" t="n">
        <f aca="false">-$C$5/12*F12</f>
        <v>-1237.68717591421</v>
      </c>
      <c r="D13" s="8" t="n">
        <f aca="false">B13-C13</f>
        <v>-3658.6238758468</v>
      </c>
      <c r="E13" s="8" t="n">
        <v>-10000</v>
      </c>
      <c r="F13" s="8" t="n">
        <f aca="false">F12+D13+E13</f>
        <v>79167.9143177188</v>
      </c>
    </row>
    <row r="14" customFormat="false" ht="15" hidden="false" customHeight="false" outlineLevel="0" collapsed="false">
      <c r="A14" s="18" t="n">
        <v>4</v>
      </c>
      <c r="B14" s="19" t="n">
        <f aca="false">IF(E13&lt;0,PMT($C$5/12,$C$7-A14+1,F13),B13)</f>
        <v>-4347.19973865855</v>
      </c>
      <c r="C14" s="8" t="n">
        <f aca="false">-$C$5/12*F13</f>
        <v>-1055.57219090292</v>
      </c>
      <c r="D14" s="8" t="n">
        <f aca="false">B14-C14</f>
        <v>-3291.62754775563</v>
      </c>
      <c r="E14" s="8"/>
      <c r="F14" s="8" t="n">
        <f aca="false">F13+D14+E14</f>
        <v>75876.2867699632</v>
      </c>
    </row>
    <row r="15" customFormat="false" ht="15" hidden="false" customHeight="false" outlineLevel="0" collapsed="false">
      <c r="A15" s="18" t="n">
        <v>5</v>
      </c>
      <c r="B15" s="19" t="n">
        <f aca="false">IF(E14&lt;0,PMT($C$5/12,$C$7-A15+1,F14),B14)</f>
        <v>-4347.19973865855</v>
      </c>
      <c r="C15" s="8" t="n">
        <f aca="false">-$C$5/12*F14</f>
        <v>-1011.68382359951</v>
      </c>
      <c r="D15" s="8" t="n">
        <f aca="false">B15-C15</f>
        <v>-3335.51591505904</v>
      </c>
      <c r="E15" s="8"/>
      <c r="F15" s="8" t="n">
        <f aca="false">F14+D15+E15</f>
        <v>72540.7708549042</v>
      </c>
    </row>
    <row r="16" customFormat="false" ht="15" hidden="false" customHeight="false" outlineLevel="0" collapsed="false">
      <c r="A16" s="18" t="n">
        <v>6</v>
      </c>
      <c r="B16" s="19" t="n">
        <f aca="false">IF(E15&lt;0,PMT($C$5/12,$C$7-A16+1,F15),B15)</f>
        <v>-4347.19973865855</v>
      </c>
      <c r="C16" s="8" t="n">
        <f aca="false">-$C$5/12*F15</f>
        <v>-967.210278065389</v>
      </c>
      <c r="D16" s="8" t="n">
        <f aca="false">B16-C16</f>
        <v>-3379.98946059316</v>
      </c>
      <c r="E16" s="8"/>
      <c r="F16" s="8" t="n">
        <f aca="false">F15+D16+E16</f>
        <v>69160.781394311</v>
      </c>
    </row>
    <row r="17" customFormat="false" ht="14.5" hidden="false" customHeight="false" outlineLevel="0" collapsed="false">
      <c r="A17" s="18" t="n">
        <v>7</v>
      </c>
      <c r="B17" s="19" t="n">
        <f aca="false">IF(E16&lt;0,PMT($C$5/12,$C$7-A17+1,F16),B16)</f>
        <v>-4347.19973865855</v>
      </c>
      <c r="C17" s="8" t="n">
        <f aca="false">-$C$5/12*F16</f>
        <v>-922.143751924147</v>
      </c>
      <c r="D17" s="8" t="n">
        <f aca="false">B17-C17</f>
        <v>-3425.0559867344</v>
      </c>
      <c r="E17" s="8" t="n">
        <v>-20000</v>
      </c>
      <c r="F17" s="8" t="n">
        <f aca="false">F16+D17+E17</f>
        <v>45735.7254075766</v>
      </c>
    </row>
    <row r="18" customFormat="false" ht="15" hidden="false" customHeight="false" outlineLevel="0" collapsed="false">
      <c r="A18" s="18" t="n">
        <v>8</v>
      </c>
      <c r="B18" s="19" t="n">
        <f aca="false">IF(E17&lt;0,PMT($C$5/12,$C$7-A18+1,F17),B17)</f>
        <v>-3024.57046463596</v>
      </c>
      <c r="C18" s="8" t="n">
        <f aca="false">-$C$5/12*F17</f>
        <v>-609.809672101021</v>
      </c>
      <c r="D18" s="8" t="n">
        <f aca="false">B18-C18</f>
        <v>-2414.76079253494</v>
      </c>
      <c r="E18" s="8"/>
      <c r="F18" s="8" t="n">
        <f aca="false">F17+D18+E18</f>
        <v>43320.9646150417</v>
      </c>
    </row>
    <row r="19" customFormat="false" ht="15" hidden="false" customHeight="false" outlineLevel="0" collapsed="false">
      <c r="A19" s="18" t="n">
        <v>9</v>
      </c>
      <c r="B19" s="19" t="n">
        <f aca="false">IF(E18&lt;0,PMT($C$5/12,$C$7-A19+1,F18),B18)</f>
        <v>-3024.57046463596</v>
      </c>
      <c r="C19" s="8" t="n">
        <f aca="false">-$C$5/12*F18</f>
        <v>-577.612861533889</v>
      </c>
      <c r="D19" s="8" t="n">
        <f aca="false">B19-C19</f>
        <v>-2446.95760310207</v>
      </c>
      <c r="E19" s="8"/>
      <c r="F19" s="8" t="n">
        <f aca="false">F18+D19+E19</f>
        <v>40874.0070119396</v>
      </c>
    </row>
    <row r="20" customFormat="false" ht="15" hidden="false" customHeight="false" outlineLevel="0" collapsed="false">
      <c r="A20" s="18" t="n">
        <v>10</v>
      </c>
      <c r="B20" s="19" t="n">
        <f aca="false">IF(E19&lt;0,PMT($C$5/12,$C$7-A20+1,F19),B19)</f>
        <v>-3024.57046463596</v>
      </c>
      <c r="C20" s="8" t="n">
        <f aca="false">-$C$5/12*F19</f>
        <v>-544.986760159194</v>
      </c>
      <c r="D20" s="8" t="n">
        <f aca="false">B20-C20</f>
        <v>-2479.58370447677</v>
      </c>
      <c r="E20" s="8"/>
      <c r="F20" s="8" t="n">
        <f aca="false">F19+D20+E20</f>
        <v>38394.4233074628</v>
      </c>
    </row>
    <row r="21" customFormat="false" ht="15" hidden="false" customHeight="false" outlineLevel="0" collapsed="false">
      <c r="A21" s="18" t="n">
        <v>11</v>
      </c>
      <c r="B21" s="19" t="n">
        <f aca="false">IF(E20&lt;0,PMT($C$5/12,$C$7-A21+1,F20),B20)</f>
        <v>-3024.57046463596</v>
      </c>
      <c r="C21" s="8" t="n">
        <f aca="false">-$C$5/12*F20</f>
        <v>-511.925644099504</v>
      </c>
      <c r="D21" s="8" t="n">
        <f aca="false">B21-C21</f>
        <v>-2512.64482053646</v>
      </c>
      <c r="E21" s="8"/>
      <c r="F21" s="8" t="n">
        <f aca="false">F20+D21+E21</f>
        <v>35881.7784869263</v>
      </c>
    </row>
    <row r="22" customFormat="false" ht="14.5" hidden="false" customHeight="false" outlineLevel="0" collapsed="false">
      <c r="A22" s="18" t="n">
        <v>12</v>
      </c>
      <c r="B22" s="19" t="n">
        <f aca="false">IF(E21&lt;0,PMT($C$5/12,$C$7-A22+1,F21),B21)</f>
        <v>-3024.57046463596</v>
      </c>
      <c r="C22" s="8" t="n">
        <f aca="false">-$C$5/12*F21</f>
        <v>-478.423713159018</v>
      </c>
      <c r="D22" s="8" t="n">
        <f aca="false">B22-C22</f>
        <v>-2546.14675147695</v>
      </c>
      <c r="E22" s="8"/>
      <c r="F22" s="8" t="n">
        <f aca="false">F21+D22+E22</f>
        <v>33335.6317354494</v>
      </c>
    </row>
    <row r="23" customFormat="false" ht="14.5" hidden="false" customHeight="false" outlineLevel="0" collapsed="false">
      <c r="A23" s="18" t="n">
        <v>13</v>
      </c>
      <c r="B23" s="19" t="n">
        <f aca="false">IF(E22&lt;0,PMT($C$5/12,$C$7-A23+1,F22),B22)</f>
        <v>-3024.57046463596</v>
      </c>
      <c r="C23" s="8" t="n">
        <f aca="false">-$C$5/12*F22</f>
        <v>-444.475089805992</v>
      </c>
      <c r="D23" s="8" t="n">
        <f aca="false">B23-C23</f>
        <v>-2580.09537482997</v>
      </c>
      <c r="E23" s="8"/>
      <c r="F23" s="8" t="n">
        <f aca="false">F22+D23+E23</f>
        <v>30755.5363606194</v>
      </c>
    </row>
    <row r="24" customFormat="false" ht="14.5" hidden="false" customHeight="false" outlineLevel="0" collapsed="false">
      <c r="A24" s="18" t="n">
        <v>14</v>
      </c>
      <c r="B24" s="19" t="n">
        <f aca="false">IF(E23&lt;0,PMT($C$5/12,$C$7-A24+1,F23),B23)</f>
        <v>-3024.57046463596</v>
      </c>
      <c r="C24" s="8" t="n">
        <f aca="false">-$C$5/12*F23</f>
        <v>-410.073818141592</v>
      </c>
      <c r="D24" s="8" t="n">
        <f aca="false">B24-C24</f>
        <v>-2614.49664649437</v>
      </c>
      <c r="E24" s="8"/>
      <c r="F24" s="8" t="n">
        <f aca="false">F23+D24+E24</f>
        <v>28141.0397141251</v>
      </c>
    </row>
    <row r="25" customFormat="false" ht="14.5" hidden="false" customHeight="false" outlineLevel="0" collapsed="false">
      <c r="A25" s="18" t="n">
        <v>15</v>
      </c>
      <c r="B25" s="19" t="n">
        <f aca="false">IF(E24&lt;0,PMT($C$5/12,$C$7-A25+1,F24),B24)</f>
        <v>-3024.57046463596</v>
      </c>
      <c r="C25" s="8" t="n">
        <f aca="false">-$C$5/12*F24</f>
        <v>-375.213862855001</v>
      </c>
      <c r="D25" s="8" t="n">
        <f aca="false">B25-C25</f>
        <v>-2649.35660178096</v>
      </c>
      <c r="E25" s="8"/>
      <c r="F25" s="8" t="n">
        <f aca="false">F24+D25+E25</f>
        <v>25491.6831123441</v>
      </c>
    </row>
    <row r="26" customFormat="false" ht="14.5" hidden="false" customHeight="false" outlineLevel="0" collapsed="false">
      <c r="A26" s="18" t="n">
        <v>16</v>
      </c>
      <c r="B26" s="19" t="n">
        <f aca="false">IF(E25&lt;0,PMT($C$5/12,$C$7-A26+1,F25),B25)</f>
        <v>-3024.57046463596</v>
      </c>
      <c r="C26" s="8" t="n">
        <f aca="false">-$C$5/12*F25</f>
        <v>-339.889108164588</v>
      </c>
      <c r="D26" s="8" t="n">
        <f aca="false">B26-C26</f>
        <v>-2684.68135647138</v>
      </c>
      <c r="E26" s="8"/>
      <c r="F26" s="8" t="n">
        <f aca="false">F25+D26+E26</f>
        <v>22807.0017558727</v>
      </c>
    </row>
    <row r="27" customFormat="false" ht="14.5" hidden="false" customHeight="false" outlineLevel="0" collapsed="false">
      <c r="A27" s="18" t="n">
        <v>17</v>
      </c>
      <c r="B27" s="19" t="n">
        <f aca="false">IF(E26&lt;0,PMT($C$5/12,$C$7-A27+1,F26),B26)</f>
        <v>-3024.57046463596</v>
      </c>
      <c r="C27" s="8" t="n">
        <f aca="false">-$C$5/12*F26</f>
        <v>-304.09335674497</v>
      </c>
      <c r="D27" s="8" t="n">
        <f aca="false">B27-C27</f>
        <v>-2720.47710789099</v>
      </c>
      <c r="E27" s="8"/>
      <c r="F27" s="8" t="n">
        <f aca="false">F26+D27+E27</f>
        <v>20086.5246479817</v>
      </c>
    </row>
    <row r="28" customFormat="false" ht="14.5" hidden="false" customHeight="false" outlineLevel="0" collapsed="false">
      <c r="A28" s="18" t="n">
        <v>18</v>
      </c>
      <c r="B28" s="19" t="n">
        <f aca="false">IF(E27&lt;0,PMT($C$5/12,$C$7-A28+1,F27),B27)</f>
        <v>-3024.57046463596</v>
      </c>
      <c r="C28" s="8" t="n">
        <f aca="false">-$C$5/12*F27</f>
        <v>-267.820328639756</v>
      </c>
      <c r="D28" s="8" t="n">
        <f aca="false">B28-C28</f>
        <v>-2756.75013599621</v>
      </c>
      <c r="E28" s="8"/>
      <c r="F28" s="8" t="n">
        <f aca="false">F27+D28+E28</f>
        <v>17329.7745119855</v>
      </c>
    </row>
    <row r="29" customFormat="false" ht="14.5" hidden="false" customHeight="false" outlineLevel="0" collapsed="false">
      <c r="A29" s="18" t="n">
        <v>19</v>
      </c>
      <c r="B29" s="19" t="n">
        <f aca="false">IF(E28&lt;0,PMT($C$5/12,$C$7-A29+1,F28),B28)</f>
        <v>-3024.57046463596</v>
      </c>
      <c r="C29" s="8" t="n">
        <f aca="false">-$C$5/12*F28</f>
        <v>-231.063660159807</v>
      </c>
      <c r="D29" s="8" t="n">
        <f aca="false">B29-C29</f>
        <v>-2793.50680447616</v>
      </c>
      <c r="E29" s="8"/>
      <c r="F29" s="8" t="n">
        <f aca="false">F28+D29+E29</f>
        <v>14536.2677075094</v>
      </c>
    </row>
    <row r="30" customFormat="false" ht="14.5" hidden="false" customHeight="false" outlineLevel="0" collapsed="false">
      <c r="A30" s="18" t="n">
        <v>20</v>
      </c>
      <c r="B30" s="19" t="n">
        <f aca="false">IF(E29&lt;0,PMT($C$5/12,$C$7-A30+1,F29),B29)</f>
        <v>-3024.57046463596</v>
      </c>
      <c r="C30" s="8" t="n">
        <f aca="false">-$C$5/12*F29</f>
        <v>-193.816902766791</v>
      </c>
      <c r="D30" s="8" t="n">
        <f aca="false">B30-C30</f>
        <v>-2830.75356186917</v>
      </c>
      <c r="E30" s="8"/>
      <c r="F30" s="8" t="n">
        <f aca="false">F29+D30+E30</f>
        <v>11705.5141456402</v>
      </c>
    </row>
    <row r="31" customFormat="false" ht="14.5" hidden="false" customHeight="false" outlineLevel="0" collapsed="false">
      <c r="A31" s="18" t="n">
        <v>21</v>
      </c>
      <c r="B31" s="19" t="n">
        <f aca="false">IF(E30&lt;0,PMT($C$5/12,$C$7-A31+1,F30),B30)</f>
        <v>-3024.57046463596</v>
      </c>
      <c r="C31" s="8" t="n">
        <f aca="false">-$C$5/12*F30</f>
        <v>-156.073521941869</v>
      </c>
      <c r="D31" s="8" t="n">
        <f aca="false">B31-C31</f>
        <v>-2868.49694269409</v>
      </c>
      <c r="E31" s="8"/>
      <c r="F31" s="8" t="n">
        <f aca="false">F30+D31+E31</f>
        <v>8837.0172029461</v>
      </c>
    </row>
    <row r="32" customFormat="false" ht="14.5" hidden="false" customHeight="false" outlineLevel="0" collapsed="false">
      <c r="A32" s="18" t="n">
        <v>22</v>
      </c>
      <c r="B32" s="19" t="n">
        <f aca="false">IF(E31&lt;0,PMT($C$5/12,$C$7-A32+1,F31),B31)</f>
        <v>-3024.57046463596</v>
      </c>
      <c r="C32" s="8" t="n">
        <f aca="false">-$C$5/12*F31</f>
        <v>-117.826896039281</v>
      </c>
      <c r="D32" s="8" t="n">
        <f aca="false">B32-C32</f>
        <v>-2906.74356859668</v>
      </c>
      <c r="E32" s="8"/>
      <c r="F32" s="8" t="n">
        <f aca="false">F31+D32+E32</f>
        <v>5930.27363434942</v>
      </c>
    </row>
    <row r="33" customFormat="false" ht="14.5" hidden="false" customHeight="false" outlineLevel="0" collapsed="false">
      <c r="A33" s="18" t="n">
        <v>23</v>
      </c>
      <c r="B33" s="19" t="n">
        <f aca="false">IF(E32&lt;0,PMT($C$5/12,$C$7-A33+1,F32),B32)</f>
        <v>-3024.57046463596</v>
      </c>
      <c r="C33" s="8" t="n">
        <f aca="false">-$C$5/12*F32</f>
        <v>-79.0703151246589</v>
      </c>
      <c r="D33" s="8" t="n">
        <f aca="false">B33-C33</f>
        <v>-2945.5001495113</v>
      </c>
      <c r="E33" s="8"/>
      <c r="F33" s="8" t="n">
        <f aca="false">F32+D33+E33</f>
        <v>2984.77348483811</v>
      </c>
    </row>
    <row r="34" customFormat="false" ht="14.5" hidden="false" customHeight="false" outlineLevel="0" collapsed="false">
      <c r="A34" s="18" t="n">
        <v>24</v>
      </c>
      <c r="B34" s="19" t="n">
        <f aca="false">IF(E33&lt;0,PMT($C$5/12,$C$7-A34+1,F33),B33)</f>
        <v>-3024.57046463596</v>
      </c>
      <c r="C34" s="8" t="n">
        <f aca="false">-$C$5/12*F33</f>
        <v>-39.7969797978415</v>
      </c>
      <c r="D34" s="8" t="n">
        <f aca="false">B34-C34</f>
        <v>-2984.77348483812</v>
      </c>
      <c r="E34" s="8"/>
      <c r="F34" s="8" t="n">
        <f aca="false">F33+D34+E34</f>
        <v>0</v>
      </c>
    </row>
    <row r="35" customFormat="false" ht="14.5" hidden="false" customHeight="false" outlineLevel="0" collapsed="false">
      <c r="A35" s="18" t="n">
        <v>25</v>
      </c>
      <c r="B35" s="19" t="n">
        <f aca="false">IF(E34&lt;0,PMT($C$5/12,$C$7-A35+1,F34),B34)</f>
        <v>-3024.57046463596</v>
      </c>
      <c r="C35" s="8" t="n">
        <f aca="false">-$C$5/12*F34</f>
        <v>-0</v>
      </c>
      <c r="D35" s="8" t="n">
        <f aca="false">B35-C35</f>
        <v>-3024.57046463596</v>
      </c>
      <c r="E35" s="8"/>
      <c r="F35" s="8" t="n">
        <f aca="false">F34+D35+E35</f>
        <v>-3024.57046463596</v>
      </c>
    </row>
    <row r="36" customFormat="false" ht="14.5" hidden="false" customHeight="false" outlineLevel="0" collapsed="false">
      <c r="A36" s="18" t="n">
        <v>26</v>
      </c>
      <c r="B36" s="19" t="n">
        <f aca="false">IF(E35&lt;0,PMT($C$5/12,$C$7-A36+1,F35),B35)</f>
        <v>-3024.57046463596</v>
      </c>
      <c r="C36" s="8" t="n">
        <f aca="false">-$C$5/12*F35</f>
        <v>40.3276061951462</v>
      </c>
      <c r="D36" s="8" t="n">
        <f aca="false">B36-C36</f>
        <v>-3064.89807083111</v>
      </c>
      <c r="E36" s="8"/>
      <c r="F36" s="8" t="n">
        <f aca="false">F35+D36+E36</f>
        <v>-6089.46853546707</v>
      </c>
    </row>
    <row r="37" customFormat="false" ht="14.5" hidden="false" customHeight="false" outlineLevel="0" collapsed="false">
      <c r="A37" s="18" t="n">
        <v>27</v>
      </c>
      <c r="B37" s="19" t="n">
        <f aca="false">IF(E36&lt;0,PMT($C$5/12,$C$7-A37+1,F36),B36)</f>
        <v>-3024.57046463596</v>
      </c>
      <c r="C37" s="8" t="n">
        <f aca="false">-$C$5/12*F36</f>
        <v>81.1929138062276</v>
      </c>
      <c r="D37" s="8" t="n">
        <f aca="false">B37-C37</f>
        <v>-3105.76337844219</v>
      </c>
      <c r="E37" s="8"/>
      <c r="F37" s="8" t="n">
        <f aca="false">F36+D37+E37</f>
        <v>-9195.23191390926</v>
      </c>
    </row>
    <row r="38" customFormat="false" ht="14.5" hidden="false" customHeight="false" outlineLevel="0" collapsed="false">
      <c r="A38" s="18" t="n">
        <v>28</v>
      </c>
      <c r="B38" s="19" t="n">
        <f aca="false">IF(E37&lt;0,PMT($C$5/12,$C$7-A38+1,F37),B37)</f>
        <v>-3024.57046463596</v>
      </c>
      <c r="C38" s="8" t="n">
        <f aca="false">-$C$5/12*F37</f>
        <v>122.603092185457</v>
      </c>
      <c r="D38" s="8" t="n">
        <f aca="false">B38-C38</f>
        <v>-3147.17355682142</v>
      </c>
      <c r="E38" s="8"/>
      <c r="F38" s="8" t="n">
        <f aca="false">F37+D38+E38</f>
        <v>-12342.4054707307</v>
      </c>
    </row>
    <row r="39" customFormat="false" ht="14.5" hidden="false" customHeight="false" outlineLevel="0" collapsed="false">
      <c r="A39" s="18" t="n">
        <v>29</v>
      </c>
      <c r="B39" s="19" t="n">
        <f aca="false">IF(E38&lt;0,PMT($C$5/12,$C$7-A39+1,F38),B38)</f>
        <v>-3024.57046463596</v>
      </c>
      <c r="C39" s="8" t="n">
        <f aca="false">-$C$5/12*F38</f>
        <v>164.565406276409</v>
      </c>
      <c r="D39" s="8" t="n">
        <f aca="false">B39-C39</f>
        <v>-3189.13587091237</v>
      </c>
      <c r="E39" s="8"/>
      <c r="F39" s="8" t="n">
        <f aca="false">F38+D39+E39</f>
        <v>-15531.5413416431</v>
      </c>
    </row>
    <row r="40" customFormat="false" ht="14.5" hidden="false" customHeight="false" outlineLevel="0" collapsed="false">
      <c r="A40" s="18" t="n">
        <v>30</v>
      </c>
      <c r="B40" s="19" t="n">
        <f aca="false">IF(E39&lt;0,PMT($C$5/12,$C$7-A40+1,F39),B39)</f>
        <v>-3024.57046463596</v>
      </c>
      <c r="C40" s="8" t="n">
        <f aca="false">-$C$5/12*F39</f>
        <v>207.087217888574</v>
      </c>
      <c r="D40" s="8" t="n">
        <f aca="false">B40-C40</f>
        <v>-3231.65768252454</v>
      </c>
      <c r="E40" s="8"/>
      <c r="F40" s="8" t="n">
        <f aca="false">F39+D40+E40</f>
        <v>-18763.1990241676</v>
      </c>
    </row>
    <row r="41" customFormat="false" ht="14.5" hidden="false" customHeight="false" outlineLevel="0" collapsed="false">
      <c r="A41" s="18" t="n">
        <v>31</v>
      </c>
      <c r="B41" s="19" t="n">
        <f aca="false">IF(E40&lt;0,PMT($C$5/12,$C$7-A41+1,F40),B40)</f>
        <v>-3024.57046463596</v>
      </c>
      <c r="C41" s="8" t="n">
        <f aca="false">-$C$5/12*F40</f>
        <v>250.175986988901</v>
      </c>
      <c r="D41" s="8" t="n">
        <f aca="false">B41-C41</f>
        <v>-3274.74645162486</v>
      </c>
      <c r="E41" s="8"/>
      <c r="F41" s="8" t="n">
        <f aca="false">F40+D41+E41</f>
        <v>-22037.9454757925</v>
      </c>
    </row>
  </sheetData>
  <conditionalFormatting sqref="F10:F41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{1DF960C0-9477-41FD-855C-FC5F1F64E1FD}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960C0-9477-41FD-855C-FC5F1F64E1F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F10:F41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2014-06-26T17:54:51Z</dcterms:created>
  <dc:creator>Nikolay Pavlov</dc:creator>
  <dc:description/>
  <dc:language>en-US</dc:language>
  <cp:lastModifiedBy/>
  <dcterms:modified xsi:type="dcterms:W3CDTF">2020-12-25T13:50:38Z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