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8195" windowHeight="7755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I9" i="1" l="1"/>
  <c r="I8" i="1"/>
  <c r="O2" i="1"/>
  <c r="G19" i="1"/>
  <c r="G20" i="1"/>
  <c r="G17" i="1"/>
  <c r="G16" i="1"/>
  <c r="G15" i="1"/>
  <c r="K6" i="1"/>
  <c r="G10" i="1"/>
  <c r="G6" i="1" l="1"/>
  <c r="F5" i="1"/>
  <c r="I7" i="1" l="1"/>
  <c r="G28" i="1"/>
  <c r="E28" i="1"/>
  <c r="I6" i="1"/>
  <c r="I5" i="1"/>
  <c r="I4" i="1"/>
  <c r="I2" i="1"/>
  <c r="F19" i="1"/>
  <c r="I1" i="1"/>
  <c r="F17" i="1"/>
  <c r="F16" i="1"/>
  <c r="F10" i="1"/>
  <c r="F13" i="1"/>
  <c r="F12" i="1"/>
  <c r="F11" i="1"/>
  <c r="F6" i="1"/>
  <c r="F1" i="1"/>
  <c r="A3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5" i="1"/>
  <c r="C1" i="1"/>
  <c r="C34" i="1" l="1"/>
  <c r="C33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0" xfId="0" applyFont="1"/>
    <xf numFmtId="2" fontId="2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/>
    <xf numFmtId="2" fontId="0" fillId="0" borderId="0" xfId="0" applyNumberFormat="1"/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I10" sqref="I10"/>
    </sheetView>
  </sheetViews>
  <sheetFormatPr defaultRowHeight="15" x14ac:dyDescent="0.25"/>
  <cols>
    <col min="6" max="6" width="9.140625" style="22"/>
  </cols>
  <sheetData>
    <row r="1" spans="1:15" ht="16.5" thickBot="1" x14ac:dyDescent="0.3">
      <c r="A1" s="1">
        <v>14</v>
      </c>
      <c r="B1" s="2">
        <v>0.3</v>
      </c>
      <c r="C1" s="2">
        <f>B1*A1</f>
        <v>4.2</v>
      </c>
      <c r="E1">
        <v>3.52</v>
      </c>
      <c r="F1" s="20">
        <f>17/500*97</f>
        <v>3.298</v>
      </c>
      <c r="H1">
        <v>748.56</v>
      </c>
      <c r="I1">
        <f>20*3988/100</f>
        <v>797.6</v>
      </c>
      <c r="K1" s="29">
        <v>51.36</v>
      </c>
    </row>
    <row r="2" spans="1:15" ht="16.5" thickBot="1" x14ac:dyDescent="0.3">
      <c r="A2" s="3">
        <v>12</v>
      </c>
      <c r="B2" s="4">
        <v>0.3</v>
      </c>
      <c r="C2" s="2">
        <f t="shared" ref="C2:C31" si="0">B2*A2</f>
        <v>3.5999999999999996</v>
      </c>
      <c r="E2">
        <v>2.1</v>
      </c>
      <c r="F2" s="20">
        <v>2.15</v>
      </c>
      <c r="H2">
        <v>1.41</v>
      </c>
      <c r="I2">
        <f>48.59/3529.2*100</f>
        <v>1.3767992746231443</v>
      </c>
      <c r="K2" s="25">
        <v>785.02</v>
      </c>
      <c r="O2">
        <f>51.36/4001</f>
        <v>1.2836790802299426E-2</v>
      </c>
    </row>
    <row r="3" spans="1:15" ht="16.5" thickBot="1" x14ac:dyDescent="0.3">
      <c r="A3" s="3">
        <v>9</v>
      </c>
      <c r="B3" s="4">
        <v>0.28000000000000003</v>
      </c>
      <c r="C3" s="2">
        <f t="shared" si="0"/>
        <v>2.5200000000000005</v>
      </c>
      <c r="E3">
        <v>29.9</v>
      </c>
      <c r="F3" s="20">
        <v>30.5</v>
      </c>
      <c r="H3">
        <v>21.06</v>
      </c>
      <c r="I3">
        <v>22.18</v>
      </c>
      <c r="K3" s="25">
        <v>266.91000000000003</v>
      </c>
    </row>
    <row r="4" spans="1:15" ht="16.5" thickBot="1" x14ac:dyDescent="0.3">
      <c r="A4" s="3">
        <v>8</v>
      </c>
      <c r="B4" s="4">
        <v>0.35</v>
      </c>
      <c r="C4" s="2">
        <f t="shared" si="0"/>
        <v>2.8</v>
      </c>
      <c r="E4">
        <v>35.520000000000003</v>
      </c>
      <c r="F4" s="20">
        <v>35.950000000000003</v>
      </c>
      <c r="H4">
        <v>7.16</v>
      </c>
      <c r="I4">
        <f>F9/F15*100</f>
        <v>7.5422191998186561</v>
      </c>
      <c r="K4" s="25">
        <v>6.75</v>
      </c>
    </row>
    <row r="5" spans="1:15" ht="19.5" thickBot="1" x14ac:dyDescent="0.35">
      <c r="A5" s="3">
        <v>5</v>
      </c>
      <c r="B5" s="4">
        <v>0.79</v>
      </c>
      <c r="C5" s="2">
        <f t="shared" si="0"/>
        <v>3.95</v>
      </c>
      <c r="E5">
        <v>11.51</v>
      </c>
      <c r="F5" s="21">
        <f>0.39*(98.55*0.4+0.27*0.35)</f>
        <v>15.410655</v>
      </c>
      <c r="G5">
        <v>12.64</v>
      </c>
      <c r="H5">
        <v>0.17</v>
      </c>
      <c r="I5">
        <f>F13/F15*100</f>
        <v>0.19126147568854132</v>
      </c>
      <c r="K5" s="25">
        <v>2431.4499999999998</v>
      </c>
    </row>
    <row r="6" spans="1:15" ht="19.5" thickBot="1" x14ac:dyDescent="0.35">
      <c r="A6" s="3">
        <v>5</v>
      </c>
      <c r="B6" s="4">
        <v>0.17</v>
      </c>
      <c r="C6" s="2">
        <f t="shared" si="0"/>
        <v>0.85000000000000009</v>
      </c>
      <c r="E6">
        <v>47.03</v>
      </c>
      <c r="F6" s="22">
        <f>35.95+12.64</f>
        <v>48.59</v>
      </c>
      <c r="G6" s="19">
        <f xml:space="preserve"> 35.95 + 15.41</f>
        <v>51.36</v>
      </c>
      <c r="H6">
        <v>70.209999999999994</v>
      </c>
      <c r="I6">
        <f>F10/F15*100</f>
        <v>68.707780800181339</v>
      </c>
      <c r="K6">
        <f>SUM(K1:K5)</f>
        <v>3541.49</v>
      </c>
    </row>
    <row r="7" spans="1:15" ht="16.5" thickBot="1" x14ac:dyDescent="0.3">
      <c r="A7" s="3">
        <v>1</v>
      </c>
      <c r="B7" s="4">
        <v>0.94</v>
      </c>
      <c r="C7" s="2">
        <f t="shared" si="0"/>
        <v>0.94</v>
      </c>
      <c r="E7">
        <v>89.64</v>
      </c>
      <c r="F7" s="22">
        <v>98.55</v>
      </c>
      <c r="G7">
        <v>98.82</v>
      </c>
      <c r="H7">
        <v>0.1</v>
      </c>
      <c r="I7">
        <f>F6/F19</f>
        <v>1.015337679705784E-2</v>
      </c>
    </row>
    <row r="8" spans="1:15" ht="16.5" thickBot="1" x14ac:dyDescent="0.3">
      <c r="A8" s="3">
        <v>7</v>
      </c>
      <c r="B8" s="4">
        <v>1</v>
      </c>
      <c r="C8" s="2">
        <f t="shared" si="0"/>
        <v>7</v>
      </c>
      <c r="E8">
        <v>703.83</v>
      </c>
      <c r="F8" s="22">
        <v>782.87</v>
      </c>
      <c r="G8">
        <v>785.02</v>
      </c>
      <c r="H8">
        <v>0.26</v>
      </c>
      <c r="I8">
        <f>F5/G19*100</f>
        <v>0.32090288363027564</v>
      </c>
    </row>
    <row r="9" spans="1:15" ht="16.5" thickBot="1" x14ac:dyDescent="0.3">
      <c r="A9" s="5">
        <v>6</v>
      </c>
      <c r="B9" s="6">
        <v>2.2000000000000002</v>
      </c>
      <c r="C9" s="2">
        <f t="shared" si="0"/>
        <v>13.200000000000001</v>
      </c>
      <c r="E9">
        <v>239.3</v>
      </c>
      <c r="F9" s="22">
        <v>266.18</v>
      </c>
      <c r="G9">
        <v>266.91000000000003</v>
      </c>
      <c r="H9">
        <v>0.74</v>
      </c>
      <c r="I9">
        <f>G15/G19</f>
        <v>0.73746012310819031</v>
      </c>
    </row>
    <row r="10" spans="1:15" ht="16.5" thickBot="1" x14ac:dyDescent="0.3">
      <c r="A10" s="1">
        <v>5</v>
      </c>
      <c r="B10" s="2">
        <v>1.1000000000000001</v>
      </c>
      <c r="C10" s="2">
        <f t="shared" si="0"/>
        <v>5.5</v>
      </c>
      <c r="E10">
        <v>2346.12</v>
      </c>
      <c r="F10" s="22">
        <f>350*F14/100</f>
        <v>2424.8349999999996</v>
      </c>
      <c r="G10">
        <f>350*G14/100</f>
        <v>2431.4500000000003</v>
      </c>
      <c r="H10">
        <v>0.1</v>
      </c>
      <c r="I10">
        <v>0.1</v>
      </c>
    </row>
    <row r="11" spans="1:15" ht="16.5" thickBot="1" x14ac:dyDescent="0.3">
      <c r="A11" s="7">
        <v>2</v>
      </c>
      <c r="B11" s="8">
        <v>1.7</v>
      </c>
      <c r="C11" s="2">
        <f t="shared" si="0"/>
        <v>3.4</v>
      </c>
      <c r="E11">
        <v>1854.72</v>
      </c>
      <c r="F11" s="22">
        <f>2016*(0.93)</f>
        <v>1874.88</v>
      </c>
    </row>
    <row r="12" spans="1:15" ht="16.5" thickBot="1" x14ac:dyDescent="0.3">
      <c r="A12" s="9">
        <v>3</v>
      </c>
      <c r="B12" s="10">
        <v>1.7</v>
      </c>
      <c r="C12" s="2">
        <f t="shared" si="0"/>
        <v>5.0999999999999996</v>
      </c>
      <c r="E12">
        <v>4.8000000000000001E-2</v>
      </c>
      <c r="F12" s="22">
        <f>98.55/F11</f>
        <v>5.2563364055299537E-2</v>
      </c>
      <c r="G12">
        <v>5.1999999999999998E-2</v>
      </c>
    </row>
    <row r="13" spans="1:15" ht="16.5" thickBot="1" x14ac:dyDescent="0.3">
      <c r="A13" s="11">
        <v>6</v>
      </c>
      <c r="B13" s="12">
        <v>1.06</v>
      </c>
      <c r="C13" s="2">
        <f t="shared" si="0"/>
        <v>6.36</v>
      </c>
      <c r="E13">
        <v>5.52</v>
      </c>
      <c r="F13" s="22">
        <f>1350*0.05/10</f>
        <v>6.75</v>
      </c>
    </row>
    <row r="14" spans="1:15" ht="16.5" thickBot="1" x14ac:dyDescent="0.3">
      <c r="A14" s="5">
        <v>2</v>
      </c>
      <c r="B14" s="6">
        <v>2.4</v>
      </c>
      <c r="C14" s="2">
        <f t="shared" si="0"/>
        <v>4.8</v>
      </c>
      <c r="E14">
        <v>617.4</v>
      </c>
      <c r="F14" s="22">
        <v>692.81</v>
      </c>
      <c r="G14">
        <v>694.7</v>
      </c>
    </row>
    <row r="15" spans="1:15" ht="19.5" thickBot="1" x14ac:dyDescent="0.35">
      <c r="A15" s="1">
        <v>4</v>
      </c>
      <c r="B15" s="2">
        <v>0.7</v>
      </c>
      <c r="C15" s="2">
        <f t="shared" si="0"/>
        <v>2.8</v>
      </c>
      <c r="E15">
        <v>3341.8</v>
      </c>
      <c r="F15" s="19">
        <v>3529.2</v>
      </c>
      <c r="G15" s="19">
        <f xml:space="preserve"> 51.36+ 785.02+266.91+6.75+2431.45</f>
        <v>3541.49</v>
      </c>
    </row>
    <row r="16" spans="1:15" ht="16.5" thickBot="1" x14ac:dyDescent="0.3">
      <c r="A16" s="3">
        <v>6</v>
      </c>
      <c r="B16" s="4">
        <v>0.7</v>
      </c>
      <c r="C16" s="2">
        <f t="shared" si="0"/>
        <v>4.1999999999999993</v>
      </c>
      <c r="E16">
        <v>401.02</v>
      </c>
      <c r="F16" s="22">
        <f>13*3529.2/100</f>
        <v>458.79599999999999</v>
      </c>
      <c r="G16">
        <f>3541.5*13/100</f>
        <v>460.39499999999998</v>
      </c>
    </row>
    <row r="17" spans="1:7" ht="19.5" thickBot="1" x14ac:dyDescent="0.35">
      <c r="A17" s="3">
        <v>5</v>
      </c>
      <c r="B17" s="4">
        <v>0.6</v>
      </c>
      <c r="C17" s="2">
        <f t="shared" si="0"/>
        <v>3</v>
      </c>
      <c r="E17">
        <v>3742.82</v>
      </c>
      <c r="F17" s="19">
        <f xml:space="preserve"> 3529.2 + 458.8</f>
        <v>3988</v>
      </c>
      <c r="G17" s="19">
        <f xml:space="preserve"> 3541.5 + 460.4</f>
        <v>4001.9</v>
      </c>
    </row>
    <row r="18" spans="1:7" ht="16.5" thickBot="1" x14ac:dyDescent="0.3">
      <c r="A18" s="3">
        <v>4</v>
      </c>
      <c r="B18" s="4">
        <v>0.28999999999999998</v>
      </c>
      <c r="C18" s="2">
        <f t="shared" si="0"/>
        <v>1.1599999999999999</v>
      </c>
      <c r="E18">
        <v>12</v>
      </c>
      <c r="F18" s="22">
        <v>13</v>
      </c>
    </row>
    <row r="19" spans="1:7" ht="19.5" thickBot="1" x14ac:dyDescent="0.35">
      <c r="A19" s="3">
        <v>5</v>
      </c>
      <c r="B19" s="4">
        <v>0.2</v>
      </c>
      <c r="C19" s="2">
        <f t="shared" si="0"/>
        <v>1</v>
      </c>
      <c r="E19">
        <v>4491.3999999999996</v>
      </c>
      <c r="F19" s="19">
        <f xml:space="preserve"> 3988+797.6</f>
        <v>4785.6000000000004</v>
      </c>
      <c r="G19" s="19">
        <f xml:space="preserve"> 4001.9+800.38</f>
        <v>4802.28</v>
      </c>
    </row>
    <row r="20" spans="1:7" ht="16.5" thickBot="1" x14ac:dyDescent="0.3">
      <c r="A20" s="3">
        <v>1</v>
      </c>
      <c r="B20" s="4">
        <v>0.4</v>
      </c>
      <c r="C20" s="2">
        <f t="shared" si="0"/>
        <v>0.4</v>
      </c>
      <c r="F20" s="22">
        <v>797.6</v>
      </c>
      <c r="G20">
        <f>20*4001.9/100</f>
        <v>800.38</v>
      </c>
    </row>
    <row r="21" spans="1:7" ht="16.5" thickBot="1" x14ac:dyDescent="0.3">
      <c r="A21" s="3">
        <v>2</v>
      </c>
      <c r="B21" s="4">
        <v>0.4</v>
      </c>
      <c r="C21" s="2">
        <f t="shared" si="0"/>
        <v>0.8</v>
      </c>
    </row>
    <row r="22" spans="1:7" ht="16.5" thickBot="1" x14ac:dyDescent="0.3">
      <c r="A22" s="3">
        <v>1</v>
      </c>
      <c r="B22" s="4">
        <v>0.23</v>
      </c>
      <c r="C22" s="2">
        <f t="shared" si="0"/>
        <v>0.23</v>
      </c>
    </row>
    <row r="23" spans="1:7" ht="16.5" thickBot="1" x14ac:dyDescent="0.3">
      <c r="A23" s="3">
        <v>3</v>
      </c>
      <c r="B23" s="4">
        <v>0.4</v>
      </c>
      <c r="C23" s="2">
        <f t="shared" si="0"/>
        <v>1.2000000000000002</v>
      </c>
      <c r="E23" s="23">
        <v>1.38</v>
      </c>
      <c r="G23" s="23">
        <v>48.59</v>
      </c>
    </row>
    <row r="24" spans="1:7" ht="16.5" thickBot="1" x14ac:dyDescent="0.3">
      <c r="A24" s="3">
        <v>4</v>
      </c>
      <c r="B24" s="4">
        <v>0.4</v>
      </c>
      <c r="C24" s="2">
        <f t="shared" si="0"/>
        <v>1.6</v>
      </c>
      <c r="E24" s="24">
        <v>22.18</v>
      </c>
      <c r="G24" s="24">
        <v>782.87</v>
      </c>
    </row>
    <row r="25" spans="1:7" ht="16.5" thickBot="1" x14ac:dyDescent="0.3">
      <c r="A25" s="3">
        <v>3</v>
      </c>
      <c r="B25" s="4">
        <v>0.1</v>
      </c>
      <c r="C25" s="2">
        <f t="shared" si="0"/>
        <v>0.30000000000000004</v>
      </c>
      <c r="E25" s="24">
        <v>7.54</v>
      </c>
      <c r="G25" s="24">
        <v>266.18</v>
      </c>
    </row>
    <row r="26" spans="1:7" ht="16.5" thickBot="1" x14ac:dyDescent="0.3">
      <c r="A26" s="3">
        <v>4</v>
      </c>
      <c r="B26" s="4">
        <v>0.5</v>
      </c>
      <c r="C26" s="2">
        <f t="shared" si="0"/>
        <v>2</v>
      </c>
      <c r="E26" s="24">
        <v>0.19</v>
      </c>
      <c r="G26" s="24">
        <v>6.75</v>
      </c>
    </row>
    <row r="27" spans="1:7" ht="16.5" thickBot="1" x14ac:dyDescent="0.3">
      <c r="A27" s="3">
        <v>3</v>
      </c>
      <c r="B27" s="4">
        <v>0.6</v>
      </c>
      <c r="C27" s="2">
        <f t="shared" si="0"/>
        <v>1.7999999999999998</v>
      </c>
      <c r="E27" s="24">
        <v>68.709999999999994</v>
      </c>
      <c r="G27" s="24">
        <v>2424.84</v>
      </c>
    </row>
    <row r="28" spans="1:7" ht="16.5" thickBot="1" x14ac:dyDescent="0.3">
      <c r="A28" s="3">
        <v>2</v>
      </c>
      <c r="B28" s="4">
        <v>1.1000000000000001</v>
      </c>
      <c r="C28" s="2">
        <f t="shared" si="0"/>
        <v>2.2000000000000002</v>
      </c>
      <c r="E28">
        <f>SUM(E23:E27)</f>
        <v>100</v>
      </c>
      <c r="G28">
        <f>SUM(G23:G27)</f>
        <v>3529.2300000000005</v>
      </c>
    </row>
    <row r="29" spans="1:7" ht="16.5" thickBot="1" x14ac:dyDescent="0.3">
      <c r="A29" s="5">
        <v>6</v>
      </c>
      <c r="B29" s="6">
        <v>1.4</v>
      </c>
      <c r="C29" s="2">
        <f t="shared" si="0"/>
        <v>8.3999999999999986</v>
      </c>
    </row>
    <row r="30" spans="1:7" ht="16.5" thickBot="1" x14ac:dyDescent="0.3">
      <c r="A30" s="13">
        <v>3</v>
      </c>
      <c r="B30" s="14">
        <v>0.57999999999999996</v>
      </c>
      <c r="C30" s="2">
        <f t="shared" si="0"/>
        <v>1.7399999999999998</v>
      </c>
    </row>
    <row r="31" spans="1:7" ht="16.5" thickBot="1" x14ac:dyDescent="0.3">
      <c r="A31" s="1">
        <v>5</v>
      </c>
      <c r="B31" s="15">
        <v>0.3</v>
      </c>
      <c r="C31" s="2">
        <f t="shared" si="0"/>
        <v>1.5</v>
      </c>
    </row>
    <row r="32" spans="1:7" ht="16.5" thickBot="1" x14ac:dyDescent="0.3">
      <c r="A32" s="5">
        <v>97</v>
      </c>
      <c r="B32" s="6">
        <v>2.8E-3</v>
      </c>
      <c r="C32" s="2">
        <v>0.27</v>
      </c>
    </row>
    <row r="33" spans="1:3" ht="15.75" x14ac:dyDescent="0.25">
      <c r="A33" s="26"/>
      <c r="B33" s="26"/>
      <c r="C33" s="16">
        <f>C34+C35</f>
        <v>98.82</v>
      </c>
    </row>
    <row r="34" spans="1:3" ht="15.75" x14ac:dyDescent="0.25">
      <c r="A34" s="27"/>
      <c r="B34" s="27"/>
      <c r="C34" s="17">
        <f>SUM(C1:C31)</f>
        <v>98.55</v>
      </c>
    </row>
    <row r="35" spans="1:3" ht="16.5" thickBot="1" x14ac:dyDescent="0.3">
      <c r="A35" s="28"/>
      <c r="B35" s="28"/>
      <c r="C35" s="18">
        <f>C32</f>
        <v>0.27</v>
      </c>
    </row>
    <row r="38" spans="1:3" ht="18.75" x14ac:dyDescent="0.3">
      <c r="A38" s="19">
        <f>0.32*(98.55*0.4+0.27*0.35)</f>
        <v>12.644639999999999</v>
      </c>
    </row>
  </sheetData>
  <mergeCells count="2">
    <mergeCell ref="A33:A35"/>
    <mergeCell ref="B33:B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Lz42</dc:creator>
  <cp:lastModifiedBy>Lz42</cp:lastModifiedBy>
  <dcterms:created xsi:type="dcterms:W3CDTF">2024-05-05T15:38:14Z</dcterms:created>
  <dcterms:modified xsi:type="dcterms:W3CDTF">2024-05-06T09:39:24Z</dcterms:modified>
</cp:coreProperties>
</file>