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Videos\Senior Design\"/>
    </mc:Choice>
  </mc:AlternateContent>
  <xr:revisionPtr revIDLastSave="0" documentId="13_ncr:1_{3D90CA84-608F-4FA3-B8C0-3601ED29F489}" xr6:coauthVersionLast="47" xr6:coauthVersionMax="47" xr10:uidLastSave="{00000000-0000-0000-0000-000000000000}"/>
  <bookViews>
    <workbookView xWindow="-108" yWindow="-108" windowWidth="23256" windowHeight="12576" xr2:uid="{A882684E-0EA5-487D-806E-8C4C12A3FC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K19" i="1"/>
  <c r="K20" i="1"/>
  <c r="J19" i="1"/>
  <c r="L19" i="1" s="1"/>
  <c r="M19" i="1" s="1"/>
  <c r="J20" i="1"/>
  <c r="K18" i="1"/>
  <c r="J18" i="1"/>
  <c r="J13" i="1"/>
  <c r="N16" i="1"/>
  <c r="K14" i="1"/>
  <c r="K15" i="1"/>
  <c r="K13" i="1"/>
  <c r="K8" i="1"/>
  <c r="J14" i="1"/>
  <c r="J15" i="1"/>
  <c r="J8" i="1"/>
  <c r="L8" i="1" s="1"/>
  <c r="M8" i="1" s="1"/>
  <c r="N11" i="1"/>
  <c r="K9" i="1"/>
  <c r="K10" i="1"/>
  <c r="J9" i="1"/>
  <c r="L9" i="1" s="1"/>
  <c r="M9" i="1" s="1"/>
  <c r="J10" i="1"/>
  <c r="J4" i="1"/>
  <c r="L4" i="1" s="1"/>
  <c r="M4" i="1" s="1"/>
  <c r="N6" i="1"/>
  <c r="K5" i="1"/>
  <c r="J5" i="1"/>
  <c r="K4" i="1"/>
  <c r="F2" i="1"/>
  <c r="F3" i="1"/>
  <c r="F4" i="1" s="1"/>
  <c r="F5" i="1" s="1"/>
  <c r="F7" i="1"/>
  <c r="F8" i="1"/>
  <c r="F9" i="1" s="1"/>
  <c r="F10" i="1" s="1"/>
  <c r="L3" i="1"/>
  <c r="M3" i="1" s="1"/>
  <c r="F20" i="1"/>
  <c r="F19" i="1"/>
  <c r="F16" i="1"/>
  <c r="F15" i="1"/>
  <c r="F12" i="1"/>
  <c r="F11" i="1"/>
  <c r="L18" i="1" l="1"/>
  <c r="M18" i="1" s="1"/>
  <c r="L14" i="1"/>
  <c r="M14" i="1" s="1"/>
  <c r="L10" i="1"/>
  <c r="M10" i="1" s="1"/>
  <c r="M11" i="1" s="1"/>
  <c r="L15" i="1"/>
  <c r="M15" i="1" s="1"/>
  <c r="L20" i="1"/>
  <c r="M20" i="1" s="1"/>
  <c r="M21" i="1" s="1"/>
  <c r="L13" i="1"/>
  <c r="M13" i="1" s="1"/>
  <c r="M16" i="1" s="1"/>
  <c r="F21" i="1"/>
  <c r="F22" i="1" s="1"/>
  <c r="L5" i="1"/>
  <c r="M5" i="1" s="1"/>
  <c r="M6" i="1" s="1"/>
  <c r="F17" i="1"/>
  <c r="F18" i="1" s="1"/>
  <c r="F13" i="1"/>
  <c r="F14" i="1" s="1"/>
  <c r="F23" i="1" l="1"/>
</calcChain>
</file>

<file path=xl/sharedStrings.xml><?xml version="1.0" encoding="utf-8"?>
<sst xmlns="http://schemas.openxmlformats.org/spreadsheetml/2006/main" count="46" uniqueCount="33">
  <si>
    <t xml:space="preserve">Simulation Data Table </t>
  </si>
  <si>
    <t>Parameter</t>
  </si>
  <si>
    <t>Max Flight Speed</t>
  </si>
  <si>
    <t xml:space="preserve">Measurement </t>
  </si>
  <si>
    <t>15.4 m/s</t>
  </si>
  <si>
    <t>Sample of 5 tests</t>
  </si>
  <si>
    <t xml:space="preserve">Yards Traveled Error </t>
  </si>
  <si>
    <t xml:space="preserve">Drone Altitude Met Error </t>
  </si>
  <si>
    <t xml:space="preserve">starting </t>
  </si>
  <si>
    <t xml:space="preserve">ending </t>
  </si>
  <si>
    <t>Error</t>
  </si>
  <si>
    <t>AVG ERROR</t>
  </si>
  <si>
    <t xml:space="preserve">Time to get to 20 meter alitutude </t>
  </si>
  <si>
    <t>11.1 seconds</t>
  </si>
  <si>
    <r>
      <t xml:space="preserve">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7 yards</t>
    </r>
  </si>
  <si>
    <r>
      <rPr>
        <u/>
        <sz val="11"/>
        <color theme="1"/>
        <rFont val="Calibri"/>
        <family val="2"/>
        <scheme val="minor"/>
      </rPr>
      <t xml:space="preserve"> +</t>
    </r>
    <r>
      <rPr>
        <sz val="11"/>
        <color theme="1"/>
        <rFont val="Calibri"/>
        <family val="2"/>
        <scheme val="minor"/>
      </rPr>
      <t>.64 meters</t>
    </r>
  </si>
  <si>
    <t>Challenge 1 Simulation Tests</t>
  </si>
  <si>
    <t xml:space="preserve">Difference </t>
  </si>
  <si>
    <t>Test</t>
  </si>
  <si>
    <t>5m/s</t>
  </si>
  <si>
    <t>Starting (Yards)</t>
  </si>
  <si>
    <t xml:space="preserve">Ending(Yards) </t>
  </si>
  <si>
    <t>Starting(Meters)</t>
  </si>
  <si>
    <t>Ending(Meters)</t>
  </si>
  <si>
    <t>Time Elapsed(Seconds)</t>
  </si>
  <si>
    <t>For 5m/s Average Time is 19.4 seconds, Standard Deviation to 30 yard line is 2.93 yards</t>
  </si>
  <si>
    <t>10m/s</t>
  </si>
  <si>
    <t>For 10m/s Average Time is 14.8 seconds, Standard Deviation to 30 yard line is 4.5 yards</t>
  </si>
  <si>
    <t>15m/s</t>
  </si>
  <si>
    <t>For 15m/s Average Time is 13.8133 seconds, Standard Deviation to 30 yard line is 2.6 yards</t>
  </si>
  <si>
    <t>1m/s</t>
  </si>
  <si>
    <t>For 1m/s Average Time is 39.7 seconds, Standard Deviation to 30 yard line is 0.1751 yards</t>
  </si>
  <si>
    <t xml:space="preserve">Conclusion: Best to travel 1m/s in the air velocity for challenge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</si>
</sst>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4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" xfId="0" applyFont="1" applyBorder="1"/>
    <xf numFmtId="0" fontId="0" fillId="4" borderId="4" xfId="0" applyFont="1" applyFill="1" applyBorder="1"/>
    <xf numFmtId="0" fontId="0" fillId="4" borderId="5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F8C1-A434-4B2C-B9C4-60F0097B88C9}">
  <dimension ref="A1:N23"/>
  <sheetViews>
    <sheetView tabSelected="1" topLeftCell="F1" workbookViewId="0">
      <selection activeCell="M18" sqref="M18"/>
    </sheetView>
  </sheetViews>
  <sheetFormatPr defaultRowHeight="14.4" x14ac:dyDescent="0.3"/>
  <cols>
    <col min="1" max="1" width="28.77734375" bestFit="1" customWidth="1"/>
    <col min="2" max="2" width="12.77734375" bestFit="1" customWidth="1"/>
    <col min="5" max="5" width="12" bestFit="1" customWidth="1"/>
    <col min="7" max="7" width="14.21875" bestFit="1" customWidth="1"/>
    <col min="8" max="8" width="13.33203125" bestFit="1" customWidth="1"/>
    <col min="10" max="10" width="13.33203125" bestFit="1" customWidth="1"/>
    <col min="11" max="11" width="16.88671875" customWidth="1"/>
    <col min="12" max="12" width="10" bestFit="1" customWidth="1"/>
    <col min="14" max="14" width="19.6640625" bestFit="1" customWidth="1"/>
  </cols>
  <sheetData>
    <row r="1" spans="1:14" ht="15" thickBot="1" x14ac:dyDescent="0.35">
      <c r="A1" s="8" t="s">
        <v>0</v>
      </c>
      <c r="B1" s="9"/>
      <c r="C1" s="1"/>
      <c r="G1" s="12" t="s">
        <v>16</v>
      </c>
      <c r="H1" s="12"/>
      <c r="I1" s="12"/>
      <c r="J1" s="12"/>
      <c r="K1" s="12"/>
      <c r="L1" s="12"/>
      <c r="M1" s="12"/>
      <c r="N1" s="12"/>
    </row>
    <row r="2" spans="1:14" ht="15.6" thickTop="1" thickBot="1" x14ac:dyDescent="0.35">
      <c r="A2" s="10" t="s">
        <v>5</v>
      </c>
      <c r="B2" s="11"/>
      <c r="C2" s="1"/>
      <c r="D2" t="s">
        <v>8</v>
      </c>
      <c r="E2">
        <v>117.87</v>
      </c>
      <c r="F2">
        <f>E2*1.09361</f>
        <v>128.90381070000001</v>
      </c>
      <c r="G2" s="15" t="s">
        <v>22</v>
      </c>
      <c r="H2" s="15" t="s">
        <v>23</v>
      </c>
      <c r="I2" s="15" t="s">
        <v>18</v>
      </c>
      <c r="J2" s="15" t="s">
        <v>20</v>
      </c>
      <c r="K2" s="15" t="s">
        <v>21</v>
      </c>
      <c r="L2" s="15" t="s">
        <v>17</v>
      </c>
      <c r="M2" s="15" t="s">
        <v>10</v>
      </c>
      <c r="N2" s="15" t="s">
        <v>24</v>
      </c>
    </row>
    <row r="3" spans="1:14" ht="15" thickTop="1" x14ac:dyDescent="0.3">
      <c r="A3" s="2" t="s">
        <v>1</v>
      </c>
      <c r="B3" s="3" t="s">
        <v>3</v>
      </c>
      <c r="D3" t="s">
        <v>9</v>
      </c>
      <c r="E3">
        <v>156.61199999999999</v>
      </c>
      <c r="F3">
        <f>E3*1.09361</f>
        <v>171.27244931999999</v>
      </c>
      <c r="I3" t="s">
        <v>19</v>
      </c>
      <c r="J3">
        <v>0</v>
      </c>
      <c r="K3">
        <v>37.42</v>
      </c>
      <c r="L3">
        <f>K3-J3</f>
        <v>37.42</v>
      </c>
      <c r="M3">
        <f>L3-30</f>
        <v>7.4200000000000017</v>
      </c>
      <c r="N3">
        <v>23.41</v>
      </c>
    </row>
    <row r="4" spans="1:14" x14ac:dyDescent="0.3">
      <c r="A4" s="6" t="s">
        <v>2</v>
      </c>
      <c r="B4" s="7" t="s">
        <v>4</v>
      </c>
      <c r="F4">
        <f>F3-F2</f>
        <v>42.368638619999984</v>
      </c>
      <c r="G4">
        <v>45.850179900000001</v>
      </c>
      <c r="H4">
        <v>77.225999999999999</v>
      </c>
      <c r="I4" t="s">
        <v>19</v>
      </c>
      <c r="J4">
        <f>G4*1.09361</f>
        <v>50.142215240439</v>
      </c>
      <c r="K4">
        <f>H4*1.09361</f>
        <v>84.455125859999995</v>
      </c>
      <c r="L4">
        <f t="shared" ref="L4:L5" si="0">K4-J4</f>
        <v>34.312910619560995</v>
      </c>
      <c r="M4">
        <f t="shared" ref="M4:M5" si="1">L4-30</f>
        <v>4.312910619560995</v>
      </c>
      <c r="N4">
        <v>18.149999999999999</v>
      </c>
    </row>
    <row r="5" spans="1:14" x14ac:dyDescent="0.3">
      <c r="A5" s="2" t="s">
        <v>6</v>
      </c>
      <c r="B5" s="3" t="s">
        <v>14</v>
      </c>
      <c r="E5" t="s">
        <v>10</v>
      </c>
      <c r="F5">
        <f>F4-30</f>
        <v>12.368638619999984</v>
      </c>
      <c r="G5">
        <v>90.246489999999994</v>
      </c>
      <c r="H5">
        <v>119.10899999999999</v>
      </c>
      <c r="I5" t="s">
        <v>19</v>
      </c>
      <c r="J5">
        <f>G5*1.09361</f>
        <v>98.694463928899992</v>
      </c>
      <c r="K5">
        <f>H5*1.09361</f>
        <v>130.25879348999999</v>
      </c>
      <c r="L5">
        <f t="shared" si="0"/>
        <v>31.564329561099996</v>
      </c>
      <c r="M5">
        <f t="shared" si="1"/>
        <v>1.5643295610999957</v>
      </c>
      <c r="N5">
        <v>16.63</v>
      </c>
    </row>
    <row r="6" spans="1:14" x14ac:dyDescent="0.3">
      <c r="A6" s="6" t="s">
        <v>7</v>
      </c>
      <c r="B6" s="7" t="s">
        <v>15</v>
      </c>
      <c r="M6">
        <f>_xlfn.STDEV.S(M3:M5)</f>
        <v>2.9296637617644463</v>
      </c>
      <c r="N6">
        <f>AVERAGE(N3:N5)</f>
        <v>19.396666666666665</v>
      </c>
    </row>
    <row r="7" spans="1:14" x14ac:dyDescent="0.3">
      <c r="A7" s="4" t="s">
        <v>12</v>
      </c>
      <c r="B7" s="5" t="s">
        <v>13</v>
      </c>
      <c r="E7">
        <v>186.27868652343699</v>
      </c>
      <c r="F7">
        <f>E7*1.09361</f>
        <v>203.71623436889593</v>
      </c>
      <c r="G7" s="13" t="s">
        <v>25</v>
      </c>
      <c r="H7" s="13"/>
      <c r="I7" s="13"/>
      <c r="J7" s="13"/>
      <c r="K7" s="13"/>
      <c r="L7" s="13"/>
      <c r="M7" s="13"/>
      <c r="N7" s="13"/>
    </row>
    <row r="8" spans="1:14" x14ac:dyDescent="0.3">
      <c r="E8">
        <v>214.640701293945</v>
      </c>
      <c r="F8">
        <f>E8*1.09361</f>
        <v>234.73321734207119</v>
      </c>
      <c r="G8">
        <v>131.72564</v>
      </c>
      <c r="H8">
        <v>167.7489166</v>
      </c>
      <c r="I8" t="s">
        <v>26</v>
      </c>
      <c r="J8">
        <f>G8*1.09361</f>
        <v>144.05647716039999</v>
      </c>
      <c r="K8">
        <f>H8*1.09361</f>
        <v>183.451892682926</v>
      </c>
      <c r="L8">
        <f>K8-J8</f>
        <v>39.395415522526008</v>
      </c>
      <c r="M8">
        <f>L8-30</f>
        <v>9.3954155225260081</v>
      </c>
      <c r="N8">
        <v>14.5</v>
      </c>
    </row>
    <row r="9" spans="1:14" x14ac:dyDescent="0.3">
      <c r="F9">
        <f>F8-F7</f>
        <v>31.01698297317526</v>
      </c>
      <c r="G9">
        <v>189.65630999999999</v>
      </c>
      <c r="H9">
        <v>227.51847000000001</v>
      </c>
      <c r="I9" t="s">
        <v>26</v>
      </c>
      <c r="J9">
        <f t="shared" ref="J9:J10" si="2">G9*1.09361</f>
        <v>207.41003717909999</v>
      </c>
      <c r="K9">
        <f t="shared" ref="K9:K10" si="3">H9*1.09361</f>
        <v>248.8164739767</v>
      </c>
      <c r="L9">
        <f t="shared" ref="L9:L10" si="4">K9-J9</f>
        <v>41.406436797600009</v>
      </c>
      <c r="M9">
        <f t="shared" ref="M9:M10" si="5">L9-30</f>
        <v>11.406436797600009</v>
      </c>
      <c r="N9">
        <v>14.42</v>
      </c>
    </row>
    <row r="10" spans="1:14" x14ac:dyDescent="0.3">
      <c r="E10" t="s">
        <v>10</v>
      </c>
      <c r="F10">
        <f>F9-30</f>
        <v>1.01698297317526</v>
      </c>
      <c r="G10">
        <v>244.72155699999999</v>
      </c>
      <c r="H10">
        <v>274.72183000000001</v>
      </c>
      <c r="I10" t="s">
        <v>26</v>
      </c>
      <c r="J10">
        <f t="shared" si="2"/>
        <v>267.62994195076999</v>
      </c>
      <c r="K10">
        <f t="shared" si="3"/>
        <v>300.4385405063</v>
      </c>
      <c r="L10">
        <f t="shared" si="4"/>
        <v>32.808598555530011</v>
      </c>
      <c r="M10">
        <f t="shared" si="5"/>
        <v>2.8085985555300113</v>
      </c>
      <c r="N10">
        <v>15.39</v>
      </c>
    </row>
    <row r="11" spans="1:14" x14ac:dyDescent="0.3">
      <c r="E11">
        <v>249.23057556152301</v>
      </c>
      <c r="F11">
        <f>E11*1.09361</f>
        <v>272.56104973983719</v>
      </c>
      <c r="M11">
        <f>_xlfn.STDEV.S(M8:M10)</f>
        <v>4.4972804145451422</v>
      </c>
      <c r="N11">
        <f>AVERAGE(N8:N10)</f>
        <v>14.770000000000001</v>
      </c>
    </row>
    <row r="12" spans="1:14" x14ac:dyDescent="0.3">
      <c r="E12">
        <v>277.38220214843699</v>
      </c>
      <c r="F12">
        <f>E12*1.09361</f>
        <v>303.34795009155215</v>
      </c>
      <c r="G12" s="13" t="s">
        <v>27</v>
      </c>
      <c r="H12" s="13"/>
      <c r="I12" s="13"/>
      <c r="J12" s="13"/>
      <c r="K12" s="13"/>
      <c r="L12" s="13"/>
      <c r="M12" s="13"/>
      <c r="N12" s="13"/>
    </row>
    <row r="13" spans="1:14" x14ac:dyDescent="0.3">
      <c r="F13">
        <f>F12-F11</f>
        <v>30.786900351714962</v>
      </c>
      <c r="G13">
        <v>292.94830000000002</v>
      </c>
      <c r="H13">
        <v>325.45953300000002</v>
      </c>
      <c r="I13" t="s">
        <v>28</v>
      </c>
      <c r="J13">
        <f>G13*1.09361</f>
        <v>320.37119036299998</v>
      </c>
      <c r="K13">
        <f>H13*1.09361</f>
        <v>355.92579988413002</v>
      </c>
      <c r="L13">
        <f>K13-J13</f>
        <v>35.554609521130033</v>
      </c>
      <c r="M13">
        <f>L13-30</f>
        <v>5.5546095211300326</v>
      </c>
      <c r="N13">
        <v>13.5</v>
      </c>
    </row>
    <row r="14" spans="1:14" x14ac:dyDescent="0.3">
      <c r="E14" t="s">
        <v>10</v>
      </c>
      <c r="F14">
        <f>F13-30</f>
        <v>0.7869003517149622</v>
      </c>
      <c r="G14">
        <v>351.98349999999999</v>
      </c>
      <c r="H14">
        <v>381.43196999999998</v>
      </c>
      <c r="I14" t="s">
        <v>28</v>
      </c>
      <c r="J14">
        <f t="shared" ref="J14:J15" si="6">G14*1.09361</f>
        <v>384.93267543499996</v>
      </c>
      <c r="K14">
        <f t="shared" ref="K14:K15" si="7">H14*1.09361</f>
        <v>417.13781671169994</v>
      </c>
      <c r="L14">
        <f t="shared" ref="L14:L15" si="8">K14-J14</f>
        <v>32.205141276699976</v>
      </c>
      <c r="M14">
        <f t="shared" ref="M14:M15" si="9">L14-30</f>
        <v>2.2051412766999761</v>
      </c>
      <c r="N14">
        <v>14.92</v>
      </c>
    </row>
    <row r="15" spans="1:14" x14ac:dyDescent="0.3">
      <c r="E15">
        <v>309.4755859375</v>
      </c>
      <c r="F15">
        <f>E15*1.09361</f>
        <v>338.44559553710934</v>
      </c>
      <c r="G15">
        <v>413.94299999999998</v>
      </c>
      <c r="H15">
        <v>441.83670000000001</v>
      </c>
      <c r="I15" t="s">
        <v>28</v>
      </c>
      <c r="J15">
        <f t="shared" si="6"/>
        <v>452.69220422999996</v>
      </c>
      <c r="K15">
        <f t="shared" si="7"/>
        <v>483.197033487</v>
      </c>
      <c r="L15">
        <f t="shared" si="8"/>
        <v>30.50482925700004</v>
      </c>
      <c r="M15">
        <f t="shared" si="9"/>
        <v>0.50482925700003989</v>
      </c>
      <c r="N15">
        <v>13.02</v>
      </c>
    </row>
    <row r="16" spans="1:14" x14ac:dyDescent="0.3">
      <c r="E16">
        <v>347.68136596679602</v>
      </c>
      <c r="F16">
        <f>E16*1.09361</f>
        <v>380.22781863494777</v>
      </c>
      <c r="M16">
        <f>_xlfn.STDEV.S(M13:M15)</f>
        <v>2.5693799252212006</v>
      </c>
      <c r="N16">
        <f>AVERAGE(N13:N15)</f>
        <v>13.813333333333333</v>
      </c>
    </row>
    <row r="17" spans="5:14" x14ac:dyDescent="0.3">
      <c r="F17">
        <f>F16-F15</f>
        <v>41.782223097838425</v>
      </c>
      <c r="G17" s="13" t="s">
        <v>29</v>
      </c>
      <c r="H17" s="13"/>
      <c r="I17" s="13"/>
      <c r="J17" s="13"/>
      <c r="K17" s="13"/>
      <c r="L17" s="13"/>
      <c r="M17" s="13"/>
      <c r="N17" s="13"/>
    </row>
    <row r="18" spans="5:14" x14ac:dyDescent="0.3">
      <c r="E18" t="s">
        <v>10</v>
      </c>
      <c r="F18">
        <f>F17-30</f>
        <v>11.782223097838425</v>
      </c>
      <c r="G18">
        <v>470.42</v>
      </c>
      <c r="H18">
        <v>498.28769999999997</v>
      </c>
      <c r="I18" t="s">
        <v>30</v>
      </c>
      <c r="J18">
        <f>G18*1.09361</f>
        <v>514.45601620000002</v>
      </c>
      <c r="K18">
        <f>H18*1.09361</f>
        <v>544.93241159699994</v>
      </c>
      <c r="L18">
        <f>K18-J18</f>
        <v>30.476395396999919</v>
      </c>
      <c r="M18">
        <f>L18-30</f>
        <v>0.47639539699991929</v>
      </c>
      <c r="N18">
        <v>43</v>
      </c>
    </row>
    <row r="19" spans="5:14" x14ac:dyDescent="0.3">
      <c r="E19">
        <v>382.19445800781199</v>
      </c>
      <c r="F19">
        <f>E19*1.09361</f>
        <v>417.97168122192323</v>
      </c>
      <c r="G19">
        <v>500.48</v>
      </c>
      <c r="H19">
        <v>528.03980000000001</v>
      </c>
      <c r="I19" t="s">
        <v>30</v>
      </c>
      <c r="J19">
        <f t="shared" ref="J19:J20" si="10">G19*1.09361</f>
        <v>547.32993280000005</v>
      </c>
      <c r="K19">
        <f t="shared" ref="K19:K20" si="11">H19*1.09361</f>
        <v>577.46960567799999</v>
      </c>
      <c r="L19">
        <f t="shared" ref="L19:L20" si="12">K19-J19</f>
        <v>30.139672877999942</v>
      </c>
      <c r="M19">
        <f t="shared" ref="M19:M20" si="13">L19-30</f>
        <v>0.1396728779999421</v>
      </c>
      <c r="N19">
        <v>38</v>
      </c>
    </row>
    <row r="20" spans="5:14" x14ac:dyDescent="0.3">
      <c r="E20">
        <v>418.00067138671801</v>
      </c>
      <c r="F20">
        <f>E20*1.09361</f>
        <v>457.12971423522868</v>
      </c>
      <c r="G20">
        <v>530.08000000000004</v>
      </c>
      <c r="H20">
        <v>557.71411000000001</v>
      </c>
      <c r="I20" t="s">
        <v>30</v>
      </c>
      <c r="J20">
        <f t="shared" si="10"/>
        <v>579.70078880000005</v>
      </c>
      <c r="K20">
        <f t="shared" si="11"/>
        <v>609.92172783709998</v>
      </c>
      <c r="L20">
        <f t="shared" si="12"/>
        <v>30.220939037099924</v>
      </c>
      <c r="M20">
        <f t="shared" si="13"/>
        <v>0.22093903709992446</v>
      </c>
      <c r="N20">
        <v>38.18</v>
      </c>
    </row>
    <row r="21" spans="5:14" x14ac:dyDescent="0.3">
      <c r="F21">
        <f>F20-F19</f>
        <v>39.158033013305442</v>
      </c>
      <c r="M21">
        <f>_xlfn.STDEV.S(M18:M20)</f>
        <v>0.17571008092399887</v>
      </c>
      <c r="N21">
        <f>AVERAGE(N18:N20)</f>
        <v>39.726666666666667</v>
      </c>
    </row>
    <row r="22" spans="5:14" x14ac:dyDescent="0.3">
      <c r="E22" t="s">
        <v>10</v>
      </c>
      <c r="F22">
        <f>F21-30</f>
        <v>9.1580330133054417</v>
      </c>
      <c r="G22" s="13" t="s">
        <v>31</v>
      </c>
      <c r="H22" s="13"/>
      <c r="I22" s="13"/>
      <c r="J22" s="13"/>
      <c r="K22" s="13"/>
      <c r="L22" s="13"/>
      <c r="M22" s="13"/>
      <c r="N22" s="13"/>
    </row>
    <row r="23" spans="5:14" x14ac:dyDescent="0.3">
      <c r="E23" t="s">
        <v>11</v>
      </c>
      <c r="F23">
        <f>(F5+F10+F14+F18+F22)/5</f>
        <v>7.0225556112068146</v>
      </c>
      <c r="G23" s="14" t="s">
        <v>32</v>
      </c>
    </row>
  </sheetData>
  <mergeCells count="7">
    <mergeCell ref="G12:N12"/>
    <mergeCell ref="G17:N17"/>
    <mergeCell ref="G22:N22"/>
    <mergeCell ref="A1:B1"/>
    <mergeCell ref="A2:B2"/>
    <mergeCell ref="G1:N1"/>
    <mergeCell ref="G7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Lockhart</dc:creator>
  <cp:lastModifiedBy>Jeremiah Lockhart</cp:lastModifiedBy>
  <dcterms:created xsi:type="dcterms:W3CDTF">2021-11-02T23:01:17Z</dcterms:created>
  <dcterms:modified xsi:type="dcterms:W3CDTF">2021-11-25T03:44:44Z</dcterms:modified>
</cp:coreProperties>
</file>