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D:\2_Кафедра_ПОИСИТ_ФИТР\4_ПРАКТИКА_ФИТР\Практика_ПРОИЗВОДСТВЕННАЯ_3к\Практика_ПРОИЗВОДСТВЕННАЯ_3к-23\"/>
    </mc:Choice>
  </mc:AlternateContent>
  <xr:revisionPtr revIDLastSave="0" documentId="13_ncr:1_{0C3FDD5E-73E8-43F5-B81F-7E6751573ADE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ПОИТ" sheetId="3" r:id="rId1"/>
    <sheet name="ИСИТ САПР" sheetId="4" r:id="rId2"/>
    <sheet name="вакансии" sheetId="5" r:id="rId3"/>
  </sheets>
  <calcPr calcId="181029" forceFullCalc="1"/>
</workbook>
</file>

<file path=xl/calcChain.xml><?xml version="1.0" encoding="utf-8"?>
<calcChain xmlns="http://schemas.openxmlformats.org/spreadsheetml/2006/main">
  <c r="B95" i="4" l="1"/>
  <c r="K99" i="4" s="1"/>
  <c r="I95" i="4"/>
  <c r="K97" i="4" s="1"/>
  <c r="G95" i="4"/>
  <c r="K40" i="4"/>
  <c r="L40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L5" i="3"/>
  <c r="L2" i="3"/>
  <c r="L3" i="3"/>
  <c r="L4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5" i="3"/>
  <c r="L74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94" i="4"/>
  <c r="B102" i="3"/>
  <c r="M113" i="3" s="1"/>
  <c r="I102" i="3"/>
  <c r="M111" i="3" s="1"/>
  <c r="G102" i="3"/>
  <c r="K101" i="4" l="1"/>
  <c r="N111" i="3"/>
  <c r="M115" i="3"/>
  <c r="N115" i="3" s="1"/>
  <c r="M105" i="3"/>
  <c r="L3" i="4"/>
  <c r="L4" i="4"/>
  <c r="L5" i="4"/>
  <c r="L6" i="4"/>
  <c r="L8" i="4"/>
  <c r="L10" i="4"/>
  <c r="L19" i="4"/>
  <c r="L20" i="4"/>
  <c r="L21" i="4"/>
  <c r="L25" i="4"/>
  <c r="L27" i="4"/>
  <c r="L34" i="4"/>
  <c r="L39" i="4"/>
  <c r="L41" i="4"/>
  <c r="L42" i="4"/>
  <c r="L50" i="4"/>
  <c r="L52" i="4"/>
  <c r="L54" i="4"/>
  <c r="L62" i="4"/>
  <c r="L66" i="4"/>
  <c r="L70" i="4"/>
  <c r="L71" i="4"/>
  <c r="L77" i="4"/>
  <c r="L88" i="4"/>
  <c r="L91" i="4"/>
  <c r="L13" i="4"/>
  <c r="L16" i="4"/>
  <c r="L18" i="4"/>
  <c r="L22" i="4"/>
  <c r="L26" i="4"/>
  <c r="L35" i="4"/>
  <c r="L44" i="4"/>
  <c r="L45" i="4"/>
  <c r="L46" i="4"/>
  <c r="L47" i="4"/>
  <c r="L51" i="4"/>
  <c r="L53" i="4"/>
  <c r="L56" i="4"/>
  <c r="L58" i="4"/>
  <c r="L64" i="4"/>
  <c r="L68" i="4"/>
  <c r="L69" i="4"/>
  <c r="L72" i="4"/>
  <c r="L75" i="4"/>
  <c r="L76" i="4"/>
  <c r="L78" i="4"/>
  <c r="L85" i="4"/>
  <c r="L87" i="4"/>
  <c r="L89" i="4"/>
  <c r="L92" i="4"/>
  <c r="L93" i="4"/>
  <c r="L2" i="4"/>
  <c r="L9" i="4"/>
  <c r="L12" i="4"/>
  <c r="L14" i="4"/>
  <c r="L15" i="4"/>
  <c r="L23" i="4"/>
  <c r="L24" i="4"/>
  <c r="L29" i="4"/>
  <c r="L33" i="4"/>
  <c r="L36" i="4"/>
  <c r="L38" i="4"/>
  <c r="L48" i="4"/>
  <c r="L49" i="4"/>
  <c r="L57" i="4"/>
  <c r="L61" i="4"/>
  <c r="L63" i="4"/>
  <c r="L80" i="4"/>
  <c r="L84" i="4"/>
  <c r="L86" i="4"/>
  <c r="L90" i="4"/>
  <c r="L97" i="4" s="1"/>
  <c r="L7" i="4"/>
  <c r="L11" i="4"/>
  <c r="L17" i="4"/>
  <c r="L28" i="4"/>
  <c r="L30" i="4"/>
  <c r="L31" i="4"/>
  <c r="L32" i="4"/>
  <c r="L37" i="4"/>
  <c r="L43" i="4"/>
  <c r="L55" i="4"/>
  <c r="L59" i="4"/>
  <c r="L60" i="4"/>
  <c r="L65" i="4"/>
  <c r="L67" i="4"/>
  <c r="L73" i="4"/>
  <c r="L74" i="4"/>
  <c r="L79" i="4"/>
  <c r="L81" i="4"/>
  <c r="L82" i="4"/>
  <c r="L83" i="4"/>
  <c r="K5" i="3"/>
  <c r="K13" i="3"/>
  <c r="K15" i="3"/>
  <c r="K16" i="3"/>
  <c r="K18" i="3"/>
  <c r="K21" i="3"/>
  <c r="K23" i="3"/>
  <c r="K24" i="3"/>
  <c r="K34" i="3"/>
  <c r="K37" i="3"/>
  <c r="K46" i="3"/>
  <c r="K48" i="3"/>
  <c r="K49" i="3"/>
  <c r="K53" i="3"/>
  <c r="K59" i="3"/>
  <c r="K63" i="3"/>
  <c r="K64" i="3"/>
  <c r="K65" i="3"/>
  <c r="K69" i="3"/>
  <c r="K73" i="3"/>
  <c r="K76" i="3"/>
  <c r="K81" i="3"/>
  <c r="K82" i="3"/>
  <c r="K87" i="3"/>
  <c r="K93" i="3"/>
  <c r="K95" i="3"/>
  <c r="K96" i="3"/>
  <c r="K99" i="3"/>
  <c r="K100" i="3"/>
  <c r="K2" i="3"/>
  <c r="K6" i="3"/>
  <c r="K7" i="3"/>
  <c r="K8" i="3"/>
  <c r="K12" i="3"/>
  <c r="K17" i="3"/>
  <c r="K19" i="3"/>
  <c r="K20" i="3"/>
  <c r="K22" i="3"/>
  <c r="K25" i="3"/>
  <c r="K27" i="3"/>
  <c r="K31" i="3"/>
  <c r="K33" i="3"/>
  <c r="K39" i="3"/>
  <c r="K45" i="3"/>
  <c r="K47" i="3"/>
  <c r="K51" i="3"/>
  <c r="K58" i="3"/>
  <c r="K62" i="3"/>
  <c r="K66" i="3"/>
  <c r="K70" i="3"/>
  <c r="K71" i="3"/>
  <c r="K72" i="3"/>
  <c r="K74" i="3"/>
  <c r="K80" i="3"/>
  <c r="K83" i="3"/>
  <c r="K89" i="3"/>
  <c r="K90" i="3"/>
  <c r="K91" i="3"/>
  <c r="K94" i="3"/>
  <c r="K3" i="3"/>
  <c r="K4" i="3"/>
  <c r="K9" i="3"/>
  <c r="K10" i="3"/>
  <c r="K11" i="3"/>
  <c r="K14" i="3"/>
  <c r="K28" i="3"/>
  <c r="K36" i="3"/>
  <c r="K38" i="3"/>
  <c r="K40" i="3"/>
  <c r="K42" i="3"/>
  <c r="K43" i="3"/>
  <c r="K44" i="3"/>
  <c r="K52" i="3"/>
  <c r="K54" i="3"/>
  <c r="K55" i="3"/>
  <c r="K56" i="3"/>
  <c r="K61" i="3"/>
  <c r="K67" i="3"/>
  <c r="K68" i="3"/>
  <c r="K75" i="3"/>
  <c r="K77" i="3"/>
  <c r="K79" i="3"/>
  <c r="K84" i="3"/>
  <c r="K85" i="3"/>
  <c r="K86" i="3"/>
  <c r="K98" i="3"/>
  <c r="K101" i="3"/>
  <c r="K26" i="3"/>
  <c r="K29" i="3"/>
  <c r="K30" i="3"/>
  <c r="K32" i="3"/>
  <c r="K35" i="3"/>
  <c r="K41" i="3"/>
  <c r="K50" i="3"/>
  <c r="K57" i="3"/>
  <c r="K60" i="3"/>
  <c r="K78" i="3"/>
  <c r="K88" i="3"/>
  <c r="K92" i="3"/>
  <c r="K97" i="3"/>
  <c r="N95" i="4"/>
  <c r="G96" i="4" s="1"/>
  <c r="L101" i="4" l="1"/>
  <c r="N97" i="4"/>
  <c r="M103" i="3" s="1"/>
  <c r="M101" i="3"/>
  <c r="G103" i="3" s="1"/>
  <c r="M107" i="3" l="1"/>
  <c r="N107" i="3" s="1"/>
  <c r="N10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M101" authorId="0" shapeId="0" xr:uid="{D178F91B-0FC1-47E1-8E1A-AA33F5B15B6F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есть место для 134 135</t>
        </r>
      </text>
    </comment>
    <comment ref="G103" authorId="0" shapeId="0" xr:uid="{97D9292C-8E89-4061-9DAB-49C5C001515C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есть место для 134 135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96" authorId="0" shapeId="0" xr:uid="{6EA0337F-DE1A-4E6C-94C5-F1832ABFB64F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есть место для 134 135</t>
        </r>
      </text>
    </comment>
  </commentList>
</comments>
</file>

<file path=xl/sharedStrings.xml><?xml version="1.0" encoding="utf-8"?>
<sst xmlns="http://schemas.openxmlformats.org/spreadsheetml/2006/main" count="1161" uniqueCount="478">
  <si>
    <t>#</t>
  </si>
  <si>
    <t>Фамилия</t>
  </si>
  <si>
    <t>Имя</t>
  </si>
  <si>
    <t>Отчество</t>
  </si>
  <si>
    <t>Стоимость обучения</t>
  </si>
  <si>
    <t>Номер группы</t>
  </si>
  <si>
    <t>Абдикаримов</t>
  </si>
  <si>
    <t>Хасан</t>
  </si>
  <si>
    <t>платное</t>
  </si>
  <si>
    <t>Аверков</t>
  </si>
  <si>
    <t>Илья</t>
  </si>
  <si>
    <t>Александрович</t>
  </si>
  <si>
    <t>Акимов</t>
  </si>
  <si>
    <t>Егор</t>
  </si>
  <si>
    <t>Сергеевич</t>
  </si>
  <si>
    <t>бюджет</t>
  </si>
  <si>
    <t>Али</t>
  </si>
  <si>
    <t>Марван Абдулкарим Фархан Ахмед</t>
  </si>
  <si>
    <t>Альмохлеф</t>
  </si>
  <si>
    <t>Ахмад Абдульвахаб</t>
  </si>
  <si>
    <t>Асветимский</t>
  </si>
  <si>
    <t>Виталий</t>
  </si>
  <si>
    <t>Дмитриевич</t>
  </si>
  <si>
    <t>Асташкевич</t>
  </si>
  <si>
    <t>Степан</t>
  </si>
  <si>
    <t>Константинович</t>
  </si>
  <si>
    <t>Павел</t>
  </si>
  <si>
    <t>Бончик</t>
  </si>
  <si>
    <t>Максим</t>
  </si>
  <si>
    <t>Витальевич</t>
  </si>
  <si>
    <t>Ботиров</t>
  </si>
  <si>
    <t>Джахонгир</t>
  </si>
  <si>
    <t>Бохонко</t>
  </si>
  <si>
    <t>Артём</t>
  </si>
  <si>
    <t>Олегович</t>
  </si>
  <si>
    <t>Бояринов</t>
  </si>
  <si>
    <t>Владислав</t>
  </si>
  <si>
    <t>Буксов</t>
  </si>
  <si>
    <t>Никита</t>
  </si>
  <si>
    <t>Андреевич</t>
  </si>
  <si>
    <t>Верхов</t>
  </si>
  <si>
    <t>Александр</t>
  </si>
  <si>
    <t>Михайлович</t>
  </si>
  <si>
    <t>Викторова</t>
  </si>
  <si>
    <t>Мелания</t>
  </si>
  <si>
    <t>Александровна</t>
  </si>
  <si>
    <t>Волынец</t>
  </si>
  <si>
    <t>Владимирович</t>
  </si>
  <si>
    <t>Гаврилов</t>
  </si>
  <si>
    <t>Денис</t>
  </si>
  <si>
    <t>Гальцов</t>
  </si>
  <si>
    <t>Богдан</t>
  </si>
  <si>
    <t>Викторович</t>
  </si>
  <si>
    <t>Германович</t>
  </si>
  <si>
    <t>Антон</t>
  </si>
  <si>
    <t>Грибчук</t>
  </si>
  <si>
    <t>Алексей</t>
  </si>
  <si>
    <t>Далкылыч</t>
  </si>
  <si>
    <t>Халил Беркан</t>
  </si>
  <si>
    <t>Данилевич</t>
  </si>
  <si>
    <t>Александра</t>
  </si>
  <si>
    <t>Николаевна</t>
  </si>
  <si>
    <t>Даркович</t>
  </si>
  <si>
    <t>Дастоури</t>
  </si>
  <si>
    <t>Амир Мохаммад</t>
  </si>
  <si>
    <t>Дроздов</t>
  </si>
  <si>
    <t>Дырда</t>
  </si>
  <si>
    <t>Кирилл</t>
  </si>
  <si>
    <t>Жабра</t>
  </si>
  <si>
    <t>Гияс</t>
  </si>
  <si>
    <t>Айман</t>
  </si>
  <si>
    <t>Жаркевич</t>
  </si>
  <si>
    <t>Алексеевна</t>
  </si>
  <si>
    <t>Журомский</t>
  </si>
  <si>
    <t>Алексеевич</t>
  </si>
  <si>
    <t>Захаревский</t>
  </si>
  <si>
    <t>Константин</t>
  </si>
  <si>
    <t>Кардаш</t>
  </si>
  <si>
    <t>Евгений</t>
  </si>
  <si>
    <t>Карпик</t>
  </si>
  <si>
    <t>Карпушевич</t>
  </si>
  <si>
    <t>Оксана</t>
  </si>
  <si>
    <t>Васильевна</t>
  </si>
  <si>
    <t>Касперович</t>
  </si>
  <si>
    <t>Михаил</t>
  </si>
  <si>
    <t>Игоревич</t>
  </si>
  <si>
    <t>Кизаев</t>
  </si>
  <si>
    <t>Роман</t>
  </si>
  <si>
    <t>Ковалёв</t>
  </si>
  <si>
    <t>Ковальчук</t>
  </si>
  <si>
    <t>Кожан</t>
  </si>
  <si>
    <t>Иван</t>
  </si>
  <si>
    <t>Геннадьевич</t>
  </si>
  <si>
    <t>Кононович</t>
  </si>
  <si>
    <t>Константинов</t>
  </si>
  <si>
    <t>Корзун</t>
  </si>
  <si>
    <t>Ян</t>
  </si>
  <si>
    <t>Павлович</t>
  </si>
  <si>
    <t>Корик</t>
  </si>
  <si>
    <t>Костин</t>
  </si>
  <si>
    <t>Кувондиков</t>
  </si>
  <si>
    <t>Нуриддин</t>
  </si>
  <si>
    <t>Кудласевич</t>
  </si>
  <si>
    <t>Дмитрий</t>
  </si>
  <si>
    <t>Романович</t>
  </si>
  <si>
    <t>Куксо</t>
  </si>
  <si>
    <t>Кунцевич</t>
  </si>
  <si>
    <t>Артем</t>
  </si>
  <si>
    <t>Валентинович</t>
  </si>
  <si>
    <t>Купреев</t>
  </si>
  <si>
    <t>Купченко</t>
  </si>
  <si>
    <t>Анастасия</t>
  </si>
  <si>
    <t>Ивановна</t>
  </si>
  <si>
    <t>Курач</t>
  </si>
  <si>
    <t>Лашукевич</t>
  </si>
  <si>
    <t>Лесько</t>
  </si>
  <si>
    <t>Ляликов</t>
  </si>
  <si>
    <t>Маловичко</t>
  </si>
  <si>
    <t>Матвей</t>
  </si>
  <si>
    <t>Мамедов</t>
  </si>
  <si>
    <t>Самир</t>
  </si>
  <si>
    <t>Мартынов</t>
  </si>
  <si>
    <t>Мацуцин</t>
  </si>
  <si>
    <t>Владленович</t>
  </si>
  <si>
    <t>Милькевич</t>
  </si>
  <si>
    <t>Морозов</t>
  </si>
  <si>
    <t>Непогода</t>
  </si>
  <si>
    <t>Нестеров</t>
  </si>
  <si>
    <t>Филипп</t>
  </si>
  <si>
    <t>Носович</t>
  </si>
  <si>
    <t>Оксенюк</t>
  </si>
  <si>
    <t>Омар</t>
  </si>
  <si>
    <t>Мохамед Фатхи Абделькадер</t>
  </si>
  <si>
    <t>Ибрагим</t>
  </si>
  <si>
    <t>Павлов</t>
  </si>
  <si>
    <t>Попков</t>
  </si>
  <si>
    <t>Андрей</t>
  </si>
  <si>
    <t>Валерьевич</t>
  </si>
  <si>
    <t>Потапенко</t>
  </si>
  <si>
    <t>Правошинский</t>
  </si>
  <si>
    <t>Прокопчук</t>
  </si>
  <si>
    <t>Рудоловский</t>
  </si>
  <si>
    <t>Николаевич</t>
  </si>
  <si>
    <t>Русак</t>
  </si>
  <si>
    <t>Савельев</t>
  </si>
  <si>
    <t>Вячеславович</t>
  </si>
  <si>
    <t>Савицкий</t>
  </si>
  <si>
    <t>Владимир</t>
  </si>
  <si>
    <t>Селявко</t>
  </si>
  <si>
    <t>Тимофей</t>
  </si>
  <si>
    <t>Силков</t>
  </si>
  <si>
    <t>Синевич</t>
  </si>
  <si>
    <t>Солодков</t>
  </si>
  <si>
    <t>Арсений</t>
  </si>
  <si>
    <t>Стрижанов</t>
  </si>
  <si>
    <t>Терещенко</t>
  </si>
  <si>
    <t>Тимошевич</t>
  </si>
  <si>
    <t>Филиппович</t>
  </si>
  <si>
    <t>Хаммуд</t>
  </si>
  <si>
    <t>Мохамад</t>
  </si>
  <si>
    <t>Хассан</t>
  </si>
  <si>
    <t>Цынкевич</t>
  </si>
  <si>
    <t>Глеб</t>
  </si>
  <si>
    <t>Чевычелов</t>
  </si>
  <si>
    <t>Русланович</t>
  </si>
  <si>
    <t>Чернаускас</t>
  </si>
  <si>
    <t>Чернейко</t>
  </si>
  <si>
    <t>Мирон</t>
  </si>
  <si>
    <t>Чижик</t>
  </si>
  <si>
    <t>Чубрик</t>
  </si>
  <si>
    <t>Мария</t>
  </si>
  <si>
    <t>Владимировна</t>
  </si>
  <si>
    <t>Шарапа</t>
  </si>
  <si>
    <t>Юрьевич</t>
  </si>
  <si>
    <t>Шелег</t>
  </si>
  <si>
    <t>Евгеньевич</t>
  </si>
  <si>
    <t>Шериф</t>
  </si>
  <si>
    <t>Фуад Мохамед</t>
  </si>
  <si>
    <t>Аллам</t>
  </si>
  <si>
    <t>Шлома</t>
  </si>
  <si>
    <t>Шлык</t>
  </si>
  <si>
    <t>Виктория</t>
  </si>
  <si>
    <t>Валентиновна</t>
  </si>
  <si>
    <t>Шубелько</t>
  </si>
  <si>
    <t>Шуманский</t>
  </si>
  <si>
    <t>Шуров</t>
  </si>
  <si>
    <t>Щабловский</t>
  </si>
  <si>
    <t>Даниил</t>
  </si>
  <si>
    <t>Эль Кадмири</t>
  </si>
  <si>
    <t>Яхья</t>
  </si>
  <si>
    <t>Ялчынкая</t>
  </si>
  <si>
    <t>Озгюр</t>
  </si>
  <si>
    <t>Ашейчик</t>
  </si>
  <si>
    <t>Дарья</t>
  </si>
  <si>
    <t>Сергеевна</t>
  </si>
  <si>
    <t>Белый</t>
  </si>
  <si>
    <t>Бобров</t>
  </si>
  <si>
    <t>Аркадьевич</t>
  </si>
  <si>
    <t>Бобровко</t>
  </si>
  <si>
    <t>Болотько</t>
  </si>
  <si>
    <t>Леонидович</t>
  </si>
  <si>
    <t>Веремейчик</t>
  </si>
  <si>
    <t>Демянко</t>
  </si>
  <si>
    <t>Долгий</t>
  </si>
  <si>
    <t>Дудюк</t>
  </si>
  <si>
    <t>Жердецкая</t>
  </si>
  <si>
    <t>Аделина</t>
  </si>
  <si>
    <t>Заяц</t>
  </si>
  <si>
    <t>Кихтенко</t>
  </si>
  <si>
    <t>Ольга</t>
  </si>
  <si>
    <t>Юрьевна</t>
  </si>
  <si>
    <t>Кораневский</t>
  </si>
  <si>
    <t>Виктор</t>
  </si>
  <si>
    <t>Крикунов</t>
  </si>
  <si>
    <t>Кусакова</t>
  </si>
  <si>
    <t>Светлана</t>
  </si>
  <si>
    <t>Михальченко</t>
  </si>
  <si>
    <t>Невский</t>
  </si>
  <si>
    <t>Ничипорук</t>
  </si>
  <si>
    <t>Рахман С.М.</t>
  </si>
  <si>
    <t>Каблур</t>
  </si>
  <si>
    <t>Савчик</t>
  </si>
  <si>
    <t>Алина</t>
  </si>
  <si>
    <t>Олеговна</t>
  </si>
  <si>
    <t>Свириденко</t>
  </si>
  <si>
    <t>Силин</t>
  </si>
  <si>
    <t>Сухоцкий</t>
  </si>
  <si>
    <t>Шатило</t>
  </si>
  <si>
    <t>Яковкин</t>
  </si>
  <si>
    <t>Володько</t>
  </si>
  <si>
    <t>Вадим</t>
  </si>
  <si>
    <t>Артурович</t>
  </si>
  <si>
    <t>Григелевич</t>
  </si>
  <si>
    <t>Станислав</t>
  </si>
  <si>
    <t>Давидович</t>
  </si>
  <si>
    <t>Елизавета</t>
  </si>
  <si>
    <t>Евсеев</t>
  </si>
  <si>
    <t>Зайцев</t>
  </si>
  <si>
    <t>Кишкурно</t>
  </si>
  <si>
    <t>Вячеславовна</t>
  </si>
  <si>
    <t>Лабузов</t>
  </si>
  <si>
    <t>Сергей</t>
  </si>
  <si>
    <t>Левкович</t>
  </si>
  <si>
    <t>Екатерина</t>
  </si>
  <si>
    <t>Андреевна</t>
  </si>
  <si>
    <t>Маевский</t>
  </si>
  <si>
    <t>Малеванный</t>
  </si>
  <si>
    <t>Михнов</t>
  </si>
  <si>
    <t>Невыглас</t>
  </si>
  <si>
    <t>Парахневич</t>
  </si>
  <si>
    <t>Елена</t>
  </si>
  <si>
    <t>Половченя</t>
  </si>
  <si>
    <t>Решетникова</t>
  </si>
  <si>
    <t>Кристина</t>
  </si>
  <si>
    <t>Самцевич</t>
  </si>
  <si>
    <t>Светличный</t>
  </si>
  <si>
    <t>Синило</t>
  </si>
  <si>
    <t>Соколовский</t>
  </si>
  <si>
    <t>Странчевский</t>
  </si>
  <si>
    <t>Марк</t>
  </si>
  <si>
    <t>Феликсович</t>
  </si>
  <si>
    <t>Тарасовец</t>
  </si>
  <si>
    <t>Халецкий</t>
  </si>
  <si>
    <t>Шавнёва</t>
  </si>
  <si>
    <t>Шепетов</t>
  </si>
  <si>
    <t>Янцевич</t>
  </si>
  <si>
    <t>Яцук</t>
  </si>
  <si>
    <t>Арико</t>
  </si>
  <si>
    <t>Вашковец</t>
  </si>
  <si>
    <t>Войда</t>
  </si>
  <si>
    <t>Гип</t>
  </si>
  <si>
    <t>София</t>
  </si>
  <si>
    <t>Гойлик</t>
  </si>
  <si>
    <t>Емельянов</t>
  </si>
  <si>
    <t>Ерохин</t>
  </si>
  <si>
    <t>Максимович</t>
  </si>
  <si>
    <t>Казыро</t>
  </si>
  <si>
    <t>Кирющева</t>
  </si>
  <si>
    <t>Алёна</t>
  </si>
  <si>
    <t>Клещенок</t>
  </si>
  <si>
    <t>Валерий</t>
  </si>
  <si>
    <t>Коноплёв</t>
  </si>
  <si>
    <t>Манкевич</t>
  </si>
  <si>
    <t>Марук</t>
  </si>
  <si>
    <t>Пашков</t>
  </si>
  <si>
    <t>Радюк</t>
  </si>
  <si>
    <t>Ревяко</t>
  </si>
  <si>
    <t>Тонкович</t>
  </si>
  <si>
    <t>Филатов</t>
  </si>
  <si>
    <t>Ходькова</t>
  </si>
  <si>
    <t>Милана</t>
  </si>
  <si>
    <t>Шпак</t>
  </si>
  <si>
    <t>Бойко</t>
  </si>
  <si>
    <t>Винник</t>
  </si>
  <si>
    <t>Гузаревич</t>
  </si>
  <si>
    <t>Игоревна</t>
  </si>
  <si>
    <t>Ирония</t>
  </si>
  <si>
    <t>Седраха Чима</t>
  </si>
  <si>
    <t>Кириленко</t>
  </si>
  <si>
    <t>Вадимович</t>
  </si>
  <si>
    <t>Кириллов</t>
  </si>
  <si>
    <t>Комисарчук</t>
  </si>
  <si>
    <t>Марина</t>
  </si>
  <si>
    <t>Кухта</t>
  </si>
  <si>
    <t>Новик</t>
  </si>
  <si>
    <t>Попович</t>
  </si>
  <si>
    <t>Васильевич</t>
  </si>
  <si>
    <t>Пополамов</t>
  </si>
  <si>
    <t>Самуйлич</t>
  </si>
  <si>
    <t>Данила</t>
  </si>
  <si>
    <t>Синявская</t>
  </si>
  <si>
    <t>Ульяна</t>
  </si>
  <si>
    <t>Слепцов</t>
  </si>
  <si>
    <t>Тищенко</t>
  </si>
  <si>
    <t>Святослав</t>
  </si>
  <si>
    <t>Турко</t>
  </si>
  <si>
    <t>Фан Чан</t>
  </si>
  <si>
    <t>Ань Туан</t>
  </si>
  <si>
    <t>Федоровский</t>
  </si>
  <si>
    <t>№ дог</t>
  </si>
  <si>
    <t>город</t>
  </si>
  <si>
    <t>ООО</t>
  </si>
  <si>
    <t xml:space="preserve">НазваОрганизации </t>
  </si>
  <si>
    <t>полное имя</t>
  </si>
  <si>
    <t>Столбец1</t>
  </si>
  <si>
    <t>Минск</t>
  </si>
  <si>
    <t>№пп</t>
  </si>
  <si>
    <t>кол-во студентов</t>
  </si>
  <si>
    <t>состояние</t>
  </si>
  <si>
    <t xml:space="preserve">ГУО </t>
  </si>
  <si>
    <t>Средняя школа № 101</t>
  </si>
  <si>
    <t>г.Минск</t>
  </si>
  <si>
    <t>Средняя школа № 9</t>
  </si>
  <si>
    <t>Средняя школа № 105</t>
  </si>
  <si>
    <t>ГУО</t>
  </si>
  <si>
    <t>Средняя школа № 26</t>
  </si>
  <si>
    <t>Средняя школа № 52</t>
  </si>
  <si>
    <t>ГУ</t>
  </si>
  <si>
    <t>Контактное лицо</t>
  </si>
  <si>
    <t xml:space="preserve">тел. </t>
  </si>
  <si>
    <t>Белорусский научно-исследовательский центр электронной документации</t>
  </si>
  <si>
    <t>Сидюк Татьяна Степановна</t>
  </si>
  <si>
    <t>8029 274-86-90</t>
  </si>
  <si>
    <t>Интернет-магазин Евроопт</t>
  </si>
  <si>
    <t>ЗАО</t>
  </si>
  <si>
    <t>Инноватек</t>
  </si>
  <si>
    <t>Валекс ЭДУ</t>
  </si>
  <si>
    <t>ОАО</t>
  </si>
  <si>
    <t>Гомельтраснефть Дружба</t>
  </si>
  <si>
    <t>Новополоцк</t>
  </si>
  <si>
    <t>ЧПУП</t>
  </si>
  <si>
    <t>Ромгиль-Текс</t>
  </si>
  <si>
    <t>Слоним</t>
  </si>
  <si>
    <t>Каспел-АН</t>
  </si>
  <si>
    <t>УО</t>
  </si>
  <si>
    <t>Государственный центр коррекционно-развивающего обучения и реабилитации г.Гродно</t>
  </si>
  <si>
    <t>Гродно</t>
  </si>
  <si>
    <t>Минское городское управление Фонда социальной защиты населения</t>
  </si>
  <si>
    <t>УЗ</t>
  </si>
  <si>
    <t>Минская областная клиническая больница</t>
  </si>
  <si>
    <t>Нива-Мотор</t>
  </si>
  <si>
    <t>АКСОНИМ</t>
  </si>
  <si>
    <t>Модсен</t>
  </si>
  <si>
    <t>НетКрэкерБел</t>
  </si>
  <si>
    <t>Солидекс</t>
  </si>
  <si>
    <t>СМ Технолоджис</t>
  </si>
  <si>
    <t>ИУНПП</t>
  </si>
  <si>
    <t>САМСОЛЮШНС</t>
  </si>
  <si>
    <t>ПКП АТП</t>
  </si>
  <si>
    <t>ОЗМ-ПРОЕКТ</t>
  </si>
  <si>
    <t>Могилев</t>
  </si>
  <si>
    <t>Орша</t>
  </si>
  <si>
    <t>Газпром трансгаз Беларусь</t>
  </si>
  <si>
    <t>ГУП</t>
  </si>
  <si>
    <t>Национальное кадастровое агенство</t>
  </si>
  <si>
    <t>Пинское промышленно-торговое объединение "Полесье"</t>
  </si>
  <si>
    <t>Пинск</t>
  </si>
  <si>
    <t>Средняя школа №14 г.Мозыря</t>
  </si>
  <si>
    <t>Мозырь</t>
  </si>
  <si>
    <t>Ошмяны</t>
  </si>
  <si>
    <t>Ассоциация любительского спорта</t>
  </si>
  <si>
    <t>МЕБИУС-К</t>
  </si>
  <si>
    <t>РУП</t>
  </si>
  <si>
    <t>Ошмянское РУП ЖКХ</t>
  </si>
  <si>
    <t>Фабрика инноваций и решений</t>
  </si>
  <si>
    <t>"АМКОДОР" - управляющая компания холдинга</t>
  </si>
  <si>
    <t>г.п. Бешенковичи</t>
  </si>
  <si>
    <t>КБ Радар</t>
  </si>
  <si>
    <t>всего:</t>
  </si>
  <si>
    <t>нет дог.</t>
  </si>
  <si>
    <t>всего дог.</t>
  </si>
  <si>
    <t>макс №дог</t>
  </si>
  <si>
    <t>Сберегательный банк "Беларусбанк"</t>
  </si>
  <si>
    <t>Эксперт Софтваре Девелопмент</t>
  </si>
  <si>
    <t>Минский электротехнический завод им. Козлова</t>
  </si>
  <si>
    <t>ГП</t>
  </si>
  <si>
    <t>НИИ ТЗИ</t>
  </si>
  <si>
    <t>Лотиком</t>
  </si>
  <si>
    <t>Строительная компания "Прометей"</t>
  </si>
  <si>
    <t>Горки</t>
  </si>
  <si>
    <t>Белатра</t>
  </si>
  <si>
    <t>РУПТП</t>
  </si>
  <si>
    <t>Оршанский льнокомбинат</t>
  </si>
  <si>
    <t>БЕЛТЕЛЕКОМ</t>
  </si>
  <si>
    <t>СООО</t>
  </si>
  <si>
    <t>Интеликс Бел</t>
  </si>
  <si>
    <t>"ИНТЕГРАЛ" - управляющая компания холдинга "ИНТЕГРАЛ"</t>
  </si>
  <si>
    <t>НТЦ КОНТНАКТ</t>
  </si>
  <si>
    <t>ГНУ</t>
  </si>
  <si>
    <t>Объединенный институт машиностроения НАН Беларуси</t>
  </si>
  <si>
    <t>ЕМК Софт</t>
  </si>
  <si>
    <t>Иннотех Солюшнс</t>
  </si>
  <si>
    <t>Техно-Скай</t>
  </si>
  <si>
    <t>Жлобин</t>
  </si>
  <si>
    <t>Жлобинский филиал Гомельское агенство по государственной регистрации и земельному кадастру</t>
  </si>
  <si>
    <t>БЕЛРОБОТ</t>
  </si>
  <si>
    <t>ПСТ Лабс</t>
  </si>
  <si>
    <t>Саппорт Деск Технолоджис</t>
  </si>
  <si>
    <t>РНПУП</t>
  </si>
  <si>
    <t>Центр радиотехники Национальной академии наук Беларуси</t>
  </si>
  <si>
    <t>Даталайз</t>
  </si>
  <si>
    <t>Меркелеон девелопмент</t>
  </si>
  <si>
    <t>Ивашин</t>
  </si>
  <si>
    <t>ИнДев Солюшенс</t>
  </si>
  <si>
    <t>Мегаполис Инвест</t>
  </si>
  <si>
    <t>ИП</t>
  </si>
  <si>
    <t>ПКУП</t>
  </si>
  <si>
    <t>"Руно-Услуга" Невской Н.П.</t>
  </si>
  <si>
    <t>Марьина Горка</t>
  </si>
  <si>
    <t>Энергия ГМБХ</t>
  </si>
  <si>
    <t>Е-Сервисторг</t>
  </si>
  <si>
    <t>Белагропромбанк</t>
  </si>
  <si>
    <t>Витебск</t>
  </si>
  <si>
    <t>Витебскэнерго Филиал "Учебный центр"</t>
  </si>
  <si>
    <t>Белтаможсервис</t>
  </si>
  <si>
    <t>Соредняя школа №101 г.Минска</t>
  </si>
  <si>
    <t>Яшкин</t>
  </si>
  <si>
    <t>Имэджинари студио</t>
  </si>
  <si>
    <t>Ай Ти Дистрибуция</t>
  </si>
  <si>
    <t>ПроГИС</t>
  </si>
  <si>
    <t>дз</t>
  </si>
  <si>
    <t>Средняя школа №72 г.Минска</t>
  </si>
  <si>
    <t>ВЕЗА-Г</t>
  </si>
  <si>
    <t>ЧУП</t>
  </si>
  <si>
    <t>АйТи Перфоманс</t>
  </si>
  <si>
    <t>Банк роста и развития бизнеса</t>
  </si>
  <si>
    <t>СтримДекор</t>
  </si>
  <si>
    <t>Траектория качества</t>
  </si>
  <si>
    <t>Гимназия г.Дзержинкска</t>
  </si>
  <si>
    <t>Дзержинск</t>
  </si>
  <si>
    <t>ЧП</t>
  </si>
  <si>
    <t>Ждан</t>
  </si>
  <si>
    <t>РичБрэйнсСолюшенс</t>
  </si>
  <si>
    <t>ПолнНазваОрганизации</t>
  </si>
  <si>
    <t>Средняя школа №101 г.Минска</t>
  </si>
  <si>
    <t>ПолнНазваОрг</t>
  </si>
  <si>
    <t>Главный элемент</t>
  </si>
  <si>
    <t>Диннерсофт</t>
  </si>
  <si>
    <t>ТрансферХил</t>
  </si>
  <si>
    <t>Барановичи</t>
  </si>
  <si>
    <t>БНТУ</t>
  </si>
  <si>
    <t>Центр по обеспечению деятельности бюджетных организаций Бешенковичского района</t>
  </si>
  <si>
    <t>Минский завод колесных тягачей</t>
  </si>
  <si>
    <t>БНУТ, плановый отдел</t>
  </si>
  <si>
    <t>ДРТ Диджитал</t>
  </si>
  <si>
    <t>Королев</t>
  </si>
  <si>
    <t>ЕПАМ</t>
  </si>
  <si>
    <t>Эффективные программы</t>
  </si>
  <si>
    <t>Белорусские облачные технологии</t>
  </si>
  <si>
    <t>ИУП</t>
  </si>
  <si>
    <t>СтилЛедиМакс</t>
  </si>
  <si>
    <t>Борисов</t>
  </si>
  <si>
    <t>Борисовский завод медицинских препаратов</t>
  </si>
  <si>
    <t>Спираль Скаут</t>
  </si>
  <si>
    <t>Байт протект</t>
  </si>
  <si>
    <t>Атлант</t>
  </si>
  <si>
    <t>Полоцкий комбинат хлебопродуктов</t>
  </si>
  <si>
    <t>Софтарекс Технолоджиес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</si>
</sst>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i/>
      <sz val="12"/>
      <color rgb="FF000000"/>
      <name val="Calibri"/>
      <family val="2"/>
      <charset val="204"/>
    </font>
    <font>
      <b/>
      <sz val="11"/>
      <color theme="0"/>
      <name val="Calibri"/>
      <family val="2"/>
      <charset val="204"/>
    </font>
    <font>
      <b/>
      <sz val="12"/>
      <color theme="2" tint="-9.9978637043366805E-2"/>
      <name val="Calibri"/>
      <family val="2"/>
      <charset val="204"/>
    </font>
    <font>
      <b/>
      <i/>
      <sz val="12"/>
      <color theme="2" tint="-9.9978637043366805E-2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theme="0" tint="-0.14999847407452621"/>
      <name val="Calibri"/>
      <family val="2"/>
      <charset val="204"/>
    </font>
    <font>
      <b/>
      <sz val="11"/>
      <color rgb="FFC00000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i/>
      <sz val="11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2060"/>
      <name val="Calibri"/>
      <family val="2"/>
      <charset val="204"/>
    </font>
    <font>
      <b/>
      <sz val="11"/>
      <color rgb="FF002060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2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4" borderId="2" xfId="0" applyFont="1" applyFill="1" applyBorder="1"/>
    <xf numFmtId="0" fontId="4" fillId="4" borderId="3" xfId="0" applyFont="1" applyFill="1" applyBorder="1"/>
    <xf numFmtId="0" fontId="5" fillId="5" borderId="0" xfId="0" applyFont="1" applyFill="1" applyAlignment="1">
      <alignment horizontal="center"/>
    </xf>
    <xf numFmtId="0" fontId="4" fillId="4" borderId="4" xfId="0" applyFont="1" applyFill="1" applyBorder="1"/>
    <xf numFmtId="0" fontId="7" fillId="6" borderId="5" xfId="0" applyFont="1" applyFill="1" applyBorder="1"/>
    <xf numFmtId="0" fontId="9" fillId="7" borderId="0" xfId="0" applyFont="1" applyFill="1"/>
    <xf numFmtId="0" fontId="0" fillId="7" borderId="0" xfId="0" applyFill="1"/>
    <xf numFmtId="0" fontId="10" fillId="8" borderId="0" xfId="0" applyFont="1" applyFill="1" applyAlignment="1">
      <alignment horizontal="center"/>
    </xf>
    <xf numFmtId="0" fontId="1" fillId="0" borderId="6" xfId="0" applyFont="1" applyBorder="1"/>
    <xf numFmtId="0" fontId="6" fillId="5" borderId="7" xfId="0" applyFont="1" applyFill="1" applyBorder="1" applyAlignment="1">
      <alignment horizontal="center"/>
    </xf>
    <xf numFmtId="9" fontId="9" fillId="10" borderId="8" xfId="1" applyFont="1" applyFill="1" applyBorder="1"/>
    <xf numFmtId="0" fontId="0" fillId="0" borderId="9" xfId="0" applyBorder="1"/>
    <xf numFmtId="0" fontId="0" fillId="0" borderId="10" xfId="0" applyBorder="1"/>
    <xf numFmtId="0" fontId="1" fillId="0" borderId="9" xfId="0" applyFont="1" applyBorder="1"/>
    <xf numFmtId="0" fontId="1" fillId="0" borderId="11" xfId="0" applyFont="1" applyBorder="1"/>
    <xf numFmtId="0" fontId="9" fillId="9" borderId="12" xfId="0" applyFont="1" applyFill="1" applyBorder="1" applyAlignment="1">
      <alignment horizontal="center"/>
    </xf>
    <xf numFmtId="9" fontId="11" fillId="0" borderId="13" xfId="1" applyFont="1" applyBorder="1"/>
    <xf numFmtId="0" fontId="14" fillId="0" borderId="1" xfId="0" applyFont="1" applyBorder="1"/>
    <xf numFmtId="0" fontId="9" fillId="0" borderId="1" xfId="0" applyFont="1" applyBorder="1"/>
    <xf numFmtId="0" fontId="15" fillId="0" borderId="0" xfId="0" applyFont="1"/>
    <xf numFmtId="0" fontId="16" fillId="0" borderId="0" xfId="0" applyFont="1"/>
    <xf numFmtId="0" fontId="16" fillId="0" borderId="1" xfId="0" applyFont="1" applyBorder="1"/>
    <xf numFmtId="0" fontId="1" fillId="0" borderId="14" xfId="0" applyFont="1" applyBorder="1"/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15" xfId="0" applyBorder="1"/>
    <xf numFmtId="0" fontId="0" fillId="0" borderId="14" xfId="0" applyBorder="1"/>
    <xf numFmtId="0" fontId="9" fillId="0" borderId="0" xfId="0" applyFont="1"/>
    <xf numFmtId="0" fontId="17" fillId="0" borderId="0" xfId="0" applyFont="1"/>
    <xf numFmtId="0" fontId="18" fillId="0" borderId="1" xfId="0" applyFont="1" applyBorder="1"/>
    <xf numFmtId="0" fontId="0" fillId="2" borderId="0" xfId="0" applyFill="1"/>
    <xf numFmtId="0" fontId="0" fillId="2" borderId="1" xfId="0" applyFill="1" applyBorder="1"/>
  </cellXfs>
  <cellStyles count="2">
    <cellStyle name="Обычный" xfId="0" builtinId="0"/>
    <cellStyle name="Процентный" xfId="1" builtinId="5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none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numFmt numFmtId="0" formatCode="General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ck">
          <color theme="0"/>
        </top>
      </border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все студенты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09D-44F1-9F8D-AB2F4B1A20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09D-44F1-9F8D-AB2F4B1A20B7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09D-44F1-9F8D-AB2F4B1A20B7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09D-44F1-9F8D-AB2F4B1A20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ПОИТ!$L$103:$L$107</c15:sqref>
                  </c15:fullRef>
                </c:ext>
              </c:extLst>
              <c:f>(ПОИТ!$L$103,ПОИТ!$L$107)</c:f>
              <c:strCache>
                <c:ptCount val="2"/>
                <c:pt idx="0">
                  <c:v>всего дог.</c:v>
                </c:pt>
                <c:pt idx="1">
                  <c:v>нет дог.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ПОИТ!$M$103:$M$107</c15:sqref>
                  </c15:fullRef>
                </c:ext>
              </c:extLst>
              <c:f>(ПОИТ!$M$103,ПОИТ!$M$107)</c:f>
              <c:numCache>
                <c:formatCode>General</c:formatCode>
                <c:ptCount val="2"/>
                <c:pt idx="0">
                  <c:v>114</c:v>
                </c:pt>
                <c:pt idx="1">
                  <c:v>79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909D-44F1-9F8D-AB2F4B1A2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ПОИТ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21B-4668-8DD2-D755AB68961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21B-4668-8DD2-D755AB68961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ПОИТ!$L$111:$L$115</c15:sqref>
                  </c15:fullRef>
                </c:ext>
              </c:extLst>
              <c:f>(ПОИТ!$L$111,ПОИТ!$L$115)</c:f>
              <c:strCache>
                <c:ptCount val="2"/>
                <c:pt idx="0">
                  <c:v>всего дог.</c:v>
                </c:pt>
                <c:pt idx="1">
                  <c:v>нет дог.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ПОИТ!$M$111:$M$115</c15:sqref>
                  </c15:fullRef>
                </c:ext>
              </c:extLst>
              <c:f>(ПОИТ!$M$111,ПОИТ!$M$115)</c:f>
              <c:numCache>
                <c:formatCode>General</c:formatCode>
                <c:ptCount val="2"/>
                <c:pt idx="0">
                  <c:v>59</c:v>
                </c:pt>
                <c:pt idx="1">
                  <c:v>41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8555-47A1-BA5E-5505CAC8B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ИСИТ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711-4C7F-A1E8-A872482FC2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711-4C7F-A1E8-A872482FC21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'ИСИТ САПР'!$J$97:$J$101</c15:sqref>
                  </c15:fullRef>
                </c:ext>
              </c:extLst>
              <c:f>('ИСИТ САПР'!$J$97,'ИСИТ САПР'!$J$101)</c:f>
              <c:strCache>
                <c:ptCount val="2"/>
                <c:pt idx="0">
                  <c:v>всего дог.</c:v>
                </c:pt>
                <c:pt idx="1">
                  <c:v>нет дог.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'ИСИТ САПР'!$K$97:$K$101</c15:sqref>
                  </c15:fullRef>
                </c:ext>
              </c:extLst>
              <c:f>('ИСИТ САПР'!$K$97,'ИСИТ САПР'!$K$101)</c:f>
              <c:numCache>
                <c:formatCode>General</c:formatCode>
                <c:ptCount val="2"/>
                <c:pt idx="0">
                  <c:v>55</c:v>
                </c:pt>
                <c:pt idx="1">
                  <c:v>38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B0BD-4FF5-B1C3-2AC2750D3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971550</xdr:colOff>
      <xdr:row>104</xdr:row>
      <xdr:rowOff>171450</xdr:rowOff>
    </xdr:from>
    <xdr:to>
      <xdr:col>5</xdr:col>
      <xdr:colOff>438151</xdr:colOff>
      <xdr:row>126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74FBC6B-C741-E7D0-9BA2-F46FFA268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3667125</xdr:colOff>
      <xdr:row>105</xdr:row>
      <xdr:rowOff>161925</xdr:rowOff>
    </xdr:from>
    <xdr:to>
      <xdr:col>10</xdr:col>
      <xdr:colOff>2000250</xdr:colOff>
      <xdr:row>120</xdr:row>
      <xdr:rowOff>38100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8265080-4AF0-EA47-A671-09FDA6AF52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438149</xdr:colOff>
      <xdr:row>99</xdr:row>
      <xdr:rowOff>57150</xdr:rowOff>
    </xdr:from>
    <xdr:to>
      <xdr:col>8</xdr:col>
      <xdr:colOff>2609849</xdr:colOff>
      <xdr:row>113</xdr:row>
      <xdr:rowOff>133350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22FA35E-A614-E677-F2D7-CE53B76E1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D4A88F3-6F86-4C3E-9779-914C3E7CB18A}" name="Таблица3" displayName="Таблица3" ref="A1:L101" totalsRowShown="0" tableBorderDxfId="16">
  <autoFilter ref="A1:L101" xr:uid="{5D4A88F3-6F86-4C3E-9779-914C3E7CB18A}"/>
  <sortState xmlns:xlrd2="http://schemas.microsoft.com/office/spreadsheetml/2017/richdata2" ref="A2:L101">
    <sortCondition ref="B1:B101"/>
  </sortState>
  <tableColumns count="12">
    <tableColumn id="1" xr3:uid="{2BCF05C1-1BAE-451F-92FA-8BBBEA61EBB0}" name="Столбец1"/>
    <tableColumn id="2" xr3:uid="{A2D15B5C-BAB1-43D7-9603-A80C48D8D9A5}" name="Фамилия"/>
    <tableColumn id="3" xr3:uid="{D83DC354-D0A5-4D30-A4CA-701D8DEA39C1}" name="Имя"/>
    <tableColumn id="4" xr3:uid="{F617857B-ACD2-4BDA-B816-FC04456D25BE}" name="Отчество"/>
    <tableColumn id="5" xr3:uid="{3E97C8B2-5E3A-450F-91ED-FC2B356FA028}" name="Стоимость обучения"/>
    <tableColumn id="6" xr3:uid="{BEB8B1B7-2B11-4599-8333-07D2D80B3C1E}" name="Номер группы"/>
    <tableColumn id="7" xr3:uid="{7D0B6F0A-E92A-4FB8-AF6F-0A9CCA4BE6AE}" name="№ дог" dataDxfId="15"/>
    <tableColumn id="8" xr3:uid="{E55263BA-7052-4956-AEAB-93F258589CB9}" name="ООО" dataDxfId="14"/>
    <tableColumn id="9" xr3:uid="{184A24AC-F20E-45A3-B91B-E0507517F8C5}" name="НазваОрганизации " dataDxfId="13"/>
    <tableColumn id="10" xr3:uid="{AEF8916A-D687-4E15-9098-947CDA9CBA8A}" name="город" dataDxfId="12"/>
    <tableColumn id="11" xr3:uid="{5EB21B7A-294D-4BE5-AFFF-EAD1BC154927}" name="полное имя" dataDxfId="11">
      <calculatedColumnFormula>CONCATENATE(Таблица3[[#This Row],[Фамилия]]," ",Таблица3[[#This Row],[Имя]]," ",Таблица3[[#This Row],[Отчество]])</calculatedColumnFormula>
    </tableColumn>
    <tableColumn id="12" xr3:uid="{09E0A634-33CA-4286-A0D2-40B10B6E009D}" name="ПолнНазваОрганизации" dataDxfId="10">
      <calculatedColumnFormula>CONCATENATE(Таблица3[[#This Row],[ООО]]," «",Таблица3[[#This Row],[НазваОрганизации ]],"», г.",Таблица3[[#This Row],[город]])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5704C1D-4351-47CB-89B9-0F8A925C15EC}" name="Таблица4" displayName="Таблица4" ref="A1:L94" totalsRowShown="0" headerRowDxfId="9">
  <autoFilter ref="A1:L94" xr:uid="{15704C1D-4351-47CB-89B9-0F8A925C15EC}"/>
  <sortState xmlns:xlrd2="http://schemas.microsoft.com/office/spreadsheetml/2017/richdata2" ref="A2:L94">
    <sortCondition ref="B1:B94"/>
  </sortState>
  <tableColumns count="12">
    <tableColumn id="1" xr3:uid="{3810A656-4E1C-4D29-A1D5-BB6E47F0C79D}" name="#"/>
    <tableColumn id="2" xr3:uid="{C5A89099-472C-49C2-BF6D-E0367855D23C}" name="Фамилия"/>
    <tableColumn id="3" xr3:uid="{204A9B0D-F932-448D-AB95-2026F521D853}" name="Имя"/>
    <tableColumn id="4" xr3:uid="{F6AD8478-8133-48E8-AFD5-3F5ED8B6871F}" name="Отчество"/>
    <tableColumn id="5" xr3:uid="{13257A0C-F2A4-4507-AC67-5ACF34DE2F9D}" name="Стоимость обучения"/>
    <tableColumn id="6" xr3:uid="{28865E9E-1E0A-457E-ABD3-07CB9D0AEF66}" name="Номер группы"/>
    <tableColumn id="7" xr3:uid="{BF8E48F7-3FE7-4104-863B-722E8DE07F65}" name="№ дог" dataDxfId="8"/>
    <tableColumn id="8" xr3:uid="{B4C9AA2D-3D7C-4BBC-BDD3-D2DC631E8C5D}" name="ООО" dataDxfId="7"/>
    <tableColumn id="9" xr3:uid="{E4AD8051-EEC7-4E22-9866-6A1334DDA1ED}" name="НазваОрганизации " dataDxfId="6"/>
    <tableColumn id="10" xr3:uid="{BE8E4589-33F8-4634-B5EF-F51F50B5D53F}" name="город" dataDxfId="5"/>
    <tableColumn id="12" xr3:uid="{0F1AD8A3-DC62-4C29-ACAC-6C357838FE56}" name="ПолнНазваОрг" dataDxfId="4">
      <calculatedColumnFormula>CONCATENATE(Таблица4[[#This Row],[ООО]]," «",Таблица4[[#This Row],[НазваОрганизации ]],"», г.",Таблица4[[#This Row],[город]])</calculatedColumnFormula>
    </tableColumn>
    <tableColumn id="11" xr3:uid="{62255920-6861-4C44-9A1D-F1192A8E0CC2}" name="полное имя" dataDxfId="3">
      <calculatedColumnFormula>CONCATENATE(Таблица4[[#This Row],[Фамилия]]," ",Таблица4[[#This Row],[Имя]]," ",Таблица4[[#This Row],[Отчество]])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A109A3-0C47-4E0D-A26E-2309EC441F7F}" name="Таблица2" displayName="Таблица2" ref="A1:H7" totalsRowShown="0" headerRowDxfId="2">
  <autoFilter ref="A1:H7" xr:uid="{E4A109A3-0C47-4E0D-A26E-2309EC441F7F}"/>
  <tableColumns count="8">
    <tableColumn id="1" xr3:uid="{6104A72F-45B5-457D-9A38-0AFEEFA8126E}" name="№пп"/>
    <tableColumn id="2" xr3:uid="{633A4141-0408-4F31-8FEA-7E5D4E967DD5}" name="ООО"/>
    <tableColumn id="3" xr3:uid="{5055130D-B219-40BD-9E40-D2B40821C04E}" name="НазваОрганизации "/>
    <tableColumn id="4" xr3:uid="{27587B8F-F42B-45D2-838A-27EB135FE43E}" name="город"/>
    <tableColumn id="5" xr3:uid="{366FDDAA-752E-4E9D-B942-E11CE5B307D4}" name="кол-во студентов"/>
    <tableColumn id="6" xr3:uid="{E71539E6-EFBB-4A9A-9371-F8C574B6A0D4}" name="состояние"/>
    <tableColumn id="7" xr3:uid="{55981373-E913-4545-AFAD-F8BB9AC26FD8}" name="Контактное лицо"/>
    <tableColumn id="8" xr3:uid="{3FB0CD4A-944A-4829-AA71-82051FC7693B}" name="тел. 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E1DC5-6B57-4982-A3B8-DA6FAC811A8F}">
  <dimension ref="A1:N115"/>
  <sheetViews>
    <sheetView topLeftCell="E1" workbookViewId="0">
      <selection activeCell="L42" sqref="L42"/>
    </sheetView>
  </sheetViews>
  <sheetFormatPr defaultRowHeight="15" x14ac:dyDescent="0.25"/>
  <cols>
    <col min="1" max="1" width="11.85546875" customWidth="1"/>
    <col min="2" max="2" width="14.7109375" bestFit="1" customWidth="1"/>
    <col min="3" max="3" width="34.28515625" bestFit="1" customWidth="1"/>
    <col min="4" max="4" width="15.85546875" bestFit="1" customWidth="1"/>
    <col min="5" max="5" width="20.140625" bestFit="1" customWidth="1"/>
    <col min="6" max="6" width="14.5703125" bestFit="1" customWidth="1"/>
    <col min="7" max="8" width="11.85546875" customWidth="1"/>
    <col min="9" max="9" width="66.140625" customWidth="1"/>
    <col min="10" max="10" width="12.85546875" customWidth="1"/>
    <col min="11" max="11" width="43.140625" bestFit="1" customWidth="1"/>
    <col min="12" max="12" width="70.5703125" bestFit="1" customWidth="1"/>
    <col min="13" max="13" width="10.85546875" bestFit="1" customWidth="1"/>
  </cols>
  <sheetData>
    <row r="1" spans="1:12" x14ac:dyDescent="0.25">
      <c r="A1" t="s">
        <v>324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319</v>
      </c>
      <c r="H1" s="6" t="s">
        <v>321</v>
      </c>
      <c r="I1" s="6" t="s">
        <v>322</v>
      </c>
      <c r="J1" s="6" t="s">
        <v>320</v>
      </c>
      <c r="K1" s="7" t="s">
        <v>323</v>
      </c>
      <c r="L1" t="s">
        <v>453</v>
      </c>
    </row>
    <row r="2" spans="1:12" x14ac:dyDescent="0.25">
      <c r="A2">
        <v>32664</v>
      </c>
      <c r="B2" t="s">
        <v>6</v>
      </c>
      <c r="C2" t="s">
        <v>7</v>
      </c>
      <c r="E2" t="s">
        <v>8</v>
      </c>
      <c r="F2">
        <v>10701220</v>
      </c>
      <c r="G2" s="2"/>
      <c r="H2" s="3"/>
      <c r="I2" s="3"/>
      <c r="J2" s="3"/>
      <c r="K2" t="str">
        <f>CONCATENATE(Таблица3[[#This Row],[Фамилия]]," ",Таблица3[[#This Row],[Имя]]," ",Таблица3[[#This Row],[Отчество]])</f>
        <v xml:space="preserve">Абдикаримов Хасан </v>
      </c>
      <c r="L2" s="31" t="str">
        <f>CONCATENATE(Таблица3[[#This Row],[ООО]]," «",Таблица3[[#This Row],[НазваОрганизации ]],"», г.",Таблица3[[#This Row],[город]])</f>
        <v xml:space="preserve"> «», г.</v>
      </c>
    </row>
    <row r="3" spans="1:12" x14ac:dyDescent="0.25">
      <c r="A3">
        <v>857</v>
      </c>
      <c r="B3" t="s">
        <v>9</v>
      </c>
      <c r="C3" t="s">
        <v>10</v>
      </c>
      <c r="D3" t="s">
        <v>11</v>
      </c>
      <c r="E3" t="s">
        <v>8</v>
      </c>
      <c r="F3">
        <v>10701320</v>
      </c>
      <c r="G3" s="2">
        <v>176</v>
      </c>
      <c r="H3" s="2" t="s">
        <v>334</v>
      </c>
      <c r="I3" s="2" t="s">
        <v>441</v>
      </c>
      <c r="J3" s="2" t="s">
        <v>325</v>
      </c>
      <c r="K3" t="str">
        <f>CONCATENATE(Таблица3[[#This Row],[Фамилия]]," ",Таблица3[[#This Row],[Имя]]," ",Таблица3[[#This Row],[Отчество]])</f>
        <v>Аверков Илья Александрович</v>
      </c>
      <c r="L3" s="3" t="str">
        <f>CONCATENATE(Таблица3[[#This Row],[ООО]]," «",Таблица3[[#This Row],[НазваОрганизации ]],"», г.",Таблица3[[#This Row],[город]])</f>
        <v>ГУО «Средняя школа №72 г.Минска», г.Минск</v>
      </c>
    </row>
    <row r="4" spans="1:12" x14ac:dyDescent="0.25">
      <c r="A4">
        <v>2894</v>
      </c>
      <c r="B4" t="s">
        <v>12</v>
      </c>
      <c r="C4" t="s">
        <v>13</v>
      </c>
      <c r="D4" t="s">
        <v>14</v>
      </c>
      <c r="E4" t="s">
        <v>15</v>
      </c>
      <c r="F4">
        <v>10701320</v>
      </c>
      <c r="G4" s="2">
        <v>115</v>
      </c>
      <c r="H4" s="2" t="s">
        <v>321</v>
      </c>
      <c r="I4" s="2" t="s">
        <v>363</v>
      </c>
      <c r="J4" s="2" t="s">
        <v>325</v>
      </c>
      <c r="K4" t="str">
        <f>CONCATENATE(Таблица3[[#This Row],[Фамилия]]," ",Таблица3[[#This Row],[Имя]]," ",Таблица3[[#This Row],[Отчество]])</f>
        <v>Акимов Егор Сергеевич</v>
      </c>
      <c r="L4" s="3" t="str">
        <f>CONCATENATE(Таблица3[[#This Row],[ООО]]," «",Таблица3[[#This Row],[НазваОрганизации ]],"», г.",Таблица3[[#This Row],[город]])</f>
        <v>ООО «НетКрэкерБел», г.Минск</v>
      </c>
    </row>
    <row r="5" spans="1:12" x14ac:dyDescent="0.25">
      <c r="A5">
        <v>7248</v>
      </c>
      <c r="B5" t="s">
        <v>16</v>
      </c>
      <c r="C5" t="s">
        <v>17</v>
      </c>
      <c r="E5" t="s">
        <v>8</v>
      </c>
      <c r="F5">
        <v>10701120</v>
      </c>
      <c r="G5" s="2"/>
      <c r="H5" s="2"/>
      <c r="I5" s="3"/>
      <c r="J5" s="3"/>
      <c r="K5" t="str">
        <f>CONCATENATE(Таблица3[[#This Row],[Фамилия]]," ",Таблица3[[#This Row],[Имя]]," ",Таблица3[[#This Row],[Отчество]])</f>
        <v xml:space="preserve">Али Марван Абдулкарим Фархан Ахмед </v>
      </c>
      <c r="L5" s="3" t="str">
        <f>CONCATENATE(Таблица3[[#This Row],[ООО]]," «",Таблица3[[#This Row],[НазваОрганизации ]],"», г.",Таблица3[[#This Row],[город]])</f>
        <v xml:space="preserve"> «», г.</v>
      </c>
    </row>
    <row r="6" spans="1:12" x14ac:dyDescent="0.25">
      <c r="A6">
        <v>23617</v>
      </c>
      <c r="B6" t="s">
        <v>18</v>
      </c>
      <c r="C6" t="s">
        <v>19</v>
      </c>
      <c r="E6" t="s">
        <v>8</v>
      </c>
      <c r="F6">
        <v>10701220</v>
      </c>
      <c r="G6" s="2"/>
      <c r="H6" s="3"/>
      <c r="I6" s="3"/>
      <c r="J6" s="3"/>
      <c r="K6" t="str">
        <f>CONCATENATE(Таблица3[[#This Row],[Фамилия]]," ",Таблица3[[#This Row],[Имя]]," ",Таблица3[[#This Row],[Отчество]])</f>
        <v xml:space="preserve">Альмохлеф Ахмад Абдульвахаб </v>
      </c>
      <c r="L6" s="3" t="str">
        <f>CONCATENATE(Таблица3[[#This Row],[ООО]]," «",Таблица3[[#This Row],[НазваОрганизации ]],"», г.",Таблица3[[#This Row],[город]])</f>
        <v xml:space="preserve"> «», г.</v>
      </c>
    </row>
    <row r="7" spans="1:12" x14ac:dyDescent="0.25">
      <c r="A7">
        <v>5155</v>
      </c>
      <c r="B7" t="s">
        <v>20</v>
      </c>
      <c r="C7" t="s">
        <v>21</v>
      </c>
      <c r="D7" t="s">
        <v>22</v>
      </c>
      <c r="E7" t="s">
        <v>8</v>
      </c>
      <c r="F7">
        <v>10701220</v>
      </c>
      <c r="G7" s="2"/>
      <c r="H7" s="3"/>
      <c r="I7" s="3"/>
      <c r="J7" s="3"/>
      <c r="K7" t="str">
        <f>CONCATENATE(Таблица3[[#This Row],[Фамилия]]," ",Таблица3[[#This Row],[Имя]]," ",Таблица3[[#This Row],[Отчество]])</f>
        <v>Асветимский Виталий Дмитриевич</v>
      </c>
      <c r="L7" s="3" t="str">
        <f>CONCATENATE(Таблица3[[#This Row],[ООО]]," «",Таблица3[[#This Row],[НазваОрганизации ]],"», г.",Таблица3[[#This Row],[город]])</f>
        <v xml:space="preserve"> «», г.</v>
      </c>
    </row>
    <row r="8" spans="1:12" x14ac:dyDescent="0.25">
      <c r="A8">
        <v>2215</v>
      </c>
      <c r="B8" t="s">
        <v>23</v>
      </c>
      <c r="C8" t="s">
        <v>24</v>
      </c>
      <c r="D8" t="s">
        <v>25</v>
      </c>
      <c r="E8" t="s">
        <v>15</v>
      </c>
      <c r="F8">
        <v>10701220</v>
      </c>
      <c r="G8" s="2">
        <v>195</v>
      </c>
      <c r="H8" s="2" t="s">
        <v>321</v>
      </c>
      <c r="I8" s="2" t="s">
        <v>477</v>
      </c>
      <c r="J8" s="2" t="s">
        <v>325</v>
      </c>
      <c r="K8" t="str">
        <f>CONCATENATE(Таблица3[[#This Row],[Фамилия]]," ",Таблица3[[#This Row],[Имя]]," ",Таблица3[[#This Row],[Отчество]])</f>
        <v>Асташкевич Степан Константинович</v>
      </c>
      <c r="L8" s="3" t="str">
        <f>CONCATENATE(Таблица3[[#This Row],[ООО]]," «",Таблица3[[#This Row],[НазваОрганизации ]],"», г.",Таблица3[[#This Row],[город]])</f>
        <v>ООО «Софтарекс Технолоджиес», г.Минск</v>
      </c>
    </row>
    <row r="9" spans="1:12" x14ac:dyDescent="0.25">
      <c r="A9">
        <v>4916</v>
      </c>
      <c r="B9" t="s">
        <v>27</v>
      </c>
      <c r="C9" t="s">
        <v>28</v>
      </c>
      <c r="D9" t="s">
        <v>29</v>
      </c>
      <c r="E9" t="s">
        <v>15</v>
      </c>
      <c r="F9">
        <v>10701320</v>
      </c>
      <c r="G9" s="2"/>
      <c r="H9" s="3"/>
      <c r="I9" s="3"/>
      <c r="J9" s="3"/>
      <c r="K9" t="str">
        <f>CONCATENATE(Таблица3[[#This Row],[Фамилия]]," ",Таблица3[[#This Row],[Имя]]," ",Таблица3[[#This Row],[Отчество]])</f>
        <v>Бончик Максим Витальевич</v>
      </c>
      <c r="L9" s="3" t="str">
        <f>CONCATENATE(Таблица3[[#This Row],[ООО]]," «",Таблица3[[#This Row],[НазваОрганизации ]],"», г.",Таблица3[[#This Row],[город]])</f>
        <v xml:space="preserve"> «», г.</v>
      </c>
    </row>
    <row r="10" spans="1:12" x14ac:dyDescent="0.25">
      <c r="A10">
        <v>23636</v>
      </c>
      <c r="B10" t="s">
        <v>30</v>
      </c>
      <c r="C10" t="s">
        <v>31</v>
      </c>
      <c r="E10" t="s">
        <v>8</v>
      </c>
      <c r="F10">
        <v>10701320</v>
      </c>
      <c r="G10" s="2"/>
      <c r="H10" s="3"/>
      <c r="I10" s="3"/>
      <c r="J10" s="3"/>
      <c r="K10" t="str">
        <f>CONCATENATE(Таблица3[[#This Row],[Фамилия]]," ",Таблица3[[#This Row],[Имя]]," ",Таблица3[[#This Row],[Отчество]])</f>
        <v xml:space="preserve">Ботиров Джахонгир </v>
      </c>
      <c r="L10" s="3" t="str">
        <f>CONCATENATE(Таблица3[[#This Row],[ООО]]," «",Таблица3[[#This Row],[НазваОрганизации ]],"», г.",Таблица3[[#This Row],[город]])</f>
        <v xml:space="preserve"> «», г.</v>
      </c>
    </row>
    <row r="11" spans="1:12" x14ac:dyDescent="0.25">
      <c r="A11">
        <v>5953</v>
      </c>
      <c r="B11" t="s">
        <v>32</v>
      </c>
      <c r="C11" t="s">
        <v>33</v>
      </c>
      <c r="D11" t="s">
        <v>34</v>
      </c>
      <c r="E11" t="s">
        <v>15</v>
      </c>
      <c r="F11">
        <v>10701320</v>
      </c>
      <c r="G11" s="2">
        <v>125</v>
      </c>
      <c r="H11" s="2" t="s">
        <v>334</v>
      </c>
      <c r="I11" s="2" t="s">
        <v>377</v>
      </c>
      <c r="J11" s="2" t="s">
        <v>378</v>
      </c>
      <c r="K11" t="str">
        <f>CONCATENATE(Таблица3[[#This Row],[Фамилия]]," ",Таблица3[[#This Row],[Имя]]," ",Таблица3[[#This Row],[Отчество]])</f>
        <v>Бохонко Артём Олегович</v>
      </c>
      <c r="L11" s="3" t="str">
        <f>CONCATENATE(Таблица3[[#This Row],[ООО]]," «",Таблица3[[#This Row],[НазваОрганизации ]],"», г.",Таблица3[[#This Row],[город]])</f>
        <v>ГУО «Средняя школа №14 г.Мозыря», г.Мозырь</v>
      </c>
    </row>
    <row r="12" spans="1:12" x14ac:dyDescent="0.25">
      <c r="A12">
        <v>7081</v>
      </c>
      <c r="B12" t="s">
        <v>35</v>
      </c>
      <c r="C12" t="s">
        <v>36</v>
      </c>
      <c r="E12" t="s">
        <v>8</v>
      </c>
      <c r="F12">
        <v>10701220</v>
      </c>
      <c r="G12" s="2">
        <v>180</v>
      </c>
      <c r="H12" s="2" t="s">
        <v>321</v>
      </c>
      <c r="I12" s="2" t="s">
        <v>446</v>
      </c>
      <c r="J12" s="2" t="s">
        <v>325</v>
      </c>
      <c r="K12" t="str">
        <f>CONCATENATE(Таблица3[[#This Row],[Фамилия]]," ",Таблица3[[#This Row],[Имя]]," ",Таблица3[[#This Row],[Отчество]])</f>
        <v xml:space="preserve">Бояринов Владислав </v>
      </c>
      <c r="L12" s="3" t="str">
        <f>CONCATENATE(Таблица3[[#This Row],[ООО]]," «",Таблица3[[#This Row],[НазваОрганизации ]],"», г.",Таблица3[[#This Row],[город]])</f>
        <v>ООО «СтримДекор», г.Минск</v>
      </c>
    </row>
    <row r="13" spans="1:12" x14ac:dyDescent="0.25">
      <c r="A13">
        <v>6674</v>
      </c>
      <c r="B13" t="s">
        <v>37</v>
      </c>
      <c r="C13" t="s">
        <v>38</v>
      </c>
      <c r="D13" t="s">
        <v>39</v>
      </c>
      <c r="E13" t="s">
        <v>8</v>
      </c>
      <c r="F13">
        <v>10701120</v>
      </c>
      <c r="G13" s="2"/>
      <c r="H13" s="3"/>
      <c r="I13" s="3"/>
      <c r="J13" s="3"/>
      <c r="K13" t="str">
        <f>CONCATENATE(Таблица3[[#This Row],[Фамилия]]," ",Таблица3[[#This Row],[Имя]]," ",Таблица3[[#This Row],[Отчество]])</f>
        <v>Буксов Никита Андреевич</v>
      </c>
      <c r="L13" s="3" t="str">
        <f>CONCATENATE(Таблица3[[#This Row],[ООО]]," «",Таблица3[[#This Row],[НазваОрганизации ]],"», г.",Таблица3[[#This Row],[город]])</f>
        <v xml:space="preserve"> «», г.</v>
      </c>
    </row>
    <row r="14" spans="1:12" x14ac:dyDescent="0.25">
      <c r="A14">
        <v>6930</v>
      </c>
      <c r="B14" t="s">
        <v>40</v>
      </c>
      <c r="C14" t="s">
        <v>41</v>
      </c>
      <c r="D14" t="s">
        <v>42</v>
      </c>
      <c r="E14" t="s">
        <v>8</v>
      </c>
      <c r="F14">
        <v>10701320</v>
      </c>
      <c r="G14" s="2">
        <v>132</v>
      </c>
      <c r="H14" s="3"/>
      <c r="I14" s="2" t="s">
        <v>380</v>
      </c>
      <c r="J14" s="2" t="s">
        <v>325</v>
      </c>
      <c r="K14" t="str">
        <f>CONCATENATE(Таблица3[[#This Row],[Фамилия]]," ",Таблица3[[#This Row],[Имя]]," ",Таблица3[[#This Row],[Отчество]])</f>
        <v>Верхов Александр Михайлович</v>
      </c>
      <c r="L14" s="3" t="str">
        <f>CONCATENATE(Таблица3[[#This Row],[ООО]]," «",Таблица3[[#This Row],[НазваОрганизации ]],"», г.",Таблица3[[#This Row],[город]])</f>
        <v xml:space="preserve"> «Ассоциация любительского спорта», г.Минск</v>
      </c>
    </row>
    <row r="15" spans="1:12" x14ac:dyDescent="0.25">
      <c r="A15">
        <v>6832</v>
      </c>
      <c r="B15" t="s">
        <v>43</v>
      </c>
      <c r="C15" t="s">
        <v>44</v>
      </c>
      <c r="D15" t="s">
        <v>45</v>
      </c>
      <c r="E15" t="s">
        <v>8</v>
      </c>
      <c r="F15">
        <v>10701120</v>
      </c>
      <c r="G15" s="2">
        <v>162</v>
      </c>
      <c r="H15" s="2" t="s">
        <v>344</v>
      </c>
      <c r="I15" s="2" t="s">
        <v>456</v>
      </c>
      <c r="J15" s="2" t="s">
        <v>325</v>
      </c>
      <c r="K15" t="str">
        <f>CONCATENATE(Таблица3[[#This Row],[Фамилия]]," ",Таблица3[[#This Row],[Имя]]," ",Таблица3[[#This Row],[Отчество]])</f>
        <v>Викторова Мелания Александровна</v>
      </c>
      <c r="L15" s="3" t="str">
        <f>CONCATENATE(Таблица3[[#This Row],[ООО]]," «",Таблица3[[#This Row],[НазваОрганизации ]],"», г.",Таблица3[[#This Row],[город]])</f>
        <v>ЗАО «Главный элемент», г.Минск</v>
      </c>
    </row>
    <row r="16" spans="1:12" x14ac:dyDescent="0.25">
      <c r="A16">
        <v>7010</v>
      </c>
      <c r="B16" t="s">
        <v>46</v>
      </c>
      <c r="C16" t="s">
        <v>41</v>
      </c>
      <c r="D16" t="s">
        <v>47</v>
      </c>
      <c r="E16" t="s">
        <v>8</v>
      </c>
      <c r="F16">
        <v>10701120</v>
      </c>
      <c r="G16" s="2"/>
      <c r="H16" s="3"/>
      <c r="I16" s="3"/>
      <c r="J16" s="3"/>
      <c r="K16" t="str">
        <f>CONCATENATE(Таблица3[[#This Row],[Фамилия]]," ",Таблица3[[#This Row],[Имя]]," ",Таблица3[[#This Row],[Отчество]])</f>
        <v>Волынец Александр Владимирович</v>
      </c>
      <c r="L16" s="3" t="str">
        <f>CONCATENATE(Таблица3[[#This Row],[ООО]]," «",Таблица3[[#This Row],[НазваОрганизации ]],"», г.",Таблица3[[#This Row],[город]])</f>
        <v xml:space="preserve"> «», г.</v>
      </c>
    </row>
    <row r="17" spans="1:12" x14ac:dyDescent="0.25">
      <c r="A17">
        <v>1331</v>
      </c>
      <c r="B17" t="s">
        <v>48</v>
      </c>
      <c r="C17" t="s">
        <v>49</v>
      </c>
      <c r="D17" t="s">
        <v>11</v>
      </c>
      <c r="E17" t="s">
        <v>8</v>
      </c>
      <c r="F17">
        <v>10701220</v>
      </c>
      <c r="G17" s="2">
        <v>158</v>
      </c>
      <c r="H17" s="2" t="s">
        <v>321</v>
      </c>
      <c r="I17" s="2" t="s">
        <v>421</v>
      </c>
      <c r="J17" s="2" t="s">
        <v>325</v>
      </c>
      <c r="K17" t="str">
        <f>CONCATENATE(Таблица3[[#This Row],[Фамилия]]," ",Таблица3[[#This Row],[Имя]]," ",Таблица3[[#This Row],[Отчество]])</f>
        <v>Гаврилов Денис Александрович</v>
      </c>
      <c r="L17" s="3" t="str">
        <f>CONCATENATE(Таблица3[[#This Row],[ООО]]," «",Таблица3[[#This Row],[НазваОрганизации ]],"», г.",Таблица3[[#This Row],[город]])</f>
        <v>ООО «Меркелеон девелопмент», г.Минск</v>
      </c>
    </row>
    <row r="18" spans="1:12" x14ac:dyDescent="0.25">
      <c r="A18">
        <v>25381</v>
      </c>
      <c r="B18" t="s">
        <v>50</v>
      </c>
      <c r="C18" t="s">
        <v>51</v>
      </c>
      <c r="D18" t="s">
        <v>52</v>
      </c>
      <c r="E18" t="s">
        <v>8</v>
      </c>
      <c r="F18">
        <v>10701120</v>
      </c>
      <c r="G18" s="2">
        <v>113</v>
      </c>
      <c r="H18" s="3"/>
      <c r="I18" s="2" t="s">
        <v>357</v>
      </c>
      <c r="J18" s="2" t="s">
        <v>325</v>
      </c>
      <c r="K18" t="str">
        <f>CONCATENATE(Таблица3[[#This Row],[Фамилия]]," ",Таблица3[[#This Row],[Имя]]," ",Таблица3[[#This Row],[Отчество]])</f>
        <v>Гальцов Богдан Викторович</v>
      </c>
      <c r="L18" s="3" t="str">
        <f>CONCATENATE(Таблица3[[#This Row],[ООО]]," «",Таблица3[[#This Row],[НазваОрганизации ]],"», г.",Таблица3[[#This Row],[город]])</f>
        <v xml:space="preserve"> «Минское городское управление Фонда социальной защиты населения», г.Минск</v>
      </c>
    </row>
    <row r="19" spans="1:12" x14ac:dyDescent="0.25">
      <c r="A19">
        <v>6940</v>
      </c>
      <c r="B19" t="s">
        <v>53</v>
      </c>
      <c r="C19" t="s">
        <v>54</v>
      </c>
      <c r="D19" t="s">
        <v>39</v>
      </c>
      <c r="E19" t="s">
        <v>8</v>
      </c>
      <c r="F19">
        <v>10701220</v>
      </c>
      <c r="G19" s="2"/>
      <c r="H19" s="3"/>
      <c r="I19" s="3"/>
      <c r="J19" s="3"/>
      <c r="K19" t="str">
        <f>CONCATENATE(Таблица3[[#This Row],[Фамилия]]," ",Таблица3[[#This Row],[Имя]]," ",Таблица3[[#This Row],[Отчество]])</f>
        <v>Германович Антон Андреевич</v>
      </c>
      <c r="L19" s="3" t="str">
        <f>CONCATENATE(Таблица3[[#This Row],[ООО]]," «",Таблица3[[#This Row],[НазваОрганизации ]],"», г.",Таблица3[[#This Row],[город]])</f>
        <v xml:space="preserve"> «», г.</v>
      </c>
    </row>
    <row r="20" spans="1:12" x14ac:dyDescent="0.25">
      <c r="A20">
        <v>2946</v>
      </c>
      <c r="B20" t="s">
        <v>55</v>
      </c>
      <c r="C20" t="s">
        <v>56</v>
      </c>
      <c r="D20" t="s">
        <v>34</v>
      </c>
      <c r="E20" t="s">
        <v>8</v>
      </c>
      <c r="F20">
        <v>10701220</v>
      </c>
      <c r="G20" s="2">
        <v>155</v>
      </c>
      <c r="H20" s="2" t="s">
        <v>321</v>
      </c>
      <c r="I20" s="2" t="s">
        <v>417</v>
      </c>
      <c r="J20" s="2" t="s">
        <v>325</v>
      </c>
      <c r="K20" t="str">
        <f>CONCATENATE(Таблица3[[#This Row],[Фамилия]]," ",Таблица3[[#This Row],[Имя]]," ",Таблица3[[#This Row],[Отчество]])</f>
        <v>Грибчук Алексей Олегович</v>
      </c>
      <c r="L20" s="3" t="str">
        <f>CONCATENATE(Таблица3[[#This Row],[ООО]]," «",Таблица3[[#This Row],[НазваОрганизации ]],"», г.",Таблица3[[#This Row],[город]])</f>
        <v>ООО «Саппорт Деск Технолоджис», г.Минск</v>
      </c>
    </row>
    <row r="21" spans="1:12" x14ac:dyDescent="0.25">
      <c r="A21">
        <v>4407</v>
      </c>
      <c r="B21" t="s">
        <v>57</v>
      </c>
      <c r="C21" t="s">
        <v>58</v>
      </c>
      <c r="E21" t="s">
        <v>8</v>
      </c>
      <c r="F21">
        <v>10701120</v>
      </c>
      <c r="G21" s="2"/>
      <c r="H21" s="3"/>
      <c r="I21" s="3"/>
      <c r="J21" s="3"/>
      <c r="K21" t="str">
        <f>CONCATENATE(Таблица3[[#This Row],[Фамилия]]," ",Таблица3[[#This Row],[Имя]]," ",Таблица3[[#This Row],[Отчество]])</f>
        <v xml:space="preserve">Далкылыч Халил Беркан </v>
      </c>
      <c r="L21" s="3" t="str">
        <f>CONCATENATE(Таблица3[[#This Row],[ООО]]," «",Таблица3[[#This Row],[НазваОрганизации ]],"», г.",Таблица3[[#This Row],[город]])</f>
        <v xml:space="preserve"> «», г.</v>
      </c>
    </row>
    <row r="22" spans="1:12" x14ac:dyDescent="0.25">
      <c r="A22">
        <v>3766</v>
      </c>
      <c r="B22" t="s">
        <v>59</v>
      </c>
      <c r="C22" t="s">
        <v>60</v>
      </c>
      <c r="D22" t="s">
        <v>61</v>
      </c>
      <c r="E22" t="s">
        <v>15</v>
      </c>
      <c r="F22">
        <v>10701220</v>
      </c>
      <c r="G22" s="2">
        <v>116</v>
      </c>
      <c r="H22" s="2" t="s">
        <v>321</v>
      </c>
      <c r="I22" s="2" t="s">
        <v>365</v>
      </c>
      <c r="J22" s="2" t="s">
        <v>325</v>
      </c>
      <c r="K22" t="str">
        <f>CONCATENATE(Таблица3[[#This Row],[Фамилия]]," ",Таблица3[[#This Row],[Имя]]," ",Таблица3[[#This Row],[Отчество]])</f>
        <v>Данилевич Александра Николаевна</v>
      </c>
      <c r="L22" s="3" t="str">
        <f>CONCATENATE(Таблица3[[#This Row],[ООО]]," «",Таблица3[[#This Row],[НазваОрганизации ]],"», г.",Таблица3[[#This Row],[город]])</f>
        <v>ООО «СМ Технолоджис», г.Минск</v>
      </c>
    </row>
    <row r="23" spans="1:12" x14ac:dyDescent="0.25">
      <c r="A23">
        <v>4259</v>
      </c>
      <c r="B23" t="s">
        <v>62</v>
      </c>
      <c r="C23" t="s">
        <v>36</v>
      </c>
      <c r="D23" t="s">
        <v>14</v>
      </c>
      <c r="E23" t="s">
        <v>15</v>
      </c>
      <c r="F23">
        <v>10701120</v>
      </c>
      <c r="G23" s="2">
        <v>154</v>
      </c>
      <c r="H23" s="2" t="s">
        <v>321</v>
      </c>
      <c r="I23" s="2" t="s">
        <v>416</v>
      </c>
      <c r="J23" s="2" t="s">
        <v>325</v>
      </c>
      <c r="K23" t="str">
        <f>CONCATENATE(Таблица3[[#This Row],[Фамилия]]," ",Таблица3[[#This Row],[Имя]]," ",Таблица3[[#This Row],[Отчество]])</f>
        <v>Даркович Владислав Сергеевич</v>
      </c>
      <c r="L23" s="3" t="str">
        <f>CONCATENATE(Таблица3[[#This Row],[ООО]]," «",Таблица3[[#This Row],[НазваОрганизации ]],"», г.",Таблица3[[#This Row],[город]])</f>
        <v>ООО «ПСТ Лабс», г.Минск</v>
      </c>
    </row>
    <row r="24" spans="1:12" x14ac:dyDescent="0.25">
      <c r="A24">
        <v>4431</v>
      </c>
      <c r="B24" t="s">
        <v>63</v>
      </c>
      <c r="C24" t="s">
        <v>64</v>
      </c>
      <c r="E24" t="s">
        <v>8</v>
      </c>
      <c r="F24">
        <v>10701120</v>
      </c>
      <c r="G24" s="2"/>
      <c r="H24" s="3"/>
      <c r="I24" s="3"/>
      <c r="J24" s="3"/>
      <c r="K24" t="str">
        <f>CONCATENATE(Таблица3[[#This Row],[Фамилия]]," ",Таблица3[[#This Row],[Имя]]," ",Таблица3[[#This Row],[Отчество]])</f>
        <v xml:space="preserve">Дастоури Амир Мохаммад </v>
      </c>
      <c r="L24" s="3" t="str">
        <f>CONCATENATE(Таблица3[[#This Row],[ООО]]," «",Таблица3[[#This Row],[НазваОрганизации ]],"», г.",Таблица3[[#This Row],[город]])</f>
        <v xml:space="preserve"> «», г.</v>
      </c>
    </row>
    <row r="25" spans="1:12" x14ac:dyDescent="0.25">
      <c r="A25">
        <v>3373</v>
      </c>
      <c r="B25" t="s">
        <v>65</v>
      </c>
      <c r="C25" t="s">
        <v>41</v>
      </c>
      <c r="D25" t="s">
        <v>14</v>
      </c>
      <c r="E25" t="s">
        <v>15</v>
      </c>
      <c r="F25">
        <v>10701220</v>
      </c>
      <c r="G25" s="2">
        <v>120</v>
      </c>
      <c r="H25" s="2" t="s">
        <v>321</v>
      </c>
      <c r="I25" s="2" t="s">
        <v>369</v>
      </c>
      <c r="J25" s="2" t="s">
        <v>370</v>
      </c>
      <c r="K25" t="str">
        <f>CONCATENATE(Таблица3[[#This Row],[Фамилия]]," ",Таблица3[[#This Row],[Имя]]," ",Таблица3[[#This Row],[Отчество]])</f>
        <v>Дроздов Александр Сергеевич</v>
      </c>
      <c r="L25" s="3" t="str">
        <f>CONCATENATE(Таблица3[[#This Row],[ООО]]," «",Таблица3[[#This Row],[НазваОрганизации ]],"», г.",Таблица3[[#This Row],[город]])</f>
        <v>ООО «ОЗМ-ПРОЕКТ», г.Могилев</v>
      </c>
    </row>
    <row r="26" spans="1:12" x14ac:dyDescent="0.25">
      <c r="A26">
        <v>38508</v>
      </c>
      <c r="B26" t="s">
        <v>66</v>
      </c>
      <c r="C26" t="s">
        <v>67</v>
      </c>
      <c r="D26" t="s">
        <v>34</v>
      </c>
      <c r="E26" t="s">
        <v>8</v>
      </c>
      <c r="F26">
        <v>10701420</v>
      </c>
      <c r="G26" s="2">
        <v>139</v>
      </c>
      <c r="H26" s="2" t="s">
        <v>321</v>
      </c>
      <c r="I26" s="2" t="s">
        <v>397</v>
      </c>
      <c r="J26" s="2" t="s">
        <v>325</v>
      </c>
      <c r="K26" t="str">
        <f>CONCATENATE(Таблица3[[#This Row],[Фамилия]]," ",Таблица3[[#This Row],[Имя]]," ",Таблица3[[#This Row],[Отчество]])</f>
        <v>Дырда Кирилл Олегович</v>
      </c>
      <c r="L26" s="3" t="str">
        <f>CONCATENATE(Таблица3[[#This Row],[ООО]]," «",Таблица3[[#This Row],[НазваОрганизации ]],"», г.",Таблица3[[#This Row],[город]])</f>
        <v>ООО «Лотиком», г.Минск</v>
      </c>
    </row>
    <row r="27" spans="1:12" x14ac:dyDescent="0.25">
      <c r="A27">
        <v>23440</v>
      </c>
      <c r="B27" t="s">
        <v>68</v>
      </c>
      <c r="C27" t="s">
        <v>69</v>
      </c>
      <c r="D27" t="s">
        <v>70</v>
      </c>
      <c r="E27" t="s">
        <v>8</v>
      </c>
      <c r="F27">
        <v>10701220</v>
      </c>
      <c r="G27" s="2"/>
      <c r="H27" s="2"/>
      <c r="I27" s="2"/>
      <c r="J27" s="2"/>
      <c r="K27" t="str">
        <f>CONCATENATE(Таблица3[[#This Row],[Фамилия]]," ",Таблица3[[#This Row],[Имя]]," ",Таблица3[[#This Row],[Отчество]])</f>
        <v>Жабра Гияс Айман</v>
      </c>
      <c r="L27" s="3" t="str">
        <f>CONCATENATE(Таблица3[[#This Row],[ООО]]," «",Таблица3[[#This Row],[НазваОрганизации ]],"», г.",Таблица3[[#This Row],[город]])</f>
        <v xml:space="preserve"> «», г.</v>
      </c>
    </row>
    <row r="28" spans="1:12" x14ac:dyDescent="0.25">
      <c r="A28">
        <v>5307</v>
      </c>
      <c r="B28" t="s">
        <v>71</v>
      </c>
      <c r="C28" t="s">
        <v>60</v>
      </c>
      <c r="D28" t="s">
        <v>72</v>
      </c>
      <c r="E28" t="s">
        <v>15</v>
      </c>
      <c r="F28">
        <v>10701320</v>
      </c>
      <c r="G28" s="2">
        <v>172</v>
      </c>
      <c r="H28" s="2" t="s">
        <v>334</v>
      </c>
      <c r="I28" s="2" t="s">
        <v>435</v>
      </c>
      <c r="J28" s="2" t="s">
        <v>325</v>
      </c>
      <c r="K28" t="str">
        <f>CONCATENATE(Таблица3[[#This Row],[Фамилия]]," ",Таблица3[[#This Row],[Имя]]," ",Таблица3[[#This Row],[Отчество]])</f>
        <v>Жаркевич Александра Алексеевна</v>
      </c>
      <c r="L28" s="3" t="str">
        <f>CONCATENATE(Таблица3[[#This Row],[ООО]]," «",Таблица3[[#This Row],[НазваОрганизации ]],"», г.",Таблица3[[#This Row],[город]])</f>
        <v>ГУО «Соредняя школа №101 г.Минска», г.Минск</v>
      </c>
    </row>
    <row r="29" spans="1:12" x14ac:dyDescent="0.25">
      <c r="A29">
        <v>38509</v>
      </c>
      <c r="B29" t="s">
        <v>73</v>
      </c>
      <c r="C29" t="s">
        <v>41</v>
      </c>
      <c r="D29" t="s">
        <v>74</v>
      </c>
      <c r="E29" t="s">
        <v>8</v>
      </c>
      <c r="F29">
        <v>10701420</v>
      </c>
      <c r="G29" s="2">
        <v>174</v>
      </c>
      <c r="H29" s="2" t="s">
        <v>321</v>
      </c>
      <c r="I29" s="2" t="s">
        <v>438</v>
      </c>
      <c r="J29" s="2" t="s">
        <v>325</v>
      </c>
      <c r="K29" t="str">
        <f>CONCATENATE(Таблица3[[#This Row],[Фамилия]]," ",Таблица3[[#This Row],[Имя]]," ",Таблица3[[#This Row],[Отчество]])</f>
        <v>Журомский Александр Алексеевич</v>
      </c>
      <c r="L29" s="3" t="str">
        <f>CONCATENATE(Таблица3[[#This Row],[ООО]]," «",Таблица3[[#This Row],[НазваОрганизации ]],"», г.",Таблица3[[#This Row],[город]])</f>
        <v>ООО «Ай Ти Дистрибуция», г.Минск</v>
      </c>
    </row>
    <row r="30" spans="1:12" x14ac:dyDescent="0.25">
      <c r="A30">
        <v>38466</v>
      </c>
      <c r="B30" t="s">
        <v>75</v>
      </c>
      <c r="C30" t="s">
        <v>76</v>
      </c>
      <c r="D30" t="s">
        <v>11</v>
      </c>
      <c r="E30" t="s">
        <v>8</v>
      </c>
      <c r="F30">
        <v>10701420</v>
      </c>
      <c r="G30" s="2"/>
      <c r="H30" s="3"/>
      <c r="I30" s="3"/>
      <c r="J30" s="3"/>
      <c r="K30" t="str">
        <f>CONCATENATE(Таблица3[[#This Row],[Фамилия]]," ",Таблица3[[#This Row],[Имя]]," ",Таблица3[[#This Row],[Отчество]])</f>
        <v>Захаревский Константин Александрович</v>
      </c>
      <c r="L30" s="3" t="str">
        <f>CONCATENATE(Таблица3[[#This Row],[ООО]]," «",Таблица3[[#This Row],[НазваОрганизации ]],"», г.",Таблица3[[#This Row],[город]])</f>
        <v xml:space="preserve"> «», г.</v>
      </c>
    </row>
    <row r="31" spans="1:12" x14ac:dyDescent="0.25">
      <c r="A31">
        <v>4478</v>
      </c>
      <c r="B31" t="s">
        <v>77</v>
      </c>
      <c r="C31" t="s">
        <v>78</v>
      </c>
      <c r="D31" t="s">
        <v>39</v>
      </c>
      <c r="E31" t="s">
        <v>8</v>
      </c>
      <c r="F31">
        <v>10701220</v>
      </c>
      <c r="G31" s="2">
        <v>171</v>
      </c>
      <c r="H31" s="2" t="s">
        <v>334</v>
      </c>
      <c r="I31" s="2" t="s">
        <v>454</v>
      </c>
      <c r="J31" s="2" t="s">
        <v>325</v>
      </c>
      <c r="K31" t="str">
        <f>CONCATENATE(Таблица3[[#This Row],[Фамилия]]," ",Таблица3[[#This Row],[Имя]]," ",Таблица3[[#This Row],[Отчество]])</f>
        <v>Кардаш Евгений Андреевич</v>
      </c>
      <c r="L31" s="3" t="str">
        <f>CONCATENATE(Таблица3[[#This Row],[ООО]]," «",Таблица3[[#This Row],[НазваОрганизации ]],"», г.",Таблица3[[#This Row],[город]])</f>
        <v>ГУО «Средняя школа №101 г.Минска», г.Минск</v>
      </c>
    </row>
    <row r="32" spans="1:12" x14ac:dyDescent="0.25">
      <c r="A32">
        <v>38511</v>
      </c>
      <c r="B32" t="s">
        <v>79</v>
      </c>
      <c r="C32" t="s">
        <v>67</v>
      </c>
      <c r="D32" t="s">
        <v>74</v>
      </c>
      <c r="E32" t="s">
        <v>8</v>
      </c>
      <c r="F32">
        <v>10701420</v>
      </c>
      <c r="G32" s="2"/>
      <c r="H32" s="3"/>
      <c r="I32" s="3"/>
      <c r="J32" s="3"/>
      <c r="K32" t="str">
        <f>CONCATENATE(Таблица3[[#This Row],[Фамилия]]," ",Таблица3[[#This Row],[Имя]]," ",Таблица3[[#This Row],[Отчество]])</f>
        <v>Карпик Кирилл Алексеевич</v>
      </c>
      <c r="L32" s="3" t="str">
        <f>CONCATENATE(Таблица3[[#This Row],[ООО]]," «",Таблица3[[#This Row],[НазваОрганизации ]],"», г.",Таблица3[[#This Row],[город]])</f>
        <v xml:space="preserve"> «», г.</v>
      </c>
    </row>
    <row r="33" spans="1:12" x14ac:dyDescent="0.25">
      <c r="A33">
        <v>31881</v>
      </c>
      <c r="B33" t="s">
        <v>80</v>
      </c>
      <c r="C33" t="s">
        <v>81</v>
      </c>
      <c r="D33" t="s">
        <v>82</v>
      </c>
      <c r="E33" t="s">
        <v>8</v>
      </c>
      <c r="F33">
        <v>10701220</v>
      </c>
      <c r="G33" s="2">
        <v>130</v>
      </c>
      <c r="H33" s="2" t="s">
        <v>347</v>
      </c>
      <c r="I33" s="2" t="s">
        <v>385</v>
      </c>
      <c r="J33" s="2" t="s">
        <v>325</v>
      </c>
      <c r="K33" t="str">
        <f>CONCATENATE(Таблица3[[#This Row],[Фамилия]]," ",Таблица3[[#This Row],[Имя]]," ",Таблица3[[#This Row],[Отчество]])</f>
        <v>Карпушевич Оксана Васильевна</v>
      </c>
      <c r="L33" s="3" t="str">
        <f>CONCATENATE(Таблица3[[#This Row],[ООО]]," «",Таблица3[[#This Row],[НазваОрганизации ]],"», г.",Таблица3[[#This Row],[город]])</f>
        <v>ОАО «"АМКОДОР" - управляющая компания холдинга», г.Минск</v>
      </c>
    </row>
    <row r="34" spans="1:12" x14ac:dyDescent="0.25">
      <c r="A34">
        <v>19653</v>
      </c>
      <c r="B34" t="s">
        <v>83</v>
      </c>
      <c r="C34" t="s">
        <v>84</v>
      </c>
      <c r="D34" t="s">
        <v>85</v>
      </c>
      <c r="E34" t="s">
        <v>8</v>
      </c>
      <c r="F34">
        <v>10701120</v>
      </c>
      <c r="G34" s="2"/>
      <c r="H34" s="3"/>
      <c r="I34" s="3"/>
      <c r="J34" s="3"/>
      <c r="K34" t="str">
        <f>CONCATENATE(Таблица3[[#This Row],[Фамилия]]," ",Таблица3[[#This Row],[Имя]]," ",Таблица3[[#This Row],[Отчество]])</f>
        <v>Касперович Михаил Игоревич</v>
      </c>
      <c r="L34" s="3" t="str">
        <f>CONCATENATE(Таблица3[[#This Row],[ООО]]," «",Таблица3[[#This Row],[НазваОрганизации ]],"», г.",Таблица3[[#This Row],[город]])</f>
        <v xml:space="preserve"> «», г.</v>
      </c>
    </row>
    <row r="35" spans="1:12" x14ac:dyDescent="0.25">
      <c r="A35">
        <v>38512</v>
      </c>
      <c r="B35" t="s">
        <v>86</v>
      </c>
      <c r="C35" t="s">
        <v>87</v>
      </c>
      <c r="D35" t="s">
        <v>11</v>
      </c>
      <c r="E35" t="s">
        <v>8</v>
      </c>
      <c r="F35">
        <v>10701420</v>
      </c>
      <c r="G35" s="2">
        <v>157</v>
      </c>
      <c r="H35" s="2" t="s">
        <v>321</v>
      </c>
      <c r="I35" s="2" t="s">
        <v>420</v>
      </c>
      <c r="J35" s="2" t="s">
        <v>325</v>
      </c>
      <c r="K35" t="str">
        <f>CONCATENATE(Таблица3[[#This Row],[Фамилия]]," ",Таблица3[[#This Row],[Имя]]," ",Таблица3[[#This Row],[Отчество]])</f>
        <v>Кизаев Роман Александрович</v>
      </c>
      <c r="L35" s="3" t="str">
        <f>CONCATENATE(Таблица3[[#This Row],[ООО]]," «",Таблица3[[#This Row],[НазваОрганизации ]],"», г.",Таблица3[[#This Row],[город]])</f>
        <v>ООО «Даталайз», г.Минск</v>
      </c>
    </row>
    <row r="36" spans="1:12" x14ac:dyDescent="0.25">
      <c r="A36">
        <v>3131</v>
      </c>
      <c r="B36" t="s">
        <v>88</v>
      </c>
      <c r="C36" t="s">
        <v>38</v>
      </c>
      <c r="D36" t="s">
        <v>22</v>
      </c>
      <c r="E36" t="s">
        <v>15</v>
      </c>
      <c r="F36">
        <v>10701320</v>
      </c>
      <c r="G36" s="2">
        <v>195</v>
      </c>
      <c r="H36" s="2" t="s">
        <v>321</v>
      </c>
      <c r="I36" s="2" t="s">
        <v>477</v>
      </c>
      <c r="J36" s="2" t="s">
        <v>325</v>
      </c>
      <c r="K36" t="str">
        <f>CONCATENATE(Таблица3[[#This Row],[Фамилия]]," ",Таблица3[[#This Row],[Имя]]," ",Таблица3[[#This Row],[Отчество]])</f>
        <v>Ковалёв Никита Дмитриевич</v>
      </c>
      <c r="L36" s="3" t="str">
        <f>CONCATENATE(Таблица3[[#This Row],[ООО]]," «",Таблица3[[#This Row],[НазваОрганизации ]],"», г.",Таблица3[[#This Row],[город]])</f>
        <v>ООО «Софтарекс Технолоджиес», г.Минск</v>
      </c>
    </row>
    <row r="37" spans="1:12" x14ac:dyDescent="0.25">
      <c r="A37">
        <v>5113</v>
      </c>
      <c r="B37" t="s">
        <v>89</v>
      </c>
      <c r="C37" t="s">
        <v>36</v>
      </c>
      <c r="D37" t="s">
        <v>34</v>
      </c>
      <c r="E37" t="s">
        <v>8</v>
      </c>
      <c r="F37">
        <v>10701120</v>
      </c>
      <c r="G37" s="2">
        <v>112</v>
      </c>
      <c r="H37" s="2" t="s">
        <v>344</v>
      </c>
      <c r="I37" s="2" t="s">
        <v>343</v>
      </c>
      <c r="J37" s="2" t="s">
        <v>325</v>
      </c>
      <c r="K37" t="str">
        <f>CONCATENATE(Таблица3[[#This Row],[Фамилия]]," ",Таблица3[[#This Row],[Имя]]," ",Таблица3[[#This Row],[Отчество]])</f>
        <v>Ковальчук Владислав Олегович</v>
      </c>
      <c r="L37" s="3" t="str">
        <f>CONCATENATE(Таблица3[[#This Row],[ООО]]," «",Таблица3[[#This Row],[НазваОрганизации ]],"», г.",Таблица3[[#This Row],[город]])</f>
        <v>ЗАО «Интернет-магазин Евроопт», г.Минск</v>
      </c>
    </row>
    <row r="38" spans="1:12" x14ac:dyDescent="0.25">
      <c r="A38">
        <v>1045</v>
      </c>
      <c r="B38" t="s">
        <v>90</v>
      </c>
      <c r="C38" t="s">
        <v>91</v>
      </c>
      <c r="D38" t="s">
        <v>92</v>
      </c>
      <c r="E38" t="s">
        <v>15</v>
      </c>
      <c r="F38">
        <v>10701320</v>
      </c>
      <c r="G38" s="2"/>
      <c r="H38" s="3"/>
      <c r="I38" s="3"/>
      <c r="J38" s="3"/>
      <c r="K38" t="str">
        <f>CONCATENATE(Таблица3[[#This Row],[Фамилия]]," ",Таблица3[[#This Row],[Имя]]," ",Таблица3[[#This Row],[Отчество]])</f>
        <v>Кожан Иван Геннадьевич</v>
      </c>
      <c r="L38" s="3" t="str">
        <f>CONCATENATE(Таблица3[[#This Row],[ООО]]," «",Таблица3[[#This Row],[НазваОрганизации ]],"», г.",Таблица3[[#This Row],[город]])</f>
        <v xml:space="preserve"> «», г.</v>
      </c>
    </row>
    <row r="39" spans="1:12" x14ac:dyDescent="0.25">
      <c r="A39">
        <v>2152</v>
      </c>
      <c r="B39" t="s">
        <v>93</v>
      </c>
      <c r="C39" t="s">
        <v>36</v>
      </c>
      <c r="D39" t="s">
        <v>14</v>
      </c>
      <c r="E39" t="s">
        <v>15</v>
      </c>
      <c r="F39">
        <v>10701220</v>
      </c>
      <c r="G39" s="2">
        <v>123</v>
      </c>
      <c r="H39" s="2" t="s">
        <v>347</v>
      </c>
      <c r="I39" s="2" t="s">
        <v>375</v>
      </c>
      <c r="J39" s="2" t="s">
        <v>376</v>
      </c>
      <c r="K39" t="str">
        <f>CONCATENATE(Таблица3[[#This Row],[Фамилия]]," ",Таблица3[[#This Row],[Имя]]," ",Таблица3[[#This Row],[Отчество]])</f>
        <v>Кононович Владислав Сергеевич</v>
      </c>
      <c r="L39" s="3" t="str">
        <f>CONCATENATE(Таблица3[[#This Row],[ООО]]," «",Таблица3[[#This Row],[НазваОрганизации ]],"», г.",Таблица3[[#This Row],[город]])</f>
        <v>ОАО «Пинское промышленно-торговое объединение "Полесье"», г.Пинск</v>
      </c>
    </row>
    <row r="40" spans="1:12" x14ac:dyDescent="0.25">
      <c r="A40">
        <v>5025</v>
      </c>
      <c r="B40" t="s">
        <v>94</v>
      </c>
      <c r="C40" t="s">
        <v>38</v>
      </c>
      <c r="D40" t="s">
        <v>14</v>
      </c>
      <c r="E40" t="s">
        <v>8</v>
      </c>
      <c r="F40">
        <v>10701320</v>
      </c>
      <c r="G40" s="2">
        <v>133</v>
      </c>
      <c r="H40" s="2" t="s">
        <v>344</v>
      </c>
      <c r="I40" s="2" t="s">
        <v>381</v>
      </c>
      <c r="J40" s="2" t="s">
        <v>325</v>
      </c>
      <c r="K40" t="str">
        <f>CONCATENATE(Таблица3[[#This Row],[Фамилия]]," ",Таблица3[[#This Row],[Имя]]," ",Таблица3[[#This Row],[Отчество]])</f>
        <v>Константинов Никита Сергеевич</v>
      </c>
      <c r="L40" s="3" t="str">
        <f>CONCATENATE(Таблица3[[#This Row],[ООО]]," «",Таблица3[[#This Row],[НазваОрганизации ]],"», г.",Таблица3[[#This Row],[город]])</f>
        <v>ЗАО «МЕБИУС-К», г.Минск</v>
      </c>
    </row>
    <row r="41" spans="1:12" x14ac:dyDescent="0.25">
      <c r="A41">
        <v>38514</v>
      </c>
      <c r="B41" t="s">
        <v>95</v>
      </c>
      <c r="C41" t="s">
        <v>96</v>
      </c>
      <c r="D41" t="s">
        <v>97</v>
      </c>
      <c r="E41" t="s">
        <v>8</v>
      </c>
      <c r="F41">
        <v>10701420</v>
      </c>
      <c r="G41" s="2"/>
      <c r="H41" s="3"/>
      <c r="I41" s="3"/>
      <c r="J41" s="3"/>
      <c r="K41" t="str">
        <f>CONCATENATE(Таблица3[[#This Row],[Фамилия]]," ",Таблица3[[#This Row],[Имя]]," ",Таблица3[[#This Row],[Отчество]])</f>
        <v>Корзун Ян Павлович</v>
      </c>
      <c r="L41" s="3" t="str">
        <f>CONCATENATE(Таблица3[[#This Row],[ООО]]," «",Таблица3[[#This Row],[НазваОрганизации ]],"», г.",Таблица3[[#This Row],[город]])</f>
        <v xml:space="preserve"> «», г.</v>
      </c>
    </row>
    <row r="42" spans="1:12" x14ac:dyDescent="0.25">
      <c r="A42">
        <v>6504</v>
      </c>
      <c r="B42" t="s">
        <v>98</v>
      </c>
      <c r="C42" t="s">
        <v>36</v>
      </c>
      <c r="D42" t="s">
        <v>22</v>
      </c>
      <c r="E42" t="s">
        <v>8</v>
      </c>
      <c r="F42">
        <v>10701320</v>
      </c>
      <c r="G42" s="2">
        <v>193</v>
      </c>
      <c r="H42" s="2" t="s">
        <v>344</v>
      </c>
      <c r="I42" s="2" t="s">
        <v>475</v>
      </c>
      <c r="J42" s="2" t="s">
        <v>325</v>
      </c>
      <c r="K42" t="str">
        <f>CONCATENATE(Таблица3[[#This Row],[Фамилия]]," ",Таблица3[[#This Row],[Имя]]," ",Таблица3[[#This Row],[Отчество]])</f>
        <v>Корик Владислав Дмитриевич</v>
      </c>
      <c r="L42" s="3" t="str">
        <f>CONCATENATE(Таблица3[[#This Row],[ООО]]," «",Таблица3[[#This Row],[НазваОрганизации ]],"», г.",Таблица3[[#This Row],[город]])</f>
        <v>ЗАО «Атлант», г.Минск</v>
      </c>
    </row>
    <row r="43" spans="1:12" x14ac:dyDescent="0.25">
      <c r="A43">
        <v>2220</v>
      </c>
      <c r="B43" t="s">
        <v>99</v>
      </c>
      <c r="C43" t="s">
        <v>91</v>
      </c>
      <c r="D43" t="s">
        <v>14</v>
      </c>
      <c r="E43" t="s">
        <v>15</v>
      </c>
      <c r="F43">
        <v>10701320</v>
      </c>
      <c r="G43" s="2">
        <v>142</v>
      </c>
      <c r="H43" s="2" t="s">
        <v>401</v>
      </c>
      <c r="I43" s="2" t="s">
        <v>402</v>
      </c>
      <c r="J43" s="2" t="s">
        <v>371</v>
      </c>
      <c r="K43" t="str">
        <f>CONCATENATE(Таблица3[[#This Row],[Фамилия]]," ",Таблица3[[#This Row],[Имя]]," ",Таблица3[[#This Row],[Отчество]])</f>
        <v>Костин Иван Сергеевич</v>
      </c>
      <c r="L43" s="3" t="str">
        <f>CONCATENATE(Таблица3[[#This Row],[ООО]]," «",Таблица3[[#This Row],[НазваОрганизации ]],"», г.",Таблица3[[#This Row],[город]])</f>
        <v>РУПТП «Оршанский льнокомбинат», г.Орша</v>
      </c>
    </row>
    <row r="44" spans="1:12" x14ac:dyDescent="0.25">
      <c r="A44">
        <v>24100</v>
      </c>
      <c r="B44" t="s">
        <v>100</v>
      </c>
      <c r="C44" t="s">
        <v>101</v>
      </c>
      <c r="E44" t="s">
        <v>8</v>
      </c>
      <c r="F44">
        <v>10701320</v>
      </c>
      <c r="G44" s="2"/>
      <c r="H44" s="3"/>
      <c r="I44" s="3"/>
      <c r="J44" s="3"/>
      <c r="K44" t="str">
        <f>CONCATENATE(Таблица3[[#This Row],[Фамилия]]," ",Таблица3[[#This Row],[Имя]]," ",Таблица3[[#This Row],[Отчество]])</f>
        <v xml:space="preserve">Кувондиков Нуриддин </v>
      </c>
      <c r="L44" s="3" t="str">
        <f>CONCATENATE(Таблица3[[#This Row],[ООО]]," «",Таблица3[[#This Row],[НазваОрганизации ]],"», г.",Таблица3[[#This Row],[город]])</f>
        <v xml:space="preserve"> «», г.</v>
      </c>
    </row>
    <row r="45" spans="1:12" x14ac:dyDescent="0.25">
      <c r="A45">
        <v>4601</v>
      </c>
      <c r="B45" t="s">
        <v>102</v>
      </c>
      <c r="C45" t="s">
        <v>103</v>
      </c>
      <c r="D45" t="s">
        <v>104</v>
      </c>
      <c r="E45" t="s">
        <v>15</v>
      </c>
      <c r="F45">
        <v>10701220</v>
      </c>
      <c r="G45" s="2">
        <v>114</v>
      </c>
      <c r="H45" s="2" t="s">
        <v>321</v>
      </c>
      <c r="I45" s="2" t="s">
        <v>362</v>
      </c>
      <c r="J45" s="2" t="s">
        <v>325</v>
      </c>
      <c r="K45" t="str">
        <f>CONCATENATE(Таблица3[[#This Row],[Фамилия]]," ",Таблица3[[#This Row],[Имя]]," ",Таблица3[[#This Row],[Отчество]])</f>
        <v>Кудласевич Дмитрий Романович</v>
      </c>
      <c r="L45" s="3" t="str">
        <f>CONCATENATE(Таблица3[[#This Row],[ООО]]," «",Таблица3[[#This Row],[НазваОрганизации ]],"», г.",Таблица3[[#This Row],[город]])</f>
        <v>ООО «Модсен», г.Минск</v>
      </c>
    </row>
    <row r="46" spans="1:12" x14ac:dyDescent="0.25">
      <c r="A46">
        <v>6509</v>
      </c>
      <c r="B46" t="s">
        <v>105</v>
      </c>
      <c r="C46" t="s">
        <v>33</v>
      </c>
      <c r="D46" t="s">
        <v>85</v>
      </c>
      <c r="E46" t="s">
        <v>8</v>
      </c>
      <c r="F46">
        <v>10701120</v>
      </c>
      <c r="G46" s="2">
        <v>179</v>
      </c>
      <c r="H46" s="2" t="s">
        <v>344</v>
      </c>
      <c r="I46" s="2" t="s">
        <v>445</v>
      </c>
      <c r="J46" s="2" t="s">
        <v>325</v>
      </c>
      <c r="K46" t="str">
        <f>CONCATENATE(Таблица3[[#This Row],[Фамилия]]," ",Таблица3[[#This Row],[Имя]]," ",Таблица3[[#This Row],[Отчество]])</f>
        <v>Куксо Артём Игоревич</v>
      </c>
      <c r="L46" s="3" t="str">
        <f>CONCATENATE(Таблица3[[#This Row],[ООО]]," «",Таблица3[[#This Row],[НазваОрганизации ]],"», г.",Таблица3[[#This Row],[город]])</f>
        <v>ЗАО «Банк роста и развития бизнеса», г.Минск</v>
      </c>
    </row>
    <row r="47" spans="1:12" x14ac:dyDescent="0.25">
      <c r="A47">
        <v>6676</v>
      </c>
      <c r="B47" t="s">
        <v>106</v>
      </c>
      <c r="C47" t="s">
        <v>107</v>
      </c>
      <c r="D47" t="s">
        <v>108</v>
      </c>
      <c r="E47" t="s">
        <v>8</v>
      </c>
      <c r="F47">
        <v>10701220</v>
      </c>
      <c r="G47" s="2"/>
      <c r="H47" s="3"/>
      <c r="I47" s="3"/>
      <c r="J47" s="3"/>
      <c r="K47" t="str">
        <f>CONCATENATE(Таблица3[[#This Row],[Фамилия]]," ",Таблица3[[#This Row],[Имя]]," ",Таблица3[[#This Row],[Отчество]])</f>
        <v>Кунцевич Артем Валентинович</v>
      </c>
      <c r="L47" s="3" t="str">
        <f>CONCATENATE(Таблица3[[#This Row],[ООО]]," «",Таблица3[[#This Row],[НазваОрганизации ]],"», г.",Таблица3[[#This Row],[город]])</f>
        <v xml:space="preserve"> «», г.</v>
      </c>
    </row>
    <row r="48" spans="1:12" x14ac:dyDescent="0.25">
      <c r="A48">
        <v>757</v>
      </c>
      <c r="B48" t="s">
        <v>109</v>
      </c>
      <c r="C48" t="s">
        <v>38</v>
      </c>
      <c r="D48" t="s">
        <v>14</v>
      </c>
      <c r="E48" t="s">
        <v>15</v>
      </c>
      <c r="F48">
        <v>10701120</v>
      </c>
      <c r="G48" s="2">
        <v>184</v>
      </c>
      <c r="H48" s="3" t="s">
        <v>321</v>
      </c>
      <c r="I48" s="3" t="s">
        <v>452</v>
      </c>
      <c r="J48" s="3" t="s">
        <v>325</v>
      </c>
      <c r="K48" t="str">
        <f>CONCATENATE(Таблица3[[#This Row],[Фамилия]]," ",Таблица3[[#This Row],[Имя]]," ",Таблица3[[#This Row],[Отчество]])</f>
        <v>Купреев Никита Сергеевич</v>
      </c>
      <c r="L48" s="3" t="str">
        <f>CONCATENATE(Таблица3[[#This Row],[ООО]]," «",Таблица3[[#This Row],[НазваОрганизации ]],"», г.",Таблица3[[#This Row],[город]])</f>
        <v>ООО «РичБрэйнсСолюшенс», г.Минск</v>
      </c>
    </row>
    <row r="49" spans="1:12" x14ac:dyDescent="0.25">
      <c r="A49">
        <v>4643</v>
      </c>
      <c r="B49" t="s">
        <v>110</v>
      </c>
      <c r="C49" t="s">
        <v>111</v>
      </c>
      <c r="D49" t="s">
        <v>112</v>
      </c>
      <c r="E49" t="s">
        <v>15</v>
      </c>
      <c r="F49">
        <v>10701120</v>
      </c>
      <c r="G49" s="2">
        <v>117</v>
      </c>
      <c r="H49" s="2" t="s">
        <v>321</v>
      </c>
      <c r="I49" s="2" t="s">
        <v>364</v>
      </c>
      <c r="J49" s="2" t="s">
        <v>325</v>
      </c>
      <c r="K49" t="str">
        <f>CONCATENATE(Таблица3[[#This Row],[Фамилия]]," ",Таблица3[[#This Row],[Имя]]," ",Таблица3[[#This Row],[Отчество]])</f>
        <v>Купченко Анастасия Ивановна</v>
      </c>
      <c r="L49" s="3" t="str">
        <f>CONCATENATE(Таблица3[[#This Row],[ООО]]," «",Таблица3[[#This Row],[НазваОрганизации ]],"», г.",Таблица3[[#This Row],[город]])</f>
        <v>ООО «Солидекс», г.Минск</v>
      </c>
    </row>
    <row r="50" spans="1:12" x14ac:dyDescent="0.25">
      <c r="A50">
        <v>38516</v>
      </c>
      <c r="B50" t="s">
        <v>113</v>
      </c>
      <c r="C50" t="s">
        <v>38</v>
      </c>
      <c r="D50" t="s">
        <v>47</v>
      </c>
      <c r="E50" t="s">
        <v>8</v>
      </c>
      <c r="F50">
        <v>10701420</v>
      </c>
      <c r="G50" s="2"/>
      <c r="H50" s="3"/>
      <c r="I50" s="3"/>
      <c r="J50" s="3"/>
      <c r="K50" t="str">
        <f>CONCATENATE(Таблица3[[#This Row],[Фамилия]]," ",Таблица3[[#This Row],[Имя]]," ",Таблица3[[#This Row],[Отчество]])</f>
        <v>Курач Никита Владимирович</v>
      </c>
      <c r="L50" s="3" t="str">
        <f>CONCATENATE(Таблица3[[#This Row],[ООО]]," «",Таблица3[[#This Row],[НазваОрганизации ]],"», г.",Таблица3[[#This Row],[город]])</f>
        <v xml:space="preserve"> «», г.</v>
      </c>
    </row>
    <row r="51" spans="1:12" x14ac:dyDescent="0.25">
      <c r="A51">
        <v>6926</v>
      </c>
      <c r="B51" t="s">
        <v>114</v>
      </c>
      <c r="C51" t="s">
        <v>67</v>
      </c>
      <c r="D51" t="s">
        <v>22</v>
      </c>
      <c r="E51" t="s">
        <v>8</v>
      </c>
      <c r="F51">
        <v>10701220</v>
      </c>
      <c r="G51" s="2">
        <v>122</v>
      </c>
      <c r="H51" s="2" t="s">
        <v>373</v>
      </c>
      <c r="I51" s="2" t="s">
        <v>374</v>
      </c>
      <c r="J51" s="2" t="s">
        <v>325</v>
      </c>
      <c r="K51" t="str">
        <f>CONCATENATE(Таблица3[[#This Row],[Фамилия]]," ",Таблица3[[#This Row],[Имя]]," ",Таблица3[[#This Row],[Отчество]])</f>
        <v>Лашукевич Кирилл Дмитриевич</v>
      </c>
      <c r="L51" s="3" t="str">
        <f>CONCATENATE(Таблица3[[#This Row],[ООО]]," «",Таблица3[[#This Row],[НазваОрганизации ]],"», г.",Таблица3[[#This Row],[город]])</f>
        <v>ГУП «Национальное кадастровое агенство», г.Минск</v>
      </c>
    </row>
    <row r="52" spans="1:12" x14ac:dyDescent="0.25">
      <c r="A52">
        <v>2235</v>
      </c>
      <c r="B52" s="36" t="s">
        <v>115</v>
      </c>
      <c r="C52" s="36" t="s">
        <v>33</v>
      </c>
      <c r="D52" t="s">
        <v>34</v>
      </c>
      <c r="E52" t="s">
        <v>8</v>
      </c>
      <c r="F52">
        <v>10701320</v>
      </c>
      <c r="G52" s="27">
        <v>167</v>
      </c>
      <c r="H52" s="27" t="s">
        <v>321</v>
      </c>
      <c r="I52" s="27" t="s">
        <v>467</v>
      </c>
      <c r="J52" s="2" t="s">
        <v>325</v>
      </c>
      <c r="K52" t="str">
        <f>CONCATENATE(Таблица3[[#This Row],[Фамилия]]," ",Таблица3[[#This Row],[Имя]]," ",Таблица3[[#This Row],[Отчество]])</f>
        <v>Лесько Артём Олегович</v>
      </c>
      <c r="L52" s="3" t="str">
        <f>CONCATENATE(Таблица3[[#This Row],[ООО]]," «",Таблица3[[#This Row],[НазваОрганизации ]],"», г.",Таблица3[[#This Row],[город]])</f>
        <v>ООО «Эффективные программы», г.Минск</v>
      </c>
    </row>
    <row r="53" spans="1:12" x14ac:dyDescent="0.25">
      <c r="A53">
        <v>5667</v>
      </c>
      <c r="B53" s="36" t="s">
        <v>116</v>
      </c>
      <c r="C53" t="s">
        <v>91</v>
      </c>
      <c r="D53" t="s">
        <v>47</v>
      </c>
      <c r="E53" t="s">
        <v>15</v>
      </c>
      <c r="F53">
        <v>10701120</v>
      </c>
      <c r="G53" s="2">
        <v>190</v>
      </c>
      <c r="H53" s="2" t="s">
        <v>350</v>
      </c>
      <c r="I53" s="2" t="s">
        <v>470</v>
      </c>
      <c r="J53" s="2" t="s">
        <v>471</v>
      </c>
      <c r="K53" t="str">
        <f>CONCATENATE(Таблица3[[#This Row],[Фамилия]]," ",Таблица3[[#This Row],[Имя]]," ",Таблица3[[#This Row],[Отчество]])</f>
        <v>Ляликов Иван Владимирович</v>
      </c>
      <c r="L53" s="3" t="str">
        <f>CONCATENATE(Таблица3[[#This Row],[ООО]]," «",Таблица3[[#This Row],[НазваОрганизации ]],"», г.",Таблица3[[#This Row],[город]])</f>
        <v>ЧПУП «СтилЛедиМакс», г.Борисов</v>
      </c>
    </row>
    <row r="54" spans="1:12" x14ac:dyDescent="0.25">
      <c r="A54">
        <v>6890</v>
      </c>
      <c r="B54" t="s">
        <v>117</v>
      </c>
      <c r="C54" t="s">
        <v>118</v>
      </c>
      <c r="D54" t="s">
        <v>39</v>
      </c>
      <c r="E54" t="s">
        <v>8</v>
      </c>
      <c r="F54">
        <v>10701320</v>
      </c>
      <c r="G54" s="2">
        <v>177</v>
      </c>
      <c r="H54" s="2" t="s">
        <v>425</v>
      </c>
      <c r="I54" s="2" t="s">
        <v>442</v>
      </c>
      <c r="J54" s="2" t="s">
        <v>325</v>
      </c>
      <c r="K54" t="str">
        <f>CONCATENATE(Таблица3[[#This Row],[Фамилия]]," ",Таблица3[[#This Row],[Имя]]," ",Таблица3[[#This Row],[Отчество]])</f>
        <v>Маловичко Матвей Андреевич</v>
      </c>
      <c r="L54" s="3" t="str">
        <f>CONCATENATE(Таблица3[[#This Row],[ООО]]," «",Таблица3[[#This Row],[НазваОрганизации ]],"», г.",Таблица3[[#This Row],[город]])</f>
        <v>ИП «ВЕЗА-Г», г.Минск</v>
      </c>
    </row>
    <row r="55" spans="1:12" x14ac:dyDescent="0.25">
      <c r="A55">
        <v>24126</v>
      </c>
      <c r="B55" t="s">
        <v>119</v>
      </c>
      <c r="C55" t="s">
        <v>120</v>
      </c>
      <c r="E55" t="s">
        <v>8</v>
      </c>
      <c r="F55">
        <v>10701320</v>
      </c>
      <c r="G55" s="2"/>
      <c r="H55" s="3"/>
      <c r="I55" s="3"/>
      <c r="J55" s="3"/>
      <c r="K55" t="str">
        <f>CONCATENATE(Таблица3[[#This Row],[Фамилия]]," ",Таблица3[[#This Row],[Имя]]," ",Таблица3[[#This Row],[Отчество]])</f>
        <v xml:space="preserve">Мамедов Самир </v>
      </c>
      <c r="L55" s="3" t="str">
        <f>CONCATENATE(Таблица3[[#This Row],[ООО]]," «",Таблица3[[#This Row],[НазваОрганизации ]],"», г.",Таблица3[[#This Row],[город]])</f>
        <v xml:space="preserve"> «», г.</v>
      </c>
    </row>
    <row r="56" spans="1:12" x14ac:dyDescent="0.25">
      <c r="A56">
        <v>4437</v>
      </c>
      <c r="B56" t="s">
        <v>121</v>
      </c>
      <c r="C56" t="s">
        <v>56</v>
      </c>
      <c r="D56" t="s">
        <v>39</v>
      </c>
      <c r="E56" t="s">
        <v>8</v>
      </c>
      <c r="F56">
        <v>10701320</v>
      </c>
      <c r="G56" s="2">
        <v>165</v>
      </c>
      <c r="H56" s="2" t="s">
        <v>321</v>
      </c>
      <c r="I56" s="2" t="s">
        <v>362</v>
      </c>
      <c r="J56" s="2" t="s">
        <v>325</v>
      </c>
      <c r="K56" t="str">
        <f>CONCATENATE(Таблица3[[#This Row],[Фамилия]]," ",Таблица3[[#This Row],[Имя]]," ",Таблица3[[#This Row],[Отчество]])</f>
        <v>Мартынов Алексей Андреевич</v>
      </c>
      <c r="L56" s="3" t="str">
        <f>CONCATENATE(Таблица3[[#This Row],[ООО]]," «",Таблица3[[#This Row],[НазваОрганизации ]],"», г.",Таблица3[[#This Row],[город]])</f>
        <v>ООО «Модсен», г.Минск</v>
      </c>
    </row>
    <row r="57" spans="1:12" x14ac:dyDescent="0.25">
      <c r="A57">
        <v>38517</v>
      </c>
      <c r="B57" t="s">
        <v>122</v>
      </c>
      <c r="C57" t="s">
        <v>38</v>
      </c>
      <c r="D57" t="s">
        <v>123</v>
      </c>
      <c r="E57" t="s">
        <v>8</v>
      </c>
      <c r="F57">
        <v>10701420</v>
      </c>
      <c r="G57" s="2">
        <v>147</v>
      </c>
      <c r="H57" s="2" t="s">
        <v>408</v>
      </c>
      <c r="I57" s="2" t="s">
        <v>409</v>
      </c>
      <c r="J57" s="2" t="s">
        <v>325</v>
      </c>
      <c r="K57" t="str">
        <f>CONCATENATE(Таблица3[[#This Row],[Фамилия]]," ",Таблица3[[#This Row],[Имя]]," ",Таблица3[[#This Row],[Отчество]])</f>
        <v>Мацуцин Никита Владленович</v>
      </c>
      <c r="L57" s="3" t="str">
        <f>CONCATENATE(Таблица3[[#This Row],[ООО]]," «",Таблица3[[#This Row],[НазваОрганизации ]],"», г.",Таблица3[[#This Row],[город]])</f>
        <v>ГНУ «Объединенный институт машиностроения НАН Беларуси», г.Минск</v>
      </c>
    </row>
    <row r="58" spans="1:12" x14ac:dyDescent="0.25">
      <c r="A58">
        <v>6637</v>
      </c>
      <c r="B58" t="s">
        <v>124</v>
      </c>
      <c r="C58" t="s">
        <v>26</v>
      </c>
      <c r="D58" t="s">
        <v>39</v>
      </c>
      <c r="E58" t="s">
        <v>8</v>
      </c>
      <c r="F58">
        <v>10701220</v>
      </c>
      <c r="G58" s="2"/>
      <c r="H58" s="3"/>
      <c r="I58" s="3"/>
      <c r="J58" s="3"/>
      <c r="K58" t="str">
        <f>CONCATENATE(Таблица3[[#This Row],[Фамилия]]," ",Таблица3[[#This Row],[Имя]]," ",Таблица3[[#This Row],[Отчество]])</f>
        <v>Милькевич Павел Андреевич</v>
      </c>
      <c r="L58" s="3" t="str">
        <f>CONCATENATE(Таблица3[[#This Row],[ООО]]," «",Таблица3[[#This Row],[НазваОрганизации ]],"», г.",Таблица3[[#This Row],[город]])</f>
        <v xml:space="preserve"> «», г.</v>
      </c>
    </row>
    <row r="59" spans="1:12" x14ac:dyDescent="0.25">
      <c r="A59">
        <v>4694</v>
      </c>
      <c r="B59" s="36" t="s">
        <v>125</v>
      </c>
      <c r="C59" t="s">
        <v>103</v>
      </c>
      <c r="D59" t="s">
        <v>11</v>
      </c>
      <c r="E59" t="s">
        <v>8</v>
      </c>
      <c r="F59">
        <v>10701120</v>
      </c>
      <c r="G59" s="2">
        <v>121</v>
      </c>
      <c r="H59" s="2" t="s">
        <v>347</v>
      </c>
      <c r="I59" s="2" t="s">
        <v>372</v>
      </c>
      <c r="J59" s="2" t="s">
        <v>371</v>
      </c>
      <c r="K59" t="str">
        <f>CONCATENATE(Таблица3[[#This Row],[Фамилия]]," ",Таблица3[[#This Row],[Имя]]," ",Таблица3[[#This Row],[Отчество]])</f>
        <v>Морозов Дмитрий Александрович</v>
      </c>
      <c r="L59" s="3" t="str">
        <f>CONCATENATE(Таблица3[[#This Row],[ООО]]," «",Таблица3[[#This Row],[НазваОрганизации ]],"», г.",Таблица3[[#This Row],[город]])</f>
        <v>ОАО «Газпром трансгаз Беларусь», г.Орша</v>
      </c>
    </row>
    <row r="60" spans="1:12" x14ac:dyDescent="0.25">
      <c r="A60">
        <v>38518</v>
      </c>
      <c r="B60" t="s">
        <v>126</v>
      </c>
      <c r="C60" t="s">
        <v>13</v>
      </c>
      <c r="D60" t="s">
        <v>14</v>
      </c>
      <c r="E60" t="s">
        <v>8</v>
      </c>
      <c r="F60">
        <v>10701420</v>
      </c>
      <c r="G60" s="2">
        <v>181</v>
      </c>
      <c r="H60" s="2" t="s">
        <v>321</v>
      </c>
      <c r="I60" s="2" t="s">
        <v>447</v>
      </c>
      <c r="J60" s="2" t="s">
        <v>325</v>
      </c>
      <c r="K60" t="str">
        <f>CONCATENATE(Таблица3[[#This Row],[Фамилия]]," ",Таблица3[[#This Row],[Имя]]," ",Таблица3[[#This Row],[Отчество]])</f>
        <v>Непогода Егор Сергеевич</v>
      </c>
      <c r="L60" s="3" t="str">
        <f>CONCATENATE(Таблица3[[#This Row],[ООО]]," «",Таблица3[[#This Row],[НазваОрганизации ]],"», г.",Таблица3[[#This Row],[город]])</f>
        <v>ООО «Траектория качества», г.Минск</v>
      </c>
    </row>
    <row r="61" spans="1:12" x14ac:dyDescent="0.25">
      <c r="A61">
        <v>2519</v>
      </c>
      <c r="B61" s="26" t="s">
        <v>127</v>
      </c>
      <c r="C61" s="26" t="s">
        <v>128</v>
      </c>
      <c r="D61" s="26" t="s">
        <v>14</v>
      </c>
      <c r="E61" s="26" t="s">
        <v>15</v>
      </c>
      <c r="F61" s="26">
        <v>10701320</v>
      </c>
      <c r="G61" s="2">
        <v>166</v>
      </c>
      <c r="H61" s="2" t="s">
        <v>321</v>
      </c>
      <c r="I61" s="27" t="s">
        <v>430</v>
      </c>
      <c r="J61" s="2" t="s">
        <v>325</v>
      </c>
      <c r="K61" t="str">
        <f>CONCATENATE(Таблица3[[#This Row],[Фамилия]]," ",Таблица3[[#This Row],[Имя]]," ",Таблица3[[#This Row],[Отчество]])</f>
        <v>Нестеров Филипп Сергеевич</v>
      </c>
      <c r="L61" s="3" t="str">
        <f>CONCATENATE(Таблица3[[#This Row],[ООО]]," «",Таблица3[[#This Row],[НазваОрганизации ]],"», г.",Таблица3[[#This Row],[город]])</f>
        <v>ООО «Е-Сервисторг», г.Минск</v>
      </c>
    </row>
    <row r="62" spans="1:12" x14ac:dyDescent="0.25">
      <c r="A62">
        <v>5610</v>
      </c>
      <c r="B62" t="s">
        <v>129</v>
      </c>
      <c r="C62" t="s">
        <v>54</v>
      </c>
      <c r="D62" t="s">
        <v>52</v>
      </c>
      <c r="E62" t="s">
        <v>15</v>
      </c>
      <c r="F62">
        <v>10701220</v>
      </c>
      <c r="G62" s="2">
        <v>180</v>
      </c>
      <c r="H62" s="2" t="s">
        <v>321</v>
      </c>
      <c r="I62" s="2" t="s">
        <v>446</v>
      </c>
      <c r="J62" s="2" t="s">
        <v>325</v>
      </c>
      <c r="K62" t="str">
        <f>CONCATENATE(Таблица3[[#This Row],[Фамилия]]," ",Таблица3[[#This Row],[Имя]]," ",Таблица3[[#This Row],[Отчество]])</f>
        <v>Носович Антон Викторович</v>
      </c>
      <c r="L62" s="3" t="str">
        <f>CONCATENATE(Таблица3[[#This Row],[ООО]]," «",Таблица3[[#This Row],[НазваОрганизации ]],"», г.",Таблица3[[#This Row],[город]])</f>
        <v>ООО «СтримДекор», г.Минск</v>
      </c>
    </row>
    <row r="63" spans="1:12" x14ac:dyDescent="0.25">
      <c r="A63">
        <v>1149</v>
      </c>
      <c r="B63" t="s">
        <v>130</v>
      </c>
      <c r="C63" t="s">
        <v>54</v>
      </c>
      <c r="D63" t="s">
        <v>11</v>
      </c>
      <c r="E63" t="s">
        <v>15</v>
      </c>
      <c r="F63">
        <v>10701120</v>
      </c>
      <c r="G63" s="2">
        <v>187</v>
      </c>
      <c r="H63" s="2" t="s">
        <v>321</v>
      </c>
      <c r="I63" s="2" t="s">
        <v>464</v>
      </c>
      <c r="J63" s="2" t="s">
        <v>325</v>
      </c>
      <c r="K63" t="str">
        <f>CONCATENATE(Таблица3[[#This Row],[Фамилия]]," ",Таблица3[[#This Row],[Имя]]," ",Таблица3[[#This Row],[Отчество]])</f>
        <v>Оксенюк Антон Александрович</v>
      </c>
      <c r="L63" s="3" t="str">
        <f>CONCATENATE(Таблица3[[#This Row],[ООО]]," «",Таблица3[[#This Row],[НазваОрганизации ]],"», г.",Таблица3[[#This Row],[город]])</f>
        <v>ООО «ДРТ Диджитал», г.Минск</v>
      </c>
    </row>
    <row r="64" spans="1:12" x14ac:dyDescent="0.25">
      <c r="A64">
        <v>4435</v>
      </c>
      <c r="B64" t="s">
        <v>131</v>
      </c>
      <c r="C64" t="s">
        <v>132</v>
      </c>
      <c r="D64" t="s">
        <v>133</v>
      </c>
      <c r="E64" t="s">
        <v>8</v>
      </c>
      <c r="F64">
        <v>10701120</v>
      </c>
      <c r="G64" s="2"/>
      <c r="H64" s="3"/>
      <c r="I64" s="3"/>
      <c r="J64" s="3"/>
      <c r="K64" t="str">
        <f>CONCATENATE(Таблица3[[#This Row],[Фамилия]]," ",Таблица3[[#This Row],[Имя]]," ",Таблица3[[#This Row],[Отчество]])</f>
        <v>Омар Мохамед Фатхи Абделькадер Ибрагим</v>
      </c>
      <c r="L64" s="3" t="str">
        <f>CONCATENATE(Таблица3[[#This Row],[ООО]]," «",Таблица3[[#This Row],[НазваОрганизации ]],"», г.",Таблица3[[#This Row],[город]])</f>
        <v xml:space="preserve"> «», г.</v>
      </c>
    </row>
    <row r="65" spans="1:12" x14ac:dyDescent="0.25">
      <c r="A65">
        <v>2231</v>
      </c>
      <c r="B65" t="s">
        <v>134</v>
      </c>
      <c r="C65" t="s">
        <v>36</v>
      </c>
      <c r="D65" t="s">
        <v>22</v>
      </c>
      <c r="E65" t="s">
        <v>15</v>
      </c>
      <c r="F65">
        <v>10701120</v>
      </c>
      <c r="G65" s="2"/>
      <c r="H65" s="3"/>
      <c r="I65" s="3"/>
      <c r="J65" s="3"/>
      <c r="K65" t="str">
        <f>CONCATENATE(Таблица3[[#This Row],[Фамилия]]," ",Таблица3[[#This Row],[Имя]]," ",Таблица3[[#This Row],[Отчество]])</f>
        <v>Павлов Владислав Дмитриевич</v>
      </c>
      <c r="L65" s="3" t="str">
        <f>CONCATENATE(Таблица3[[#This Row],[ООО]]," «",Таблица3[[#This Row],[НазваОрганизации ]],"», г.",Таблица3[[#This Row],[город]])</f>
        <v xml:space="preserve"> «», г.</v>
      </c>
    </row>
    <row r="66" spans="1:12" x14ac:dyDescent="0.25">
      <c r="A66">
        <v>3372</v>
      </c>
      <c r="B66" t="s">
        <v>97</v>
      </c>
      <c r="C66" t="s">
        <v>91</v>
      </c>
      <c r="D66" t="s">
        <v>14</v>
      </c>
      <c r="E66" t="s">
        <v>15</v>
      </c>
      <c r="F66">
        <v>10701220</v>
      </c>
      <c r="G66" s="2">
        <v>195</v>
      </c>
      <c r="H66" s="2" t="s">
        <v>321</v>
      </c>
      <c r="I66" s="2" t="s">
        <v>477</v>
      </c>
      <c r="J66" s="2" t="s">
        <v>325</v>
      </c>
      <c r="K66" t="str">
        <f>CONCATENATE(Таблица3[[#This Row],[Фамилия]]," ",Таблица3[[#This Row],[Имя]]," ",Таблица3[[#This Row],[Отчество]])</f>
        <v>Павлович Иван Сергеевич</v>
      </c>
      <c r="L66" s="3" t="str">
        <f>CONCATENATE(Таблица3[[#This Row],[ООО]]," «",Таблица3[[#This Row],[НазваОрганизации ]],"», г.",Таблица3[[#This Row],[город]])</f>
        <v>ООО «Софтарекс Технолоджиес», г.Минск</v>
      </c>
    </row>
    <row r="67" spans="1:12" x14ac:dyDescent="0.25">
      <c r="A67">
        <v>5661</v>
      </c>
      <c r="B67" t="s">
        <v>135</v>
      </c>
      <c r="C67" t="s">
        <v>136</v>
      </c>
      <c r="D67" t="s">
        <v>137</v>
      </c>
      <c r="E67" t="s">
        <v>8</v>
      </c>
      <c r="F67">
        <v>10701320</v>
      </c>
      <c r="G67" s="2">
        <v>104</v>
      </c>
      <c r="H67" s="2" t="s">
        <v>347</v>
      </c>
      <c r="I67" s="2" t="s">
        <v>348</v>
      </c>
      <c r="J67" s="2" t="s">
        <v>349</v>
      </c>
      <c r="K67" t="str">
        <f>CONCATENATE(Таблица3[[#This Row],[Фамилия]]," ",Таблица3[[#This Row],[Имя]]," ",Таблица3[[#This Row],[Отчество]])</f>
        <v>Попков Андрей Валерьевич</v>
      </c>
      <c r="L67" s="3" t="str">
        <f>CONCATENATE(Таблица3[[#This Row],[ООО]]," «",Таблица3[[#This Row],[НазваОрганизации ]],"», г.",Таблица3[[#This Row],[город]])</f>
        <v>ОАО «Гомельтраснефть Дружба», г.Новополоцк</v>
      </c>
    </row>
    <row r="68" spans="1:12" x14ac:dyDescent="0.25">
      <c r="A68">
        <v>3334</v>
      </c>
      <c r="B68" t="s">
        <v>138</v>
      </c>
      <c r="C68" t="s">
        <v>13</v>
      </c>
      <c r="D68" t="s">
        <v>11</v>
      </c>
      <c r="E68" t="s">
        <v>8</v>
      </c>
      <c r="F68">
        <v>10701320</v>
      </c>
      <c r="G68" s="2"/>
      <c r="H68" s="3"/>
      <c r="I68" s="3"/>
      <c r="J68" s="3"/>
      <c r="K68" t="str">
        <f>CONCATENATE(Таблица3[[#This Row],[Фамилия]]," ",Таблица3[[#This Row],[Имя]]," ",Таблица3[[#This Row],[Отчество]])</f>
        <v>Потапенко Егор Александрович</v>
      </c>
      <c r="L68" s="3" t="str">
        <f>CONCATENATE(Таблица3[[#This Row],[ООО]]," «",Таблица3[[#This Row],[НазваОрганизации ]],"», г.",Таблица3[[#This Row],[город]])</f>
        <v xml:space="preserve"> «», г.</v>
      </c>
    </row>
    <row r="69" spans="1:12" x14ac:dyDescent="0.25">
      <c r="A69">
        <v>1846</v>
      </c>
      <c r="B69" t="s">
        <v>139</v>
      </c>
      <c r="C69" t="s">
        <v>36</v>
      </c>
      <c r="D69" t="s">
        <v>42</v>
      </c>
      <c r="E69" t="s">
        <v>8</v>
      </c>
      <c r="F69">
        <v>10701120</v>
      </c>
      <c r="G69" s="2">
        <v>137</v>
      </c>
      <c r="H69" s="2" t="s">
        <v>347</v>
      </c>
      <c r="I69" s="2" t="s">
        <v>394</v>
      </c>
      <c r="J69" s="2" t="s">
        <v>325</v>
      </c>
      <c r="K69" t="str">
        <f>CONCATENATE(Таблица3[[#This Row],[Фамилия]]," ",Таблица3[[#This Row],[Имя]]," ",Таблица3[[#This Row],[Отчество]])</f>
        <v>Правошинский Владислав Михайлович</v>
      </c>
      <c r="L69" s="3" t="str">
        <f>CONCATENATE(Таблица3[[#This Row],[ООО]]," «",Таблица3[[#This Row],[НазваОрганизации ]],"», г.",Таблица3[[#This Row],[город]])</f>
        <v>ОАО «Минский электротехнический завод им. Козлова», г.Минск</v>
      </c>
    </row>
    <row r="70" spans="1:12" x14ac:dyDescent="0.25">
      <c r="A70">
        <v>5952</v>
      </c>
      <c r="B70" t="s">
        <v>140</v>
      </c>
      <c r="C70" t="s">
        <v>13</v>
      </c>
      <c r="D70" t="s">
        <v>11</v>
      </c>
      <c r="E70" t="s">
        <v>8</v>
      </c>
      <c r="F70">
        <v>10701220</v>
      </c>
      <c r="G70" s="2"/>
      <c r="H70" s="3"/>
      <c r="I70" s="3"/>
      <c r="J70" s="3"/>
      <c r="K70" t="str">
        <f>CONCATENATE(Таблица3[[#This Row],[Фамилия]]," ",Таблица3[[#This Row],[Имя]]," ",Таблица3[[#This Row],[Отчество]])</f>
        <v>Прокопчук Егор Александрович</v>
      </c>
      <c r="L70" s="3" t="str">
        <f>CONCATENATE(Таблица3[[#This Row],[ООО]]," «",Таблица3[[#This Row],[НазваОрганизации ]],"», г.",Таблица3[[#This Row],[город]])</f>
        <v xml:space="preserve"> «», г.</v>
      </c>
    </row>
    <row r="71" spans="1:12" x14ac:dyDescent="0.25">
      <c r="A71">
        <v>6805</v>
      </c>
      <c r="B71" t="s">
        <v>141</v>
      </c>
      <c r="C71" t="s">
        <v>28</v>
      </c>
      <c r="D71" t="s">
        <v>142</v>
      </c>
      <c r="E71" t="s">
        <v>8</v>
      </c>
      <c r="F71">
        <v>10701220</v>
      </c>
      <c r="G71" s="2">
        <v>114</v>
      </c>
      <c r="H71" s="2" t="s">
        <v>321</v>
      </c>
      <c r="I71" s="2" t="s">
        <v>362</v>
      </c>
      <c r="J71" s="2" t="s">
        <v>325</v>
      </c>
      <c r="K71" t="str">
        <f>CONCATENATE(Таблица3[[#This Row],[Фамилия]]," ",Таблица3[[#This Row],[Имя]]," ",Таблица3[[#This Row],[Отчество]])</f>
        <v>Рудоловский Максим Николаевич</v>
      </c>
      <c r="L71" s="3" t="str">
        <f>CONCATENATE(Таблица3[[#This Row],[ООО]]," «",Таблица3[[#This Row],[НазваОрганизации ]],"», г.",Таблица3[[#This Row],[город]])</f>
        <v>ООО «Модсен», г.Минск</v>
      </c>
    </row>
    <row r="72" spans="1:12" x14ac:dyDescent="0.25">
      <c r="A72">
        <v>2891</v>
      </c>
      <c r="B72" t="s">
        <v>143</v>
      </c>
      <c r="C72" t="s">
        <v>56</v>
      </c>
      <c r="D72" t="s">
        <v>47</v>
      </c>
      <c r="E72" t="s">
        <v>8</v>
      </c>
      <c r="F72">
        <v>10701220</v>
      </c>
      <c r="G72" s="2"/>
      <c r="H72" s="3"/>
      <c r="I72" s="3"/>
      <c r="J72" s="3"/>
      <c r="K72" t="str">
        <f>CONCATENATE(Таблица3[[#This Row],[Фамилия]]," ",Таблица3[[#This Row],[Имя]]," ",Таблица3[[#This Row],[Отчество]])</f>
        <v>Русак Алексей Владимирович</v>
      </c>
      <c r="L72" s="3" t="str">
        <f>CONCATENATE(Таблица3[[#This Row],[ООО]]," «",Таблица3[[#This Row],[НазваОрганизации ]],"», г.",Таблица3[[#This Row],[город]])</f>
        <v xml:space="preserve"> «», г.</v>
      </c>
    </row>
    <row r="73" spans="1:12" x14ac:dyDescent="0.25">
      <c r="A73">
        <v>1067</v>
      </c>
      <c r="B73" t="s">
        <v>144</v>
      </c>
      <c r="C73" t="s">
        <v>28</v>
      </c>
      <c r="D73" t="s">
        <v>145</v>
      </c>
      <c r="E73" t="s">
        <v>8</v>
      </c>
      <c r="F73">
        <v>10701120</v>
      </c>
      <c r="G73" s="2"/>
      <c r="H73" s="3"/>
      <c r="I73" s="3"/>
      <c r="J73" s="3"/>
      <c r="K73" t="str">
        <f>CONCATENATE(Таблица3[[#This Row],[Фамилия]]," ",Таблица3[[#This Row],[Имя]]," ",Таблица3[[#This Row],[Отчество]])</f>
        <v>Савельев Максим Вячеславович</v>
      </c>
      <c r="L73" s="3" t="str">
        <f>CONCATENATE(Таблица3[[#This Row],[ООО]]," «",Таблица3[[#This Row],[НазваОрганизации ]],"», г.",Таблица3[[#This Row],[город]])</f>
        <v xml:space="preserve"> «», г.</v>
      </c>
    </row>
    <row r="74" spans="1:12" x14ac:dyDescent="0.25">
      <c r="A74">
        <v>2939</v>
      </c>
      <c r="B74" t="s">
        <v>146</v>
      </c>
      <c r="C74" t="s">
        <v>147</v>
      </c>
      <c r="D74" t="s">
        <v>39</v>
      </c>
      <c r="E74" t="s">
        <v>15</v>
      </c>
      <c r="F74">
        <v>10701220</v>
      </c>
      <c r="G74" s="2"/>
      <c r="H74" s="3"/>
      <c r="I74" s="3"/>
      <c r="J74" s="3"/>
      <c r="K74" t="str">
        <f>CONCATENATE(Таблица3[[#This Row],[Фамилия]]," ",Таблица3[[#This Row],[Имя]]," ",Таблица3[[#This Row],[Отчество]])</f>
        <v>Савицкий Владимир Андреевич</v>
      </c>
      <c r="L74" s="3" t="str">
        <f>CONCATENATE(Таблица3[[#This Row],[ООО]]," «",Таблица3[[#This Row],[НазваОрганизации ]],"», г.",Таблица3[[#This Row],[город]])</f>
        <v xml:space="preserve"> «», г.</v>
      </c>
    </row>
    <row r="75" spans="1:12" x14ac:dyDescent="0.25">
      <c r="A75">
        <v>6946</v>
      </c>
      <c r="B75" t="s">
        <v>146</v>
      </c>
      <c r="C75" t="s">
        <v>33</v>
      </c>
      <c r="D75" t="s">
        <v>14</v>
      </c>
      <c r="E75" t="s">
        <v>8</v>
      </c>
      <c r="F75">
        <v>10701320</v>
      </c>
      <c r="G75" s="2">
        <v>105</v>
      </c>
      <c r="H75" s="2" t="s">
        <v>321</v>
      </c>
      <c r="I75" s="2" t="s">
        <v>346</v>
      </c>
      <c r="J75" s="2" t="s">
        <v>325</v>
      </c>
      <c r="K75" t="str">
        <f>CONCATENATE(Таблица3[[#This Row],[Фамилия]]," ",Таблица3[[#This Row],[Имя]]," ",Таблица3[[#This Row],[Отчество]])</f>
        <v>Савицкий Артём Сергеевич</v>
      </c>
      <c r="L75" s="3" t="str">
        <f>CONCATENATE(Таблица3[[#This Row],[ООО]]," «",Таблица3[[#This Row],[НазваОрганизации ]],"», г.",Таблица3[[#This Row],[город]])</f>
        <v>ООО «Валекс ЭДУ», г.Минск</v>
      </c>
    </row>
    <row r="76" spans="1:12" x14ac:dyDescent="0.25">
      <c r="A76">
        <v>4508</v>
      </c>
      <c r="B76" t="s">
        <v>148</v>
      </c>
      <c r="C76" t="s">
        <v>149</v>
      </c>
      <c r="D76" t="s">
        <v>47</v>
      </c>
      <c r="E76" t="s">
        <v>8</v>
      </c>
      <c r="F76">
        <v>10701120</v>
      </c>
      <c r="G76" s="2"/>
      <c r="H76" s="3"/>
      <c r="I76" s="3"/>
      <c r="J76" s="3"/>
      <c r="K76" t="str">
        <f>CONCATENATE(Таблица3[[#This Row],[Фамилия]]," ",Таблица3[[#This Row],[Имя]]," ",Таблица3[[#This Row],[Отчество]])</f>
        <v>Селявко Тимофей Владимирович</v>
      </c>
      <c r="L76" s="3" t="str">
        <f>CONCATENATE(Таблица3[[#This Row],[ООО]]," «",Таблица3[[#This Row],[НазваОрганизации ]],"», г.",Таблица3[[#This Row],[город]])</f>
        <v xml:space="preserve"> «», г.</v>
      </c>
    </row>
    <row r="77" spans="1:12" x14ac:dyDescent="0.25">
      <c r="A77">
        <v>4779</v>
      </c>
      <c r="B77" t="s">
        <v>150</v>
      </c>
      <c r="C77" t="s">
        <v>28</v>
      </c>
      <c r="D77" t="s">
        <v>14</v>
      </c>
      <c r="E77" t="s">
        <v>15</v>
      </c>
      <c r="F77">
        <v>10701320</v>
      </c>
      <c r="G77" s="2">
        <v>165</v>
      </c>
      <c r="H77" s="2" t="s">
        <v>321</v>
      </c>
      <c r="I77" s="2" t="s">
        <v>362</v>
      </c>
      <c r="J77" s="2" t="s">
        <v>325</v>
      </c>
      <c r="K77" t="str">
        <f>CONCATENATE(Таблица3[[#This Row],[Фамилия]]," ",Таблица3[[#This Row],[Имя]]," ",Таблица3[[#This Row],[Отчество]])</f>
        <v>Силков Максим Сергеевич</v>
      </c>
      <c r="L77" s="3" t="str">
        <f>CONCATENATE(Таблица3[[#This Row],[ООО]]," «",Таблица3[[#This Row],[НазваОрганизации ]],"», г.",Таблица3[[#This Row],[город]])</f>
        <v>ООО «Модсен», г.Минск</v>
      </c>
    </row>
    <row r="78" spans="1:12" x14ac:dyDescent="0.25">
      <c r="A78">
        <v>38519</v>
      </c>
      <c r="B78" t="s">
        <v>151</v>
      </c>
      <c r="C78" t="s">
        <v>36</v>
      </c>
      <c r="D78" t="s">
        <v>22</v>
      </c>
      <c r="E78" t="s">
        <v>8</v>
      </c>
      <c r="F78">
        <v>10701420</v>
      </c>
      <c r="G78" s="2">
        <v>111</v>
      </c>
      <c r="H78" s="2" t="s">
        <v>321</v>
      </c>
      <c r="I78" s="2" t="s">
        <v>345</v>
      </c>
      <c r="J78" s="2" t="s">
        <v>325</v>
      </c>
      <c r="K78" t="str">
        <f>CONCATENATE(Таблица3[[#This Row],[Фамилия]]," ",Таблица3[[#This Row],[Имя]]," ",Таблица3[[#This Row],[Отчество]])</f>
        <v>Синевич Владислав Дмитриевич</v>
      </c>
      <c r="L78" s="3" t="str">
        <f>CONCATENATE(Таблица3[[#This Row],[ООО]]," «",Таблица3[[#This Row],[НазваОрганизации ]],"», г.",Таблица3[[#This Row],[город]])</f>
        <v>ООО «Инноватек», г.Минск</v>
      </c>
    </row>
    <row r="79" spans="1:12" x14ac:dyDescent="0.25">
      <c r="A79">
        <v>739</v>
      </c>
      <c r="B79" t="s">
        <v>152</v>
      </c>
      <c r="C79" t="s">
        <v>153</v>
      </c>
      <c r="D79" t="s">
        <v>47</v>
      </c>
      <c r="E79" t="s">
        <v>15</v>
      </c>
      <c r="F79">
        <v>10701320</v>
      </c>
      <c r="G79" s="2">
        <v>195</v>
      </c>
      <c r="H79" s="2" t="s">
        <v>321</v>
      </c>
      <c r="I79" s="2" t="s">
        <v>477</v>
      </c>
      <c r="J79" s="2" t="s">
        <v>325</v>
      </c>
      <c r="K79" t="str">
        <f>CONCATENATE(Таблица3[[#This Row],[Фамилия]]," ",Таблица3[[#This Row],[Имя]]," ",Таблица3[[#This Row],[Отчество]])</f>
        <v>Солодков Арсений Владимирович</v>
      </c>
      <c r="L79" s="3" t="str">
        <f>CONCATENATE(Таблица3[[#This Row],[ООО]]," «",Таблица3[[#This Row],[НазваОрганизации ]],"», г.",Таблица3[[#This Row],[город]])</f>
        <v>ООО «Софтарекс Технолоджиес», г.Минск</v>
      </c>
    </row>
    <row r="80" spans="1:12" x14ac:dyDescent="0.25">
      <c r="A80">
        <v>5619</v>
      </c>
      <c r="B80" t="s">
        <v>154</v>
      </c>
      <c r="C80" t="s">
        <v>91</v>
      </c>
      <c r="D80" t="s">
        <v>137</v>
      </c>
      <c r="E80" t="s">
        <v>15</v>
      </c>
      <c r="F80">
        <v>10701220</v>
      </c>
      <c r="G80" s="2">
        <v>156</v>
      </c>
      <c r="H80" s="2" t="s">
        <v>418</v>
      </c>
      <c r="I80" s="2" t="s">
        <v>419</v>
      </c>
      <c r="J80" s="2" t="s">
        <v>325</v>
      </c>
      <c r="K80" t="str">
        <f>CONCATENATE(Таблица3[[#This Row],[Фамилия]]," ",Таблица3[[#This Row],[Имя]]," ",Таблица3[[#This Row],[Отчество]])</f>
        <v>Стрижанов Иван Валерьевич</v>
      </c>
      <c r="L80" s="3" t="str">
        <f>CONCATENATE(Таблица3[[#This Row],[ООО]]," «",Таблица3[[#This Row],[НазваОрганизации ]],"», г.",Таблица3[[#This Row],[город]])</f>
        <v>РНПУП «Центр радиотехники Национальной академии наук Беларуси», г.Минск</v>
      </c>
    </row>
    <row r="81" spans="1:12" x14ac:dyDescent="0.25">
      <c r="A81">
        <v>2021</v>
      </c>
      <c r="B81" t="s">
        <v>155</v>
      </c>
      <c r="C81" t="s">
        <v>28</v>
      </c>
      <c r="D81" t="s">
        <v>39</v>
      </c>
      <c r="E81" t="s">
        <v>8</v>
      </c>
      <c r="F81">
        <v>10701120</v>
      </c>
      <c r="G81" s="2"/>
      <c r="H81" s="3"/>
      <c r="I81" s="3"/>
      <c r="J81" s="3"/>
      <c r="K81" t="str">
        <f>CONCATENATE(Таблица3[[#This Row],[Фамилия]]," ",Таблица3[[#This Row],[Имя]]," ",Таблица3[[#This Row],[Отчество]])</f>
        <v>Терещенко Максим Андреевич</v>
      </c>
      <c r="L81" s="3" t="str">
        <f>CONCATENATE(Таблица3[[#This Row],[ООО]]," «",Таблица3[[#This Row],[НазваОрганизации ]],"», г.",Таблица3[[#This Row],[город]])</f>
        <v xml:space="preserve"> «», г.</v>
      </c>
    </row>
    <row r="82" spans="1:12" x14ac:dyDescent="0.25">
      <c r="A82">
        <v>3963</v>
      </c>
      <c r="B82" t="s">
        <v>156</v>
      </c>
      <c r="C82" t="s">
        <v>13</v>
      </c>
      <c r="D82" t="s">
        <v>85</v>
      </c>
      <c r="E82" t="s">
        <v>8</v>
      </c>
      <c r="F82">
        <v>10701120</v>
      </c>
      <c r="G82" s="2">
        <v>159</v>
      </c>
      <c r="H82" s="2" t="s">
        <v>321</v>
      </c>
      <c r="I82" s="2" t="s">
        <v>422</v>
      </c>
      <c r="J82" s="2" t="s">
        <v>325</v>
      </c>
      <c r="K82" t="str">
        <f>CONCATENATE(Таблица3[[#This Row],[Фамилия]]," ",Таблица3[[#This Row],[Имя]]," ",Таблица3[[#This Row],[Отчество]])</f>
        <v>Тимошевич Егор Игоревич</v>
      </c>
      <c r="L82" s="3" t="str">
        <f>CONCATENATE(Таблица3[[#This Row],[ООО]]," «",Таблица3[[#This Row],[НазваОрганизации ]],"», г.",Таблица3[[#This Row],[город]])</f>
        <v>ООО «Ивашин», г.Минск</v>
      </c>
    </row>
    <row r="83" spans="1:12" x14ac:dyDescent="0.25">
      <c r="A83">
        <v>4768</v>
      </c>
      <c r="B83" t="s">
        <v>157</v>
      </c>
      <c r="C83" t="s">
        <v>36</v>
      </c>
      <c r="D83" t="s">
        <v>11</v>
      </c>
      <c r="E83" t="s">
        <v>8</v>
      </c>
      <c r="F83">
        <v>10701220</v>
      </c>
      <c r="G83" s="2"/>
      <c r="H83" s="3"/>
      <c r="I83" s="3"/>
      <c r="J83" s="3"/>
      <c r="K83" t="str">
        <f>CONCATENATE(Таблица3[[#This Row],[Фамилия]]," ",Таблица3[[#This Row],[Имя]]," ",Таблица3[[#This Row],[Отчество]])</f>
        <v>Филиппович Владислав Александрович</v>
      </c>
      <c r="L83" s="3" t="str">
        <f>CONCATENATE(Таблица3[[#This Row],[ООО]]," «",Таблица3[[#This Row],[НазваОрганизации ]],"», г.",Таблица3[[#This Row],[город]])</f>
        <v xml:space="preserve"> «», г.</v>
      </c>
    </row>
    <row r="84" spans="1:12" x14ac:dyDescent="0.25">
      <c r="A84">
        <v>7097</v>
      </c>
      <c r="B84" t="s">
        <v>158</v>
      </c>
      <c r="C84" t="s">
        <v>159</v>
      </c>
      <c r="D84" t="s">
        <v>160</v>
      </c>
      <c r="E84" t="s">
        <v>8</v>
      </c>
      <c r="F84">
        <v>10701320</v>
      </c>
      <c r="G84" s="2"/>
      <c r="H84" s="3"/>
      <c r="I84" s="3"/>
      <c r="J84" s="3"/>
      <c r="K84" t="str">
        <f>CONCATENATE(Таблица3[[#This Row],[Фамилия]]," ",Таблица3[[#This Row],[Имя]]," ",Таблица3[[#This Row],[Отчество]])</f>
        <v>Хаммуд Мохамад Хассан</v>
      </c>
      <c r="L84" s="3" t="str">
        <f>CONCATENATE(Таблица3[[#This Row],[ООО]]," «",Таблица3[[#This Row],[НазваОрганизации ]],"», г.",Таблица3[[#This Row],[город]])</f>
        <v xml:space="preserve"> «», г.</v>
      </c>
    </row>
    <row r="85" spans="1:12" x14ac:dyDescent="0.25">
      <c r="A85">
        <v>22850</v>
      </c>
      <c r="B85" t="s">
        <v>161</v>
      </c>
      <c r="C85" t="s">
        <v>162</v>
      </c>
      <c r="D85" t="s">
        <v>47</v>
      </c>
      <c r="E85" t="s">
        <v>8</v>
      </c>
      <c r="F85">
        <v>10701320</v>
      </c>
      <c r="G85" s="2">
        <v>124</v>
      </c>
      <c r="H85" s="2" t="s">
        <v>334</v>
      </c>
      <c r="I85" s="2" t="s">
        <v>441</v>
      </c>
      <c r="J85" s="2" t="s">
        <v>325</v>
      </c>
      <c r="K85" t="str">
        <f>CONCATENATE(Таблица3[[#This Row],[Фамилия]]," ",Таблица3[[#This Row],[Имя]]," ",Таблица3[[#This Row],[Отчество]])</f>
        <v>Цынкевич Глеб Владимирович</v>
      </c>
      <c r="L85" s="3" t="str">
        <f>CONCATENATE(Таблица3[[#This Row],[ООО]]," «",Таблица3[[#This Row],[НазваОрганизации ]],"», г.",Таблица3[[#This Row],[город]])</f>
        <v>ГУО «Средняя школа №72 г.Минска», г.Минск</v>
      </c>
    </row>
    <row r="86" spans="1:12" x14ac:dyDescent="0.25">
      <c r="A86">
        <v>2037</v>
      </c>
      <c r="B86" t="s">
        <v>163</v>
      </c>
      <c r="C86" t="s">
        <v>10</v>
      </c>
      <c r="D86" t="s">
        <v>164</v>
      </c>
      <c r="E86" t="s">
        <v>8</v>
      </c>
      <c r="F86">
        <v>10701320</v>
      </c>
      <c r="G86" s="2"/>
      <c r="H86" s="3"/>
      <c r="I86" s="3"/>
      <c r="J86" s="3"/>
      <c r="K86" t="str">
        <f>CONCATENATE(Таблица3[[#This Row],[Фамилия]]," ",Таблица3[[#This Row],[Имя]]," ",Таблица3[[#This Row],[Отчество]])</f>
        <v>Чевычелов Илья Русланович</v>
      </c>
      <c r="L86" s="3" t="str">
        <f>CONCATENATE(Таблица3[[#This Row],[ООО]]," «",Таблица3[[#This Row],[НазваОрганизации ]],"», г.",Таблица3[[#This Row],[город]])</f>
        <v xml:space="preserve"> «», г.</v>
      </c>
    </row>
    <row r="87" spans="1:12" x14ac:dyDescent="0.25">
      <c r="A87">
        <v>3196</v>
      </c>
      <c r="B87" t="s">
        <v>165</v>
      </c>
      <c r="C87" t="s">
        <v>107</v>
      </c>
      <c r="D87" t="s">
        <v>39</v>
      </c>
      <c r="E87" t="s">
        <v>8</v>
      </c>
      <c r="F87">
        <v>10701120</v>
      </c>
      <c r="G87" s="2"/>
      <c r="H87" s="3"/>
      <c r="I87" s="3"/>
      <c r="J87" s="3"/>
      <c r="K87" t="str">
        <f>CONCATENATE(Таблица3[[#This Row],[Фамилия]]," ",Таблица3[[#This Row],[Имя]]," ",Таблица3[[#This Row],[Отчество]])</f>
        <v>Чернаускас Артем Андреевич</v>
      </c>
      <c r="L87" s="3" t="str">
        <f>CONCATENATE(Таблица3[[#This Row],[ООО]]," «",Таблица3[[#This Row],[НазваОрганизации ]],"», г.",Таблица3[[#This Row],[город]])</f>
        <v xml:space="preserve"> «», г.</v>
      </c>
    </row>
    <row r="88" spans="1:12" x14ac:dyDescent="0.25">
      <c r="A88">
        <v>38520</v>
      </c>
      <c r="B88" t="s">
        <v>166</v>
      </c>
      <c r="C88" t="s">
        <v>167</v>
      </c>
      <c r="D88" t="s">
        <v>39</v>
      </c>
      <c r="E88" t="s">
        <v>8</v>
      </c>
      <c r="F88">
        <v>10701420</v>
      </c>
      <c r="G88" s="2">
        <v>138</v>
      </c>
      <c r="H88" s="2" t="s">
        <v>395</v>
      </c>
      <c r="I88" s="2" t="s">
        <v>396</v>
      </c>
      <c r="J88" s="2" t="s">
        <v>325</v>
      </c>
      <c r="K88" t="str">
        <f>CONCATENATE(Таблица3[[#This Row],[Фамилия]]," ",Таблица3[[#This Row],[Имя]]," ",Таблица3[[#This Row],[Отчество]])</f>
        <v>Чернейко Мирон Андреевич</v>
      </c>
      <c r="L88" s="3" t="str">
        <f>CONCATENATE(Таблица3[[#This Row],[ООО]]," «",Таблица3[[#This Row],[НазваОрганизации ]],"», г.",Таблица3[[#This Row],[город]])</f>
        <v>ГП «НИИ ТЗИ», г.Минск</v>
      </c>
    </row>
    <row r="89" spans="1:12" x14ac:dyDescent="0.25">
      <c r="A89">
        <v>4915</v>
      </c>
      <c r="B89" t="s">
        <v>168</v>
      </c>
      <c r="C89" t="s">
        <v>33</v>
      </c>
      <c r="D89" t="s">
        <v>11</v>
      </c>
      <c r="E89" t="s">
        <v>8</v>
      </c>
      <c r="F89">
        <v>10701220</v>
      </c>
      <c r="G89" s="2">
        <v>103</v>
      </c>
      <c r="H89" s="2" t="s">
        <v>350</v>
      </c>
      <c r="I89" s="2" t="s">
        <v>351</v>
      </c>
      <c r="J89" s="2" t="s">
        <v>352</v>
      </c>
      <c r="K89" t="str">
        <f>CONCATENATE(Таблица3[[#This Row],[Фамилия]]," ",Таблица3[[#This Row],[Имя]]," ",Таблица3[[#This Row],[Отчество]])</f>
        <v>Чижик Артём Александрович</v>
      </c>
      <c r="L89" s="3" t="str">
        <f>CONCATENATE(Таблица3[[#This Row],[ООО]]," «",Таблица3[[#This Row],[НазваОрганизации ]],"», г.",Таблица3[[#This Row],[город]])</f>
        <v>ЧПУП «Ромгиль-Текс», г.Слоним</v>
      </c>
    </row>
    <row r="90" spans="1:12" x14ac:dyDescent="0.25">
      <c r="A90">
        <v>4949</v>
      </c>
      <c r="B90" t="s">
        <v>169</v>
      </c>
      <c r="C90" t="s">
        <v>170</v>
      </c>
      <c r="D90" t="s">
        <v>171</v>
      </c>
      <c r="E90" t="s">
        <v>15</v>
      </c>
      <c r="F90">
        <v>10701220</v>
      </c>
      <c r="G90" s="2"/>
      <c r="H90" s="3"/>
      <c r="I90" s="3"/>
      <c r="J90" s="3"/>
      <c r="K90" t="str">
        <f>CONCATENATE(Таблица3[[#This Row],[Фамилия]]," ",Таблица3[[#This Row],[Имя]]," ",Таблица3[[#This Row],[Отчество]])</f>
        <v>Чубрик Мария Владимировна</v>
      </c>
      <c r="L90" s="3" t="str">
        <f>CONCATENATE(Таблица3[[#This Row],[ООО]]," «",Таблица3[[#This Row],[НазваОрганизации ]],"», г.",Таблица3[[#This Row],[город]])</f>
        <v xml:space="preserve"> «», г.</v>
      </c>
    </row>
    <row r="91" spans="1:12" x14ac:dyDescent="0.25">
      <c r="A91">
        <v>4852</v>
      </c>
      <c r="B91" t="s">
        <v>172</v>
      </c>
      <c r="C91" t="s">
        <v>36</v>
      </c>
      <c r="D91" t="s">
        <v>173</v>
      </c>
      <c r="E91" t="s">
        <v>15</v>
      </c>
      <c r="F91">
        <v>10701220</v>
      </c>
      <c r="G91" s="2">
        <v>170</v>
      </c>
      <c r="H91" s="2" t="s">
        <v>382</v>
      </c>
      <c r="I91" s="2" t="s">
        <v>434</v>
      </c>
      <c r="J91" s="2" t="s">
        <v>325</v>
      </c>
      <c r="K91" t="str">
        <f>CONCATENATE(Таблица3[[#This Row],[Фамилия]]," ",Таблица3[[#This Row],[Имя]]," ",Таблица3[[#This Row],[Отчество]])</f>
        <v>Шарапа Владислав Юрьевич</v>
      </c>
      <c r="L91" s="3" t="str">
        <f>CONCATENATE(Таблица3[[#This Row],[ООО]]," «",Таблица3[[#This Row],[НазваОрганизации ]],"», г.",Таблица3[[#This Row],[город]])</f>
        <v>РУП «Белтаможсервис», г.Минск</v>
      </c>
    </row>
    <row r="92" spans="1:12" x14ac:dyDescent="0.25">
      <c r="A92">
        <v>38515</v>
      </c>
      <c r="B92" t="s">
        <v>174</v>
      </c>
      <c r="C92" t="s">
        <v>56</v>
      </c>
      <c r="D92" t="s">
        <v>175</v>
      </c>
      <c r="E92" t="s">
        <v>8</v>
      </c>
      <c r="F92">
        <v>10701420</v>
      </c>
      <c r="G92" s="2"/>
      <c r="H92" s="3"/>
      <c r="I92" s="3"/>
      <c r="J92" s="3"/>
      <c r="K92" t="str">
        <f>CONCATENATE(Таблица3[[#This Row],[Фамилия]]," ",Таблица3[[#This Row],[Имя]]," ",Таблица3[[#This Row],[Отчество]])</f>
        <v>Шелег Алексей Евгеньевич</v>
      </c>
      <c r="L92" s="3" t="str">
        <f>CONCATENATE(Таблица3[[#This Row],[ООО]]," «",Таблица3[[#This Row],[НазваОрганизации ]],"», г.",Таблица3[[#This Row],[город]])</f>
        <v xml:space="preserve"> «», г.</v>
      </c>
    </row>
    <row r="93" spans="1:12" x14ac:dyDescent="0.25">
      <c r="A93">
        <v>4433</v>
      </c>
      <c r="B93" t="s">
        <v>176</v>
      </c>
      <c r="C93" t="s">
        <v>177</v>
      </c>
      <c r="D93" t="s">
        <v>178</v>
      </c>
      <c r="E93" t="s">
        <v>8</v>
      </c>
      <c r="F93">
        <v>10701120</v>
      </c>
      <c r="G93" s="2"/>
      <c r="H93" s="3"/>
      <c r="I93" s="3"/>
      <c r="J93" s="3"/>
      <c r="K93" t="str">
        <f>CONCATENATE(Таблица3[[#This Row],[Фамилия]]," ",Таблица3[[#This Row],[Имя]]," ",Таблица3[[#This Row],[Отчество]])</f>
        <v>Шериф Фуад Мохамед Аллам</v>
      </c>
      <c r="L93" s="3" t="str">
        <f>CONCATENATE(Таблица3[[#This Row],[ООО]]," «",Таблица3[[#This Row],[НазваОрганизации ]],"», г.",Таблица3[[#This Row],[город]])</f>
        <v xml:space="preserve"> «», г.</v>
      </c>
    </row>
    <row r="94" spans="1:12" x14ac:dyDescent="0.25">
      <c r="A94">
        <v>6822</v>
      </c>
      <c r="B94" t="s">
        <v>179</v>
      </c>
      <c r="C94" t="s">
        <v>91</v>
      </c>
      <c r="D94" t="s">
        <v>42</v>
      </c>
      <c r="E94" t="s">
        <v>8</v>
      </c>
      <c r="F94">
        <v>10701220</v>
      </c>
      <c r="G94" s="2">
        <v>119</v>
      </c>
      <c r="H94" s="2" t="s">
        <v>321</v>
      </c>
      <c r="I94" s="2" t="s">
        <v>368</v>
      </c>
      <c r="J94" s="2" t="s">
        <v>325</v>
      </c>
      <c r="K94" t="str">
        <f>CONCATENATE(Таблица3[[#This Row],[Фамилия]]," ",Таблица3[[#This Row],[Имя]]," ",Таблица3[[#This Row],[Отчество]])</f>
        <v>Шлома Иван Михайлович</v>
      </c>
      <c r="L94" s="3" t="str">
        <f>CONCATENATE(Таблица3[[#This Row],[ООО]]," «",Таблица3[[#This Row],[НазваОрганизации ]],"», г.",Таблица3[[#This Row],[город]])</f>
        <v>ООО «ПКП АТП», г.Минск</v>
      </c>
    </row>
    <row r="95" spans="1:12" x14ac:dyDescent="0.25">
      <c r="A95">
        <v>6807</v>
      </c>
      <c r="B95" t="s">
        <v>180</v>
      </c>
      <c r="C95" t="s">
        <v>181</v>
      </c>
      <c r="D95" t="s">
        <v>182</v>
      </c>
      <c r="E95" t="s">
        <v>8</v>
      </c>
      <c r="F95">
        <v>10701120</v>
      </c>
      <c r="G95" s="2"/>
      <c r="H95" s="3"/>
      <c r="I95" s="3"/>
      <c r="J95" s="3"/>
      <c r="K95" t="str">
        <f>CONCATENATE(Таблица3[[#This Row],[Фамилия]]," ",Таблица3[[#This Row],[Имя]]," ",Таблица3[[#This Row],[Отчество]])</f>
        <v>Шлык Виктория Валентиновна</v>
      </c>
      <c r="L95" s="3" t="str">
        <f>CONCATENATE(Таблица3[[#This Row],[ООО]]," «",Таблица3[[#This Row],[НазваОрганизации ]],"», г.",Таблица3[[#This Row],[город]])</f>
        <v xml:space="preserve"> «», г.</v>
      </c>
    </row>
    <row r="96" spans="1:12" x14ac:dyDescent="0.25">
      <c r="A96">
        <v>832</v>
      </c>
      <c r="B96" s="25" t="s">
        <v>183</v>
      </c>
      <c r="C96" s="25" t="s">
        <v>28</v>
      </c>
      <c r="D96" s="25" t="s">
        <v>11</v>
      </c>
      <c r="E96" s="25" t="s">
        <v>15</v>
      </c>
      <c r="F96" s="25">
        <v>10701120</v>
      </c>
      <c r="G96" s="24">
        <v>135</v>
      </c>
      <c r="H96" s="24" t="s">
        <v>321</v>
      </c>
      <c r="I96" s="24" t="s">
        <v>393</v>
      </c>
      <c r="J96" s="24" t="s">
        <v>325</v>
      </c>
      <c r="K96" t="str">
        <f>CONCATENATE(Таблица3[[#This Row],[Фамилия]]," ",Таблица3[[#This Row],[Имя]]," ",Таблица3[[#This Row],[Отчество]])</f>
        <v>Шубелько Максим Александрович</v>
      </c>
      <c r="L96" s="3" t="str">
        <f>CONCATENATE(Таблица3[[#This Row],[ООО]]," «",Таблица3[[#This Row],[НазваОрганизации ]],"», г.",Таблица3[[#This Row],[город]])</f>
        <v>ООО «Эксперт Софтваре Девелопмент», г.Минск</v>
      </c>
    </row>
    <row r="97" spans="1:14" x14ac:dyDescent="0.25">
      <c r="A97">
        <v>38468</v>
      </c>
      <c r="B97" t="s">
        <v>184</v>
      </c>
      <c r="C97" t="s">
        <v>41</v>
      </c>
      <c r="D97" t="s">
        <v>14</v>
      </c>
      <c r="E97" t="s">
        <v>8</v>
      </c>
      <c r="F97">
        <v>10701420</v>
      </c>
      <c r="G97" s="23">
        <v>134</v>
      </c>
      <c r="H97" s="23" t="s">
        <v>347</v>
      </c>
      <c r="I97" s="23" t="s">
        <v>392</v>
      </c>
      <c r="J97" s="2" t="s">
        <v>325</v>
      </c>
      <c r="K97" t="str">
        <f>CONCATENATE(Таблица3[[#This Row],[Фамилия]]," ",Таблица3[[#This Row],[Имя]]," ",Таблица3[[#This Row],[Отчество]])</f>
        <v>Шуманский Александр Сергеевич</v>
      </c>
      <c r="L97" s="3" t="str">
        <f>CONCATENATE(Таблица3[[#This Row],[ООО]]," «",Таблица3[[#This Row],[НазваОрганизации ]],"», г.",Таблица3[[#This Row],[город]])</f>
        <v>ОАО «Сберегательный банк "Беларусбанк"», г.Минск</v>
      </c>
    </row>
    <row r="98" spans="1:14" x14ac:dyDescent="0.25">
      <c r="A98">
        <v>802</v>
      </c>
      <c r="B98" t="s">
        <v>185</v>
      </c>
      <c r="C98" t="s">
        <v>162</v>
      </c>
      <c r="D98" t="s">
        <v>34</v>
      </c>
      <c r="E98" t="s">
        <v>8</v>
      </c>
      <c r="F98">
        <v>10701320</v>
      </c>
      <c r="G98" s="2">
        <v>118</v>
      </c>
      <c r="H98" s="2" t="s">
        <v>366</v>
      </c>
      <c r="I98" s="2" t="s">
        <v>367</v>
      </c>
      <c r="J98" s="2" t="s">
        <v>325</v>
      </c>
      <c r="K98" t="str">
        <f>CONCATENATE(Таблица3[[#This Row],[Фамилия]]," ",Таблица3[[#This Row],[Имя]]," ",Таблица3[[#This Row],[Отчество]])</f>
        <v>Шуров Глеб Олегович</v>
      </c>
      <c r="L98" s="3" t="str">
        <f>CONCATENATE(Таблица3[[#This Row],[ООО]]," «",Таблица3[[#This Row],[НазваОрганизации ]],"», г.",Таблица3[[#This Row],[город]])</f>
        <v>ИУНПП «САМСОЛЮШНС», г.Минск</v>
      </c>
    </row>
    <row r="99" spans="1:14" x14ac:dyDescent="0.25">
      <c r="A99">
        <v>1140</v>
      </c>
      <c r="B99" t="s">
        <v>186</v>
      </c>
      <c r="C99" t="s">
        <v>187</v>
      </c>
      <c r="D99" t="s">
        <v>39</v>
      </c>
      <c r="E99" t="s">
        <v>15</v>
      </c>
      <c r="F99">
        <v>10701120</v>
      </c>
      <c r="G99" s="2">
        <v>195</v>
      </c>
      <c r="H99" s="2" t="s">
        <v>321</v>
      </c>
      <c r="I99" s="2" t="s">
        <v>477</v>
      </c>
      <c r="J99" s="2" t="s">
        <v>325</v>
      </c>
      <c r="K99" t="str">
        <f>CONCATENATE(Таблица3[[#This Row],[Фамилия]]," ",Таблица3[[#This Row],[Имя]]," ",Таблица3[[#This Row],[Отчество]])</f>
        <v>Щабловский Даниил Андреевич</v>
      </c>
      <c r="L99" s="3" t="str">
        <f>CONCATENATE(Таблица3[[#This Row],[ООО]]," «",Таблица3[[#This Row],[НазваОрганизации ]],"», г.",Таблица3[[#This Row],[город]])</f>
        <v>ООО «Софтарекс Технолоджиес», г.Минск</v>
      </c>
    </row>
    <row r="100" spans="1:14" x14ac:dyDescent="0.25">
      <c r="A100">
        <v>4413</v>
      </c>
      <c r="B100" t="s">
        <v>188</v>
      </c>
      <c r="C100" t="s">
        <v>189</v>
      </c>
      <c r="E100" t="s">
        <v>8</v>
      </c>
      <c r="F100">
        <v>10701120</v>
      </c>
      <c r="G100" s="2"/>
      <c r="H100" s="3"/>
      <c r="I100" s="3"/>
      <c r="J100" s="3"/>
      <c r="K100" t="str">
        <f>CONCATENATE(Таблица3[[#This Row],[Фамилия]]," ",Таблица3[[#This Row],[Имя]]," ",Таблица3[[#This Row],[Отчество]])</f>
        <v xml:space="preserve">Эль Кадмири Яхья </v>
      </c>
      <c r="L100" s="3" t="str">
        <f>CONCATENATE(Таблица3[[#This Row],[ООО]]," «",Таблица3[[#This Row],[НазваОрганизации ]],"», г.",Таблица3[[#This Row],[город]])</f>
        <v xml:space="preserve"> «», г.</v>
      </c>
      <c r="M100" s="1" t="s">
        <v>391</v>
      </c>
    </row>
    <row r="101" spans="1:14" ht="15.75" x14ac:dyDescent="0.25">
      <c r="A101">
        <v>23566</v>
      </c>
      <c r="B101" t="s">
        <v>190</v>
      </c>
      <c r="C101" t="s">
        <v>191</v>
      </c>
      <c r="E101" t="s">
        <v>8</v>
      </c>
      <c r="F101">
        <v>10701320</v>
      </c>
      <c r="G101" s="2"/>
      <c r="H101" s="3"/>
      <c r="I101" s="3"/>
      <c r="J101" s="3"/>
      <c r="K101" t="str">
        <f>CONCATENATE(Таблица3[[#This Row],[Фамилия]]," ",Таблица3[[#This Row],[Имя]]," ",Таблица3[[#This Row],[Отчество]])</f>
        <v xml:space="preserve">Ялчынкая Озгюр </v>
      </c>
      <c r="L101" s="32" t="str">
        <f>CONCATENATE(Таблица3[[#This Row],[ООО]]," «",Таблица3[[#This Row],[НазваОрганизации ]],"», г.",Таблица3[[#This Row],[город]])</f>
        <v xml:space="preserve"> «», г.</v>
      </c>
      <c r="M101" s="5">
        <f>'ИСИТ САПР'!N95</f>
        <v>195</v>
      </c>
    </row>
    <row r="102" spans="1:14" ht="15.75" x14ac:dyDescent="0.25">
      <c r="B102" s="13">
        <f>COUNTA(B2:B101)</f>
        <v>100</v>
      </c>
      <c r="G102" s="11">
        <f>SUBTOTAL(104,G2:G101)</f>
        <v>195</v>
      </c>
      <c r="I102" s="8">
        <f>COUNTA(Таблица3[[НазваОрганизации ]])</f>
        <v>59</v>
      </c>
    </row>
    <row r="103" spans="1:14" ht="15.75" x14ac:dyDescent="0.25">
      <c r="G103" s="5">
        <f>M101</f>
        <v>195</v>
      </c>
      <c r="L103" s="14" t="s">
        <v>390</v>
      </c>
      <c r="M103" s="15">
        <f>'ИСИТ САПР'!N97</f>
        <v>114</v>
      </c>
      <c r="N103" s="16">
        <f>M103/M105</f>
        <v>0.59067357512953367</v>
      </c>
    </row>
    <row r="104" spans="1:14" x14ac:dyDescent="0.25">
      <c r="L104" s="17"/>
      <c r="N104" s="18"/>
    </row>
    <row r="105" spans="1:14" x14ac:dyDescent="0.25">
      <c r="L105" s="19" t="s">
        <v>388</v>
      </c>
      <c r="M105" s="13">
        <f>SUM(B102,'ИСИТ САПР'!B95)</f>
        <v>193</v>
      </c>
      <c r="N105" s="18"/>
    </row>
    <row r="106" spans="1:14" x14ac:dyDescent="0.25">
      <c r="L106" s="17"/>
      <c r="N106" s="18"/>
    </row>
    <row r="107" spans="1:14" x14ac:dyDescent="0.25">
      <c r="L107" s="20" t="s">
        <v>389</v>
      </c>
      <c r="M107" s="21">
        <f>M105-M103</f>
        <v>79</v>
      </c>
      <c r="N107" s="22">
        <f>M107/M105</f>
        <v>0.40932642487046633</v>
      </c>
    </row>
    <row r="111" spans="1:14" ht="15.75" x14ac:dyDescent="0.25">
      <c r="L111" s="14" t="s">
        <v>390</v>
      </c>
      <c r="M111" s="15">
        <f>I102</f>
        <v>59</v>
      </c>
      <c r="N111" s="16">
        <f>M111/M113</f>
        <v>0.59</v>
      </c>
    </row>
    <row r="112" spans="1:14" x14ac:dyDescent="0.25">
      <c r="L112" s="17"/>
      <c r="N112" s="18"/>
    </row>
    <row r="113" spans="12:14" x14ac:dyDescent="0.25">
      <c r="L113" s="19" t="s">
        <v>388</v>
      </c>
      <c r="M113" s="13">
        <f>B102</f>
        <v>100</v>
      </c>
      <c r="N113" s="18"/>
    </row>
    <row r="114" spans="12:14" x14ac:dyDescent="0.25">
      <c r="L114" s="17"/>
      <c r="N114" s="18"/>
    </row>
    <row r="115" spans="12:14" x14ac:dyDescent="0.25">
      <c r="L115" s="20" t="s">
        <v>389</v>
      </c>
      <c r="M115" s="21">
        <f>M113-M111</f>
        <v>41</v>
      </c>
      <c r="N115" s="22">
        <f>M115/M113</f>
        <v>0.41</v>
      </c>
    </row>
  </sheetData>
  <conditionalFormatting sqref="G2:G101">
    <cfRule type="cellIs" dxfId="1" priority="2" operator="equal">
      <formula>$M$101</formula>
    </cfRule>
  </conditionalFormatting>
  <pageMargins left="0.7" right="0.7" top="0.75" bottom="0.75" header="0.3" footer="0.3"/>
  <drawing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32CED-41E7-474E-B529-C4D22939F02E}">
  <dimension ref="A1:N101"/>
  <sheetViews>
    <sheetView tabSelected="1" workbookViewId="0">
      <selection activeCell="I20" sqref="I20"/>
    </sheetView>
  </sheetViews>
  <sheetFormatPr defaultRowHeight="15" x14ac:dyDescent="0.25"/>
  <cols>
    <col min="1" max="1" width="6" bestFit="1" customWidth="1"/>
    <col min="2" max="2" width="13.7109375" bestFit="1" customWidth="1"/>
    <col min="3" max="3" width="13.85546875" bestFit="1" customWidth="1"/>
    <col min="4" max="4" width="15.28515625" bestFit="1" customWidth="1"/>
    <col min="5" max="5" width="11.28515625" customWidth="1"/>
    <col min="6" max="6" width="16.5703125" customWidth="1"/>
    <col min="7" max="7" width="9" customWidth="1"/>
    <col min="8" max="8" width="7.42578125" customWidth="1"/>
    <col min="9" max="9" width="83.28515625" customWidth="1"/>
    <col min="10" max="10" width="17.28515625" bestFit="1" customWidth="1"/>
    <col min="11" max="11" width="76.85546875" customWidth="1"/>
    <col min="12" max="12" width="37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319</v>
      </c>
      <c r="H1" s="1" t="s">
        <v>321</v>
      </c>
      <c r="I1" s="1" t="s">
        <v>322</v>
      </c>
      <c r="J1" s="1" t="s">
        <v>320</v>
      </c>
      <c r="K1" s="1" t="s">
        <v>455</v>
      </c>
      <c r="L1" s="1" t="s">
        <v>323</v>
      </c>
    </row>
    <row r="2" spans="1:12" x14ac:dyDescent="0.25">
      <c r="A2">
        <v>6457</v>
      </c>
      <c r="B2" t="s">
        <v>267</v>
      </c>
      <c r="C2" t="s">
        <v>230</v>
      </c>
      <c r="D2" t="s">
        <v>164</v>
      </c>
      <c r="E2" t="s">
        <v>8</v>
      </c>
      <c r="F2">
        <v>10702320</v>
      </c>
      <c r="G2" s="2"/>
      <c r="H2" s="3"/>
      <c r="I2" s="3"/>
      <c r="J2" s="3"/>
      <c r="K2" t="str">
        <f>CONCATENATE(Таблица4[[#This Row],[ООО]]," «",Таблица4[[#This Row],[НазваОрганизации ]],"», г.",Таблица4[[#This Row],[город]])</f>
        <v xml:space="preserve"> «», г.</v>
      </c>
      <c r="L2" t="str">
        <f>CONCATENATE(Таблица4[[#This Row],[Фамилия]]," ",Таблица4[[#This Row],[Имя]]," ",Таблица4[[#This Row],[Отчество]])</f>
        <v>Арико Вадим Русланович</v>
      </c>
    </row>
    <row r="3" spans="1:12" x14ac:dyDescent="0.25">
      <c r="A3">
        <v>5525</v>
      </c>
      <c r="B3" t="s">
        <v>192</v>
      </c>
      <c r="C3" t="s">
        <v>193</v>
      </c>
      <c r="D3" t="s">
        <v>194</v>
      </c>
      <c r="E3" t="s">
        <v>15</v>
      </c>
      <c r="F3">
        <v>10702120</v>
      </c>
      <c r="G3" s="2">
        <v>106</v>
      </c>
      <c r="H3" s="2" t="s">
        <v>321</v>
      </c>
      <c r="I3" s="2" t="s">
        <v>360</v>
      </c>
      <c r="J3" s="2" t="s">
        <v>325</v>
      </c>
      <c r="K3" s="1" t="str">
        <f>CONCATENATE(Таблица4[[#This Row],[ООО]]," «",Таблица4[[#This Row],[НазваОрганизации ]],"», г.",Таблица4[[#This Row],[город]])</f>
        <v>ООО «Нива-Мотор», г.Минск</v>
      </c>
      <c r="L3" t="str">
        <f>CONCATENATE(Таблица4[[#This Row],[Фамилия]]," ",Таблица4[[#This Row],[Имя]]," ",Таблица4[[#This Row],[Отчество]])</f>
        <v>Ашейчик Дарья Сергеевна</v>
      </c>
    </row>
    <row r="4" spans="1:12" x14ac:dyDescent="0.25">
      <c r="A4">
        <v>4443</v>
      </c>
      <c r="B4" t="s">
        <v>195</v>
      </c>
      <c r="C4" t="s">
        <v>13</v>
      </c>
      <c r="D4" t="s">
        <v>52</v>
      </c>
      <c r="E4" t="s">
        <v>15</v>
      </c>
      <c r="F4">
        <v>10702120</v>
      </c>
      <c r="G4" s="2">
        <v>192</v>
      </c>
      <c r="H4" s="2" t="s">
        <v>321</v>
      </c>
      <c r="I4" s="2" t="s">
        <v>473</v>
      </c>
      <c r="J4" s="2" t="s">
        <v>325</v>
      </c>
      <c r="K4" t="str">
        <f>CONCATENATE(Таблица4[[#This Row],[ООО]]," «",Таблица4[[#This Row],[НазваОрганизации ]],"», г.",Таблица4[[#This Row],[город]])</f>
        <v>ООО «Спираль Скаут», г.Минск</v>
      </c>
      <c r="L4" t="str">
        <f>CONCATENATE(Таблица4[[#This Row],[Фамилия]]," ",Таблица4[[#This Row],[Имя]]," ",Таблица4[[#This Row],[Отчество]])</f>
        <v>Белый Егор Викторович</v>
      </c>
    </row>
    <row r="5" spans="1:12" x14ac:dyDescent="0.25">
      <c r="A5">
        <v>31806</v>
      </c>
      <c r="B5" t="s">
        <v>196</v>
      </c>
      <c r="C5" t="s">
        <v>26</v>
      </c>
      <c r="D5" t="s">
        <v>197</v>
      </c>
      <c r="E5" t="s">
        <v>8</v>
      </c>
      <c r="F5">
        <v>10702120</v>
      </c>
      <c r="G5" s="2"/>
      <c r="H5" s="3"/>
      <c r="I5" s="3"/>
      <c r="J5" s="3"/>
      <c r="K5" t="str">
        <f>CONCATENATE(Таблица4[[#This Row],[ООО]]," «",Таблица4[[#This Row],[НазваОрганизации ]],"», г.",Таблица4[[#This Row],[город]])</f>
        <v xml:space="preserve"> «», г.</v>
      </c>
      <c r="L5" t="str">
        <f>CONCATENATE(Таблица4[[#This Row],[Фамилия]]," ",Таблица4[[#This Row],[Имя]]," ",Таблица4[[#This Row],[Отчество]])</f>
        <v>Бобров Павел Аркадьевич</v>
      </c>
    </row>
    <row r="6" spans="1:12" x14ac:dyDescent="0.25">
      <c r="A6">
        <v>5987</v>
      </c>
      <c r="B6" t="s">
        <v>198</v>
      </c>
      <c r="C6" t="s">
        <v>36</v>
      </c>
      <c r="D6" t="s">
        <v>137</v>
      </c>
      <c r="E6" t="s">
        <v>15</v>
      </c>
      <c r="F6">
        <v>10702120</v>
      </c>
      <c r="G6" s="2">
        <v>195</v>
      </c>
      <c r="H6" s="2" t="s">
        <v>321</v>
      </c>
      <c r="I6" s="2" t="s">
        <v>477</v>
      </c>
      <c r="J6" s="2" t="s">
        <v>325</v>
      </c>
      <c r="K6" s="1" t="str">
        <f>CONCATENATE(Таблица4[[#This Row],[ООО]]," «",Таблица4[[#This Row],[НазваОрганизации ]],"», г.",Таблица4[[#This Row],[город]])</f>
        <v>ООО «Софтарекс Технолоджиес», г.Минск</v>
      </c>
      <c r="L6" t="str">
        <f>CONCATENATE(Таблица4[[#This Row],[Фамилия]]," ",Таблица4[[#This Row],[Имя]]," ",Таблица4[[#This Row],[Отчество]])</f>
        <v>Бобровко Владислав Валерьевич</v>
      </c>
    </row>
    <row r="7" spans="1:12" x14ac:dyDescent="0.25">
      <c r="A7">
        <v>4288</v>
      </c>
      <c r="B7" t="s">
        <v>292</v>
      </c>
      <c r="C7" t="s">
        <v>51</v>
      </c>
      <c r="D7" t="s">
        <v>92</v>
      </c>
      <c r="E7" t="s">
        <v>15</v>
      </c>
      <c r="F7">
        <v>10702420</v>
      </c>
      <c r="G7" s="2"/>
      <c r="H7" s="3"/>
      <c r="I7" s="3"/>
      <c r="J7" s="3"/>
      <c r="K7" t="str">
        <f>CONCATENATE(Таблица4[[#This Row],[ООО]]," «",Таблица4[[#This Row],[НазваОрганизации ]],"», г.",Таблица4[[#This Row],[город]])</f>
        <v xml:space="preserve"> «», г.</v>
      </c>
      <c r="L7" t="str">
        <f>CONCATENATE(Таблица4[[#This Row],[Фамилия]]," ",Таблица4[[#This Row],[Имя]]," ",Таблица4[[#This Row],[Отчество]])</f>
        <v>Бойко Богдан Геннадьевич</v>
      </c>
    </row>
    <row r="8" spans="1:12" x14ac:dyDescent="0.25">
      <c r="A8">
        <v>1416</v>
      </c>
      <c r="B8" t="s">
        <v>199</v>
      </c>
      <c r="C8" t="s">
        <v>41</v>
      </c>
      <c r="D8" t="s">
        <v>200</v>
      </c>
      <c r="E8" t="s">
        <v>8</v>
      </c>
      <c r="F8">
        <v>10702120</v>
      </c>
      <c r="G8" s="2">
        <v>161</v>
      </c>
      <c r="H8" s="2" t="s">
        <v>321</v>
      </c>
      <c r="I8" s="2" t="s">
        <v>424</v>
      </c>
      <c r="J8" s="2" t="s">
        <v>325</v>
      </c>
      <c r="K8" s="1" t="str">
        <f>CONCATENATE(Таблица4[[#This Row],[ООО]]," «",Таблица4[[#This Row],[НазваОрганизации ]],"», г.",Таблица4[[#This Row],[город]])</f>
        <v>ООО «Мегаполис Инвест», г.Минск</v>
      </c>
      <c r="L8" t="str">
        <f>CONCATENATE(Таблица4[[#This Row],[Фамилия]]," ",Таблица4[[#This Row],[Имя]]," ",Таблица4[[#This Row],[Отчество]])</f>
        <v>Болотько Александр Леонидович</v>
      </c>
    </row>
    <row r="9" spans="1:12" x14ac:dyDescent="0.25">
      <c r="A9">
        <v>2207</v>
      </c>
      <c r="B9" t="s">
        <v>268</v>
      </c>
      <c r="C9" t="s">
        <v>187</v>
      </c>
      <c r="D9" t="s">
        <v>22</v>
      </c>
      <c r="E9" t="s">
        <v>8</v>
      </c>
      <c r="F9">
        <v>10702320</v>
      </c>
      <c r="G9" s="2"/>
      <c r="H9" s="3"/>
      <c r="I9" s="3"/>
      <c r="J9" s="3"/>
      <c r="K9" t="str">
        <f>CONCATENATE(Таблица4[[#This Row],[ООО]]," «",Таблица4[[#This Row],[НазваОрганизации ]],"», г.",Таблица4[[#This Row],[город]])</f>
        <v xml:space="preserve"> «», г.</v>
      </c>
      <c r="L9" t="str">
        <f>CONCATENATE(Таблица4[[#This Row],[Фамилия]]," ",Таблица4[[#This Row],[Имя]]," ",Таблица4[[#This Row],[Отчество]])</f>
        <v>Вашковец Даниил Дмитриевич</v>
      </c>
    </row>
    <row r="10" spans="1:12" x14ac:dyDescent="0.25">
      <c r="A10">
        <v>4499</v>
      </c>
      <c r="B10" t="s">
        <v>201</v>
      </c>
      <c r="C10" t="s">
        <v>41</v>
      </c>
      <c r="D10" t="s">
        <v>137</v>
      </c>
      <c r="E10" t="s">
        <v>15</v>
      </c>
      <c r="F10">
        <v>10702120</v>
      </c>
      <c r="G10" s="2"/>
      <c r="H10" s="3"/>
      <c r="I10" s="3"/>
      <c r="J10" s="3"/>
      <c r="K10" t="str">
        <f>CONCATENATE(Таблица4[[#This Row],[ООО]]," «",Таблица4[[#This Row],[НазваОрганизации ]],"», г.",Таблица4[[#This Row],[город]])</f>
        <v xml:space="preserve"> «», г.</v>
      </c>
      <c r="L10" t="str">
        <f>CONCATENATE(Таблица4[[#This Row],[Фамилия]]," ",Таблица4[[#This Row],[Имя]]," ",Таблица4[[#This Row],[Отчество]])</f>
        <v>Веремейчик Александр Валерьевич</v>
      </c>
    </row>
    <row r="11" spans="1:12" x14ac:dyDescent="0.25">
      <c r="A11">
        <v>5085</v>
      </c>
      <c r="B11" t="s">
        <v>293</v>
      </c>
      <c r="C11" t="s">
        <v>67</v>
      </c>
      <c r="D11" t="s">
        <v>47</v>
      </c>
      <c r="E11" t="s">
        <v>15</v>
      </c>
      <c r="F11">
        <v>10702420</v>
      </c>
      <c r="G11" s="2">
        <v>140</v>
      </c>
      <c r="H11" s="3" t="s">
        <v>321</v>
      </c>
      <c r="I11" s="3" t="s">
        <v>398</v>
      </c>
      <c r="J11" s="3" t="s">
        <v>399</v>
      </c>
      <c r="K11" t="str">
        <f>CONCATENATE(Таблица4[[#This Row],[ООО]]," «",Таблица4[[#This Row],[НазваОрганизации ]],"», г.",Таблица4[[#This Row],[город]])</f>
        <v>ООО «Строительная компания "Прометей"», г.Горки</v>
      </c>
      <c r="L11" t="str">
        <f>CONCATENATE(Таблица4[[#This Row],[Фамилия]]," ",Таблица4[[#This Row],[Имя]]," ",Таблица4[[#This Row],[Отчество]])</f>
        <v>Винник Кирилл Владимирович</v>
      </c>
    </row>
    <row r="12" spans="1:12" x14ac:dyDescent="0.25">
      <c r="A12">
        <v>2225</v>
      </c>
      <c r="B12" t="s">
        <v>269</v>
      </c>
      <c r="C12" t="s">
        <v>91</v>
      </c>
      <c r="D12" t="s">
        <v>22</v>
      </c>
      <c r="E12" t="s">
        <v>15</v>
      </c>
      <c r="F12">
        <v>10702320</v>
      </c>
      <c r="G12" s="2"/>
      <c r="H12" s="3"/>
      <c r="I12" s="3"/>
      <c r="J12" s="3"/>
      <c r="K12" t="str">
        <f>CONCATENATE(Таблица4[[#This Row],[ООО]]," «",Таблица4[[#This Row],[НазваОрганизации ]],"», г.",Таблица4[[#This Row],[город]])</f>
        <v xml:space="preserve"> «», г.</v>
      </c>
      <c r="L12" t="str">
        <f>CONCATENATE(Таблица4[[#This Row],[Фамилия]]," ",Таблица4[[#This Row],[Имя]]," ",Таблица4[[#This Row],[Отчество]])</f>
        <v>Войда Иван Дмитриевич</v>
      </c>
    </row>
    <row r="13" spans="1:12" x14ac:dyDescent="0.25">
      <c r="A13">
        <v>3113</v>
      </c>
      <c r="B13" t="s">
        <v>229</v>
      </c>
      <c r="C13" t="s">
        <v>230</v>
      </c>
      <c r="D13" t="s">
        <v>231</v>
      </c>
      <c r="E13" t="s">
        <v>8</v>
      </c>
      <c r="F13">
        <v>10702220</v>
      </c>
      <c r="G13" s="2">
        <v>126</v>
      </c>
      <c r="H13" s="2" t="s">
        <v>382</v>
      </c>
      <c r="I13" s="2" t="s">
        <v>383</v>
      </c>
      <c r="J13" s="2" t="s">
        <v>379</v>
      </c>
      <c r="K13" s="1" t="str">
        <f>CONCATENATE(Таблица4[[#This Row],[ООО]]," «",Таблица4[[#This Row],[НазваОрганизации ]],"», г.",Таблица4[[#This Row],[город]])</f>
        <v>РУП «Ошмянское РУП ЖКХ», г.Ошмяны</v>
      </c>
      <c r="L13" t="str">
        <f>CONCATENATE(Таблица4[[#This Row],[Фамилия]]," ",Таблица4[[#This Row],[Имя]]," ",Таблица4[[#This Row],[Отчество]])</f>
        <v>Володько Вадим Артурович</v>
      </c>
    </row>
    <row r="14" spans="1:12" x14ac:dyDescent="0.25">
      <c r="A14">
        <v>5148</v>
      </c>
      <c r="B14" t="s">
        <v>270</v>
      </c>
      <c r="C14" t="s">
        <v>271</v>
      </c>
      <c r="D14" t="s">
        <v>171</v>
      </c>
      <c r="E14" t="s">
        <v>15</v>
      </c>
      <c r="F14">
        <v>10702320</v>
      </c>
      <c r="G14" s="2"/>
      <c r="H14" s="3"/>
      <c r="I14" s="3"/>
      <c r="J14" s="3"/>
      <c r="K14" t="str">
        <f>CONCATENATE(Таблица4[[#This Row],[ООО]]," «",Таблица4[[#This Row],[НазваОрганизации ]],"», г.",Таблица4[[#This Row],[город]])</f>
        <v xml:space="preserve"> «», г.</v>
      </c>
      <c r="L14" t="str">
        <f>CONCATENATE(Таблица4[[#This Row],[Фамилия]]," ",Таблица4[[#This Row],[Имя]]," ",Таблица4[[#This Row],[Отчество]])</f>
        <v>Гип София Владимировна</v>
      </c>
    </row>
    <row r="15" spans="1:12" x14ac:dyDescent="0.25">
      <c r="A15">
        <v>5499</v>
      </c>
      <c r="B15" t="s">
        <v>272</v>
      </c>
      <c r="C15" t="s">
        <v>103</v>
      </c>
      <c r="D15" t="s">
        <v>137</v>
      </c>
      <c r="E15" t="s">
        <v>15</v>
      </c>
      <c r="F15">
        <v>10702320</v>
      </c>
      <c r="G15" s="2">
        <v>195</v>
      </c>
      <c r="H15" s="2" t="s">
        <v>321</v>
      </c>
      <c r="I15" s="2" t="s">
        <v>477</v>
      </c>
      <c r="J15" s="2" t="s">
        <v>325</v>
      </c>
      <c r="K15" s="1" t="str">
        <f>CONCATENATE(Таблица4[[#This Row],[ООО]]," «",Таблица4[[#This Row],[НазваОрганизации ]],"», г.",Таблица4[[#This Row],[город]])</f>
        <v>ООО «Софтарекс Технолоджиес», г.Минск</v>
      </c>
      <c r="L15" t="str">
        <f>CONCATENATE(Таблица4[[#This Row],[Фамилия]]," ",Таблица4[[#This Row],[Имя]]," ",Таблица4[[#This Row],[Отчество]])</f>
        <v>Гойлик Дмитрий Валерьевич</v>
      </c>
    </row>
    <row r="16" spans="1:12" x14ac:dyDescent="0.25">
      <c r="A16">
        <v>3069</v>
      </c>
      <c r="B16" t="s">
        <v>232</v>
      </c>
      <c r="C16" t="s">
        <v>233</v>
      </c>
      <c r="D16" t="s">
        <v>97</v>
      </c>
      <c r="E16" t="s">
        <v>15</v>
      </c>
      <c r="F16">
        <v>10702220</v>
      </c>
      <c r="G16" s="2">
        <v>195</v>
      </c>
      <c r="H16" s="2" t="s">
        <v>321</v>
      </c>
      <c r="I16" s="2" t="s">
        <v>477</v>
      </c>
      <c r="J16" s="2" t="s">
        <v>325</v>
      </c>
      <c r="K16" s="1" t="str">
        <f>CONCATENATE(Таблица4[[#This Row],[ООО]]," «",Таблица4[[#This Row],[НазваОрганизации ]],"», г.",Таблица4[[#This Row],[город]])</f>
        <v>ООО «Софтарекс Технолоджиес», г.Минск</v>
      </c>
      <c r="L16" t="str">
        <f>CONCATENATE(Таблица4[[#This Row],[Фамилия]]," ",Таблица4[[#This Row],[Имя]]," ",Таблица4[[#This Row],[Отчество]])</f>
        <v>Григелевич Станислав Павлович</v>
      </c>
    </row>
    <row r="17" spans="1:12" x14ac:dyDescent="0.25">
      <c r="A17">
        <v>3159</v>
      </c>
      <c r="B17" t="s">
        <v>294</v>
      </c>
      <c r="C17" t="s">
        <v>235</v>
      </c>
      <c r="D17" t="s">
        <v>295</v>
      </c>
      <c r="E17" t="s">
        <v>15</v>
      </c>
      <c r="F17">
        <v>10702420</v>
      </c>
      <c r="G17" s="2"/>
      <c r="H17" s="3"/>
      <c r="I17" s="3"/>
      <c r="J17" s="3"/>
      <c r="K17" t="str">
        <f>CONCATENATE(Таблица4[[#This Row],[ООО]]," «",Таблица4[[#This Row],[НазваОрганизации ]],"», г.",Таблица4[[#This Row],[город]])</f>
        <v xml:space="preserve"> «», г.</v>
      </c>
      <c r="L17" t="str">
        <f>CONCATENATE(Таблица4[[#This Row],[Фамилия]]," ",Таблица4[[#This Row],[Имя]]," ",Таблица4[[#This Row],[Отчество]])</f>
        <v>Гузаревич Елизавета Игоревна</v>
      </c>
    </row>
    <row r="18" spans="1:12" x14ac:dyDescent="0.25">
      <c r="A18">
        <v>4457</v>
      </c>
      <c r="B18" t="s">
        <v>234</v>
      </c>
      <c r="C18" t="s">
        <v>235</v>
      </c>
      <c r="D18" t="s">
        <v>61</v>
      </c>
      <c r="E18" t="s">
        <v>15</v>
      </c>
      <c r="F18">
        <v>10702220</v>
      </c>
      <c r="G18" s="2">
        <v>168</v>
      </c>
      <c r="H18" s="2" t="s">
        <v>347</v>
      </c>
      <c r="I18" s="2" t="s">
        <v>431</v>
      </c>
      <c r="J18" s="2" t="s">
        <v>325</v>
      </c>
      <c r="K18" s="1" t="str">
        <f>CONCATENATE(Таблица4[[#This Row],[ООО]]," «",Таблица4[[#This Row],[НазваОрганизации ]],"», г.",Таблица4[[#This Row],[город]])</f>
        <v>ОАО «Белагропромбанк», г.Минск</v>
      </c>
      <c r="L18" t="str">
        <f>CONCATENATE(Таблица4[[#This Row],[Фамилия]]," ",Таблица4[[#This Row],[Имя]]," ",Таблица4[[#This Row],[Отчество]])</f>
        <v>Давидович Елизавета Николаевна</v>
      </c>
    </row>
    <row r="19" spans="1:12" x14ac:dyDescent="0.25">
      <c r="A19">
        <v>6818</v>
      </c>
      <c r="B19" t="s">
        <v>202</v>
      </c>
      <c r="C19" t="s">
        <v>67</v>
      </c>
      <c r="D19" t="s">
        <v>39</v>
      </c>
      <c r="E19" t="s">
        <v>8</v>
      </c>
      <c r="F19">
        <v>10702120</v>
      </c>
      <c r="G19" s="2">
        <v>149</v>
      </c>
      <c r="H19" s="2" t="s">
        <v>321</v>
      </c>
      <c r="I19" s="2" t="s">
        <v>362</v>
      </c>
      <c r="J19" s="2" t="s">
        <v>325</v>
      </c>
      <c r="K19" s="1" t="str">
        <f>CONCATENATE(Таблица4[[#This Row],[ООО]]," «",Таблица4[[#This Row],[НазваОрганизации ]],"», г.",Таблица4[[#This Row],[город]])</f>
        <v>ООО «Модсен», г.Минск</v>
      </c>
      <c r="L19" t="str">
        <f>CONCATENATE(Таблица4[[#This Row],[Фамилия]]," ",Таблица4[[#This Row],[Имя]]," ",Таблица4[[#This Row],[Отчество]])</f>
        <v>Демянко Кирилл Андреевич</v>
      </c>
    </row>
    <row r="20" spans="1:12" x14ac:dyDescent="0.25">
      <c r="A20">
        <v>6121</v>
      </c>
      <c r="B20" t="s">
        <v>203</v>
      </c>
      <c r="C20" t="s">
        <v>147</v>
      </c>
      <c r="D20" t="s">
        <v>47</v>
      </c>
      <c r="E20" t="s">
        <v>15</v>
      </c>
      <c r="F20">
        <v>10702120</v>
      </c>
      <c r="G20" s="2">
        <v>135</v>
      </c>
      <c r="H20" s="24" t="s">
        <v>321</v>
      </c>
      <c r="I20" s="24" t="s">
        <v>393</v>
      </c>
      <c r="J20" s="24" t="s">
        <v>325</v>
      </c>
      <c r="K20" s="33" t="str">
        <f>CONCATENATE(Таблица4[[#This Row],[ООО]]," «",Таблица4[[#This Row],[НазваОрганизации ]],"», г.",Таблица4[[#This Row],[город]])</f>
        <v>ООО «Эксперт Софтваре Девелопмент», г.Минск</v>
      </c>
      <c r="L20" t="str">
        <f>CONCATENATE(Таблица4[[#This Row],[Фамилия]]," ",Таблица4[[#This Row],[Имя]]," ",Таблица4[[#This Row],[Отчество]])</f>
        <v>Долгий Владимир Владимирович</v>
      </c>
    </row>
    <row r="21" spans="1:12" x14ac:dyDescent="0.25">
      <c r="A21">
        <v>6609</v>
      </c>
      <c r="B21" t="s">
        <v>204</v>
      </c>
      <c r="C21" t="s">
        <v>51</v>
      </c>
      <c r="D21" t="s">
        <v>14</v>
      </c>
      <c r="E21" t="s">
        <v>8</v>
      </c>
      <c r="F21">
        <v>10702120</v>
      </c>
      <c r="G21" s="2"/>
      <c r="H21" s="3"/>
      <c r="I21" s="3"/>
      <c r="J21" s="3"/>
      <c r="K21" t="str">
        <f>CONCATENATE(Таблица4[[#This Row],[ООО]]," «",Таблица4[[#This Row],[НазваОрганизации ]],"», г.",Таблица4[[#This Row],[город]])</f>
        <v xml:space="preserve"> «», г.</v>
      </c>
      <c r="L21" t="str">
        <f>CONCATENATE(Таблица4[[#This Row],[Фамилия]]," ",Таблица4[[#This Row],[Имя]]," ",Таблица4[[#This Row],[Отчество]])</f>
        <v>Дудюк Богдан Сергеевич</v>
      </c>
    </row>
    <row r="22" spans="1:12" x14ac:dyDescent="0.25">
      <c r="A22">
        <v>4139</v>
      </c>
      <c r="B22" t="s">
        <v>236</v>
      </c>
      <c r="C22" t="s">
        <v>28</v>
      </c>
      <c r="D22" t="s">
        <v>22</v>
      </c>
      <c r="E22" t="s">
        <v>15</v>
      </c>
      <c r="F22">
        <v>10702220</v>
      </c>
      <c r="G22" s="2"/>
      <c r="H22" s="3"/>
      <c r="I22" s="3"/>
      <c r="J22" s="3"/>
      <c r="K22" t="str">
        <f>CONCATENATE(Таблица4[[#This Row],[ООО]]," «",Таблица4[[#This Row],[НазваОрганизации ]],"», г.",Таблица4[[#This Row],[город]])</f>
        <v xml:space="preserve"> «», г.</v>
      </c>
      <c r="L22" t="str">
        <f>CONCATENATE(Таблица4[[#This Row],[Фамилия]]," ",Таблица4[[#This Row],[Имя]]," ",Таблица4[[#This Row],[Отчество]])</f>
        <v>Евсеев Максим Дмитриевич</v>
      </c>
    </row>
    <row r="23" spans="1:12" x14ac:dyDescent="0.25">
      <c r="A23">
        <v>899</v>
      </c>
      <c r="B23" t="s">
        <v>273</v>
      </c>
      <c r="C23" t="s">
        <v>87</v>
      </c>
      <c r="D23" t="s">
        <v>39</v>
      </c>
      <c r="E23" t="s">
        <v>15</v>
      </c>
      <c r="F23">
        <v>10702320</v>
      </c>
      <c r="G23" s="2">
        <v>143</v>
      </c>
      <c r="H23" s="2" t="s">
        <v>382</v>
      </c>
      <c r="I23" s="2" t="s">
        <v>403</v>
      </c>
      <c r="J23" s="2" t="s">
        <v>325</v>
      </c>
      <c r="K23" s="1" t="str">
        <f>CONCATENATE(Таблица4[[#This Row],[ООО]]," «",Таблица4[[#This Row],[НазваОрганизации ]],"», г.",Таблица4[[#This Row],[город]])</f>
        <v>РУП «БЕЛТЕЛЕКОМ», г.Минск</v>
      </c>
      <c r="L23" t="str">
        <f>CONCATENATE(Таблица4[[#This Row],[Фамилия]]," ",Таблица4[[#This Row],[Имя]]," ",Таблица4[[#This Row],[Отчество]])</f>
        <v>Емельянов Роман Андреевич</v>
      </c>
    </row>
    <row r="24" spans="1:12" x14ac:dyDescent="0.25">
      <c r="A24">
        <v>6892</v>
      </c>
      <c r="B24" t="s">
        <v>274</v>
      </c>
      <c r="C24" t="s">
        <v>67</v>
      </c>
      <c r="D24" t="s">
        <v>275</v>
      </c>
      <c r="E24" t="s">
        <v>8</v>
      </c>
      <c r="F24">
        <v>10702320</v>
      </c>
      <c r="G24" s="2">
        <v>186</v>
      </c>
      <c r="H24" s="2" t="s">
        <v>321</v>
      </c>
      <c r="I24" s="2" t="s">
        <v>458</v>
      </c>
      <c r="J24" s="2" t="s">
        <v>459</v>
      </c>
      <c r="K24" t="str">
        <f>CONCATENATE(Таблица4[[#This Row],[ООО]]," «",Таблица4[[#This Row],[НазваОрганизации ]],"», г.",Таблица4[[#This Row],[город]])</f>
        <v>ООО «ТрансферХил», г.Барановичи</v>
      </c>
      <c r="L24" t="str">
        <f>CONCATENATE(Таблица4[[#This Row],[Фамилия]]," ",Таблица4[[#This Row],[Имя]]," ",Таблица4[[#This Row],[Отчество]])</f>
        <v>Ерохин Кирилл Максимович</v>
      </c>
    </row>
    <row r="25" spans="1:12" x14ac:dyDescent="0.25">
      <c r="A25">
        <v>853</v>
      </c>
      <c r="B25" t="s">
        <v>205</v>
      </c>
      <c r="C25" t="s">
        <v>206</v>
      </c>
      <c r="D25" t="s">
        <v>194</v>
      </c>
      <c r="E25" t="s">
        <v>8</v>
      </c>
      <c r="F25">
        <v>10702120</v>
      </c>
      <c r="G25" s="2"/>
      <c r="H25" s="3"/>
      <c r="I25" s="3"/>
      <c r="J25" s="3"/>
      <c r="K25" t="str">
        <f>CONCATENATE(Таблица4[[#This Row],[ООО]]," «",Таблица4[[#This Row],[НазваОрганизации ]],"», г.",Таблица4[[#This Row],[город]])</f>
        <v xml:space="preserve"> «», г.</v>
      </c>
      <c r="L25" t="str">
        <f>CONCATENATE(Таблица4[[#This Row],[Фамилия]]," ",Таблица4[[#This Row],[Имя]]," ",Таблица4[[#This Row],[Отчество]])</f>
        <v>Жердецкая Аделина Сергеевна</v>
      </c>
    </row>
    <row r="26" spans="1:12" x14ac:dyDescent="0.25">
      <c r="A26">
        <v>3584</v>
      </c>
      <c r="B26" t="s">
        <v>237</v>
      </c>
      <c r="C26" t="s">
        <v>33</v>
      </c>
      <c r="D26" t="s">
        <v>145</v>
      </c>
      <c r="E26" t="s">
        <v>15</v>
      </c>
      <c r="F26">
        <v>10702220</v>
      </c>
      <c r="G26" s="2">
        <v>144</v>
      </c>
      <c r="H26" s="2" t="s">
        <v>404</v>
      </c>
      <c r="I26" s="2" t="s">
        <v>405</v>
      </c>
      <c r="J26" s="2" t="s">
        <v>325</v>
      </c>
      <c r="K26" s="1" t="str">
        <f>CONCATENATE(Таблица4[[#This Row],[ООО]]," «",Таблица4[[#This Row],[НазваОрганизации ]],"», г.",Таблица4[[#This Row],[город]])</f>
        <v>СООО «Интеликс Бел», г.Минск</v>
      </c>
      <c r="L26" t="str">
        <f>CONCATENATE(Таблица4[[#This Row],[Фамилия]]," ",Таблица4[[#This Row],[Имя]]," ",Таблица4[[#This Row],[Отчество]])</f>
        <v>Зайцев Артём Вячеславович</v>
      </c>
    </row>
    <row r="27" spans="1:12" x14ac:dyDescent="0.25">
      <c r="A27">
        <v>5980</v>
      </c>
      <c r="B27" t="s">
        <v>207</v>
      </c>
      <c r="C27" t="s">
        <v>38</v>
      </c>
      <c r="D27" t="s">
        <v>11</v>
      </c>
      <c r="E27" t="s">
        <v>8</v>
      </c>
      <c r="F27">
        <v>10702120</v>
      </c>
      <c r="G27" s="2"/>
      <c r="H27" s="3"/>
      <c r="I27" s="3"/>
      <c r="J27" s="3"/>
      <c r="K27" t="str">
        <f>CONCATENATE(Таблица4[[#This Row],[ООО]]," «",Таблица4[[#This Row],[НазваОрганизации ]],"», г.",Таблица4[[#This Row],[город]])</f>
        <v xml:space="preserve"> «», г.</v>
      </c>
      <c r="L27" t="str">
        <f>CONCATENATE(Таблица4[[#This Row],[Фамилия]]," ",Таблица4[[#This Row],[Имя]]," ",Таблица4[[#This Row],[Отчество]])</f>
        <v>Заяц Никита Александрович</v>
      </c>
    </row>
    <row r="28" spans="1:12" x14ac:dyDescent="0.25">
      <c r="A28">
        <v>23905</v>
      </c>
      <c r="B28" t="s">
        <v>296</v>
      </c>
      <c r="C28" t="s">
        <v>297</v>
      </c>
      <c r="E28" t="s">
        <v>8</v>
      </c>
      <c r="F28">
        <v>10702420</v>
      </c>
      <c r="G28" s="2"/>
      <c r="H28" s="3"/>
      <c r="I28" s="3"/>
      <c r="J28" s="3"/>
      <c r="K28" t="str">
        <f>CONCATENATE(Таблица4[[#This Row],[ООО]]," «",Таблица4[[#This Row],[НазваОрганизации ]],"», г.",Таблица4[[#This Row],[город]])</f>
        <v xml:space="preserve"> «», г.</v>
      </c>
      <c r="L28" t="str">
        <f>CONCATENATE(Таблица4[[#This Row],[Фамилия]]," ",Таблица4[[#This Row],[Имя]]," ",Таблица4[[#This Row],[Отчество]])</f>
        <v xml:space="preserve">Ирония Седраха Чима </v>
      </c>
    </row>
    <row r="29" spans="1:12" x14ac:dyDescent="0.25">
      <c r="A29">
        <v>850</v>
      </c>
      <c r="B29" t="s">
        <v>276</v>
      </c>
      <c r="C29" t="s">
        <v>10</v>
      </c>
      <c r="D29" t="s">
        <v>11</v>
      </c>
      <c r="E29" t="s">
        <v>15</v>
      </c>
      <c r="F29">
        <v>10702320</v>
      </c>
      <c r="G29" s="2"/>
      <c r="H29" s="3"/>
      <c r="I29" s="3"/>
      <c r="J29" s="3"/>
      <c r="K29" t="str">
        <f>CONCATENATE(Таблица4[[#This Row],[ООО]]," «",Таблица4[[#This Row],[НазваОрганизации ]],"», г.",Таблица4[[#This Row],[город]])</f>
        <v xml:space="preserve"> «», г.</v>
      </c>
      <c r="L29" t="str">
        <f>CONCATENATE(Таблица4[[#This Row],[Фамилия]]," ",Таблица4[[#This Row],[Имя]]," ",Таблица4[[#This Row],[Отчество]])</f>
        <v>Казыро Илья Александрович</v>
      </c>
    </row>
    <row r="30" spans="1:12" x14ac:dyDescent="0.25">
      <c r="A30">
        <v>6109</v>
      </c>
      <c r="B30" t="s">
        <v>83</v>
      </c>
      <c r="C30" t="s">
        <v>10</v>
      </c>
      <c r="D30" t="s">
        <v>34</v>
      </c>
      <c r="E30" t="s">
        <v>8</v>
      </c>
      <c r="F30">
        <v>10702420</v>
      </c>
      <c r="G30" s="2"/>
      <c r="H30" s="3"/>
      <c r="I30" s="3"/>
      <c r="J30" s="3"/>
      <c r="K30" t="str">
        <f>CONCATENATE(Таблица4[[#This Row],[ООО]]," «",Таблица4[[#This Row],[НазваОрганизации ]],"», г.",Таблица4[[#This Row],[город]])</f>
        <v xml:space="preserve"> «», г.</v>
      </c>
      <c r="L30" t="str">
        <f>CONCATENATE(Таблица4[[#This Row],[Фамилия]]," ",Таблица4[[#This Row],[Имя]]," ",Таблица4[[#This Row],[Отчество]])</f>
        <v>Касперович Илья Олегович</v>
      </c>
    </row>
    <row r="31" spans="1:12" x14ac:dyDescent="0.25">
      <c r="A31">
        <v>20479</v>
      </c>
      <c r="B31" t="s">
        <v>298</v>
      </c>
      <c r="C31" t="s">
        <v>13</v>
      </c>
      <c r="D31" t="s">
        <v>299</v>
      </c>
      <c r="E31" t="s">
        <v>8</v>
      </c>
      <c r="F31">
        <v>10702420</v>
      </c>
      <c r="G31" s="2">
        <v>152</v>
      </c>
      <c r="H31" s="2" t="s">
        <v>382</v>
      </c>
      <c r="I31" s="2" t="s">
        <v>414</v>
      </c>
      <c r="J31" s="2" t="s">
        <v>413</v>
      </c>
      <c r="K31" s="1" t="str">
        <f>CONCATENATE(Таблица4[[#This Row],[ООО]]," «",Таблица4[[#This Row],[НазваОрганизации ]],"», г.",Таблица4[[#This Row],[город]])</f>
        <v>РУП «Жлобинский филиал Гомельское агенство по государственной регистрации и земельному кадастру», г.Жлобин</v>
      </c>
      <c r="L31" t="str">
        <f>CONCATENATE(Таблица4[[#This Row],[Фамилия]]," ",Таблица4[[#This Row],[Имя]]," ",Таблица4[[#This Row],[Отчество]])</f>
        <v>Кириленко Егор Вадимович</v>
      </c>
    </row>
    <row r="32" spans="1:12" x14ac:dyDescent="0.25">
      <c r="A32">
        <v>904</v>
      </c>
      <c r="B32" t="s">
        <v>300</v>
      </c>
      <c r="C32" t="s">
        <v>233</v>
      </c>
      <c r="D32" t="s">
        <v>145</v>
      </c>
      <c r="E32" t="s">
        <v>15</v>
      </c>
      <c r="F32">
        <v>10702420</v>
      </c>
      <c r="G32" s="2">
        <v>153</v>
      </c>
      <c r="H32" s="2" t="s">
        <v>344</v>
      </c>
      <c r="I32" s="2" t="s">
        <v>415</v>
      </c>
      <c r="J32" s="2" t="s">
        <v>325</v>
      </c>
      <c r="K32" s="1" t="str">
        <f>CONCATENATE(Таблица4[[#This Row],[ООО]]," «",Таблица4[[#This Row],[НазваОрганизации ]],"», г.",Таблица4[[#This Row],[город]])</f>
        <v>ЗАО «БЕЛРОБОТ», г.Минск</v>
      </c>
      <c r="L32" t="str">
        <f>CONCATENATE(Таблица4[[#This Row],[Фамилия]]," ",Таблица4[[#This Row],[Имя]]," ",Таблица4[[#This Row],[Отчество]])</f>
        <v>Кириллов Станислав Вячеславович</v>
      </c>
    </row>
    <row r="33" spans="1:12" x14ac:dyDescent="0.25">
      <c r="A33">
        <v>1367</v>
      </c>
      <c r="B33" t="s">
        <v>277</v>
      </c>
      <c r="C33" t="s">
        <v>278</v>
      </c>
      <c r="D33" t="s">
        <v>45</v>
      </c>
      <c r="E33" t="s">
        <v>15</v>
      </c>
      <c r="F33">
        <v>10702320</v>
      </c>
      <c r="G33" s="2">
        <v>129</v>
      </c>
      <c r="H33" s="2" t="s">
        <v>321</v>
      </c>
      <c r="I33" s="2" t="s">
        <v>384</v>
      </c>
      <c r="J33" s="2" t="s">
        <v>325</v>
      </c>
      <c r="K33" s="1" t="str">
        <f>CONCATENATE(Таблица4[[#This Row],[ООО]]," «",Таблица4[[#This Row],[НазваОрганизации ]],"», г.",Таблица4[[#This Row],[город]])</f>
        <v>ООО «Фабрика инноваций и решений», г.Минск</v>
      </c>
      <c r="L33" t="str">
        <f>CONCATENATE(Таблица4[[#This Row],[Фамилия]]," ",Таблица4[[#This Row],[Имя]]," ",Таблица4[[#This Row],[Отчество]])</f>
        <v>Кирющева Алёна Александровна</v>
      </c>
    </row>
    <row r="34" spans="1:12" x14ac:dyDescent="0.25">
      <c r="A34">
        <v>3041</v>
      </c>
      <c r="B34" t="s">
        <v>208</v>
      </c>
      <c r="C34" t="s">
        <v>209</v>
      </c>
      <c r="D34" t="s">
        <v>210</v>
      </c>
      <c r="E34" t="s">
        <v>15</v>
      </c>
      <c r="F34">
        <v>10702120</v>
      </c>
      <c r="G34" s="2">
        <v>195</v>
      </c>
      <c r="H34" s="2" t="s">
        <v>321</v>
      </c>
      <c r="I34" s="2" t="s">
        <v>477</v>
      </c>
      <c r="J34" s="2" t="s">
        <v>325</v>
      </c>
      <c r="K34" s="1" t="str">
        <f>CONCATENATE(Таблица4[[#This Row],[ООО]]," «",Таблица4[[#This Row],[НазваОрганизации ]],"», г.",Таблица4[[#This Row],[город]])</f>
        <v>ООО «Софтарекс Технолоджиес», г.Минск</v>
      </c>
      <c r="L34" t="str">
        <f>CONCATENATE(Таблица4[[#This Row],[Фамилия]]," ",Таблица4[[#This Row],[Имя]]," ",Таблица4[[#This Row],[Отчество]])</f>
        <v>Кихтенко Ольга Юрьевна</v>
      </c>
    </row>
    <row r="35" spans="1:12" x14ac:dyDescent="0.25">
      <c r="A35">
        <v>6310</v>
      </c>
      <c r="B35" t="s">
        <v>238</v>
      </c>
      <c r="C35" t="s">
        <v>170</v>
      </c>
      <c r="D35" t="s">
        <v>239</v>
      </c>
      <c r="E35" t="s">
        <v>15</v>
      </c>
      <c r="F35">
        <v>10702220</v>
      </c>
      <c r="G35" s="2">
        <v>150</v>
      </c>
      <c r="H35" s="2" t="s">
        <v>321</v>
      </c>
      <c r="I35" s="2" t="s">
        <v>410</v>
      </c>
      <c r="J35" s="2" t="s">
        <v>325</v>
      </c>
      <c r="K35" s="1" t="str">
        <f>CONCATENATE(Таблица4[[#This Row],[ООО]]," «",Таблица4[[#This Row],[НазваОрганизации ]],"», г.",Таблица4[[#This Row],[город]])</f>
        <v>ООО «ЕМК Софт», г.Минск</v>
      </c>
      <c r="L35" t="str">
        <f>CONCATENATE(Таблица4[[#This Row],[Фамилия]]," ",Таблица4[[#This Row],[Имя]]," ",Таблица4[[#This Row],[Отчество]])</f>
        <v>Кишкурно Мария Вячеславовна</v>
      </c>
    </row>
    <row r="36" spans="1:12" x14ac:dyDescent="0.25">
      <c r="A36">
        <v>5909</v>
      </c>
      <c r="B36" t="s">
        <v>279</v>
      </c>
      <c r="C36" t="s">
        <v>280</v>
      </c>
      <c r="D36" t="s">
        <v>11</v>
      </c>
      <c r="E36" t="s">
        <v>15</v>
      </c>
      <c r="F36">
        <v>10702320</v>
      </c>
      <c r="G36" s="2"/>
      <c r="H36" s="3"/>
      <c r="I36" s="3"/>
      <c r="J36" s="3"/>
      <c r="K36" t="str">
        <f>CONCATENATE(Таблица4[[#This Row],[ООО]]," «",Таблица4[[#This Row],[НазваОрганизации ]],"», г.",Таблица4[[#This Row],[город]])</f>
        <v xml:space="preserve"> «», г.</v>
      </c>
      <c r="L36" t="str">
        <f>CONCATENATE(Таблица4[[#This Row],[Фамилия]]," ",Таблица4[[#This Row],[Имя]]," ",Таблица4[[#This Row],[Отчество]])</f>
        <v>Клещенок Валерий Александрович</v>
      </c>
    </row>
    <row r="37" spans="1:12" x14ac:dyDescent="0.25">
      <c r="A37">
        <v>2411</v>
      </c>
      <c r="B37" t="s">
        <v>301</v>
      </c>
      <c r="C37" t="s">
        <v>302</v>
      </c>
      <c r="D37" t="s">
        <v>194</v>
      </c>
      <c r="E37" t="s">
        <v>15</v>
      </c>
      <c r="F37">
        <v>10702420</v>
      </c>
      <c r="G37" s="2"/>
      <c r="H37" s="3"/>
      <c r="I37" s="3"/>
      <c r="J37" s="3"/>
      <c r="K37" t="str">
        <f>CONCATENATE(Таблица4[[#This Row],[ООО]]," «",Таблица4[[#This Row],[НазваОрганизации ]],"», г.",Таблица4[[#This Row],[город]])</f>
        <v xml:space="preserve"> «», г.</v>
      </c>
      <c r="L37" t="str">
        <f>CONCATENATE(Таблица4[[#This Row],[Фамилия]]," ",Таблица4[[#This Row],[Имя]]," ",Таблица4[[#This Row],[Отчество]])</f>
        <v>Комисарчук Марина Сергеевна</v>
      </c>
    </row>
    <row r="38" spans="1:12" x14ac:dyDescent="0.25">
      <c r="A38">
        <v>2780</v>
      </c>
      <c r="B38" t="s">
        <v>281</v>
      </c>
      <c r="C38" t="s">
        <v>41</v>
      </c>
      <c r="D38" t="s">
        <v>108</v>
      </c>
      <c r="E38" t="s">
        <v>15</v>
      </c>
      <c r="F38">
        <v>10702320</v>
      </c>
      <c r="G38" s="2">
        <v>188</v>
      </c>
      <c r="H38" s="2" t="s">
        <v>321</v>
      </c>
      <c r="I38" s="2" t="s">
        <v>468</v>
      </c>
      <c r="J38" s="2" t="s">
        <v>325</v>
      </c>
      <c r="K38" s="36" t="str">
        <f>CONCATENATE(Таблица4[[#This Row],[ООО]]," «",Таблица4[[#This Row],[НазваОрганизации ]],"», г.",Таблица4[[#This Row],[город]])</f>
        <v>ООО «Белорусские облачные технологии», г.Минск</v>
      </c>
      <c r="L38" t="str">
        <f>CONCATENATE(Таблица4[[#This Row],[Фамилия]]," ",Таблица4[[#This Row],[Имя]]," ",Таблица4[[#This Row],[Отчество]])</f>
        <v>Коноплёв Александр Валентинович</v>
      </c>
    </row>
    <row r="39" spans="1:12" x14ac:dyDescent="0.25">
      <c r="A39">
        <v>1407</v>
      </c>
      <c r="B39" t="s">
        <v>211</v>
      </c>
      <c r="C39" t="s">
        <v>212</v>
      </c>
      <c r="D39" t="s">
        <v>92</v>
      </c>
      <c r="E39" t="s">
        <v>15</v>
      </c>
      <c r="F39">
        <v>10702120</v>
      </c>
      <c r="G39" s="2">
        <v>160</v>
      </c>
      <c r="H39" s="2" t="s">
        <v>347</v>
      </c>
      <c r="I39" s="2" t="s">
        <v>423</v>
      </c>
      <c r="J39" s="2" t="s">
        <v>325</v>
      </c>
      <c r="K39" s="1" t="str">
        <f>CONCATENATE(Таблица4[[#This Row],[ООО]]," «",Таблица4[[#This Row],[НазваОрганизации ]],"», г.",Таблица4[[#This Row],[город]])</f>
        <v>ОАО «ИнДев Солюшенс», г.Минск</v>
      </c>
      <c r="L39" t="str">
        <f>CONCATENATE(Таблица4[[#This Row],[Фамилия]]," ",Таблица4[[#This Row],[Имя]]," ",Таблица4[[#This Row],[Отчество]])</f>
        <v>Кораневский Виктор Геннадьевич</v>
      </c>
    </row>
    <row r="40" spans="1:12" x14ac:dyDescent="0.25">
      <c r="A40">
        <v>3</v>
      </c>
      <c r="B40" s="26" t="s">
        <v>465</v>
      </c>
      <c r="C40" s="26" t="s">
        <v>26</v>
      </c>
      <c r="D40" s="26" t="s">
        <v>85</v>
      </c>
      <c r="E40" s="26"/>
      <c r="F40">
        <v>10702120</v>
      </c>
      <c r="G40" s="2"/>
      <c r="H40" s="2" t="s">
        <v>466</v>
      </c>
      <c r="I40" s="2"/>
      <c r="J40" s="2"/>
      <c r="K40" s="1" t="str">
        <f>CONCATENATE(Таблица4[[#This Row],[ООО]]," «",Таблица4[[#This Row],[НазваОрганизации ]],"», г.",Таблица4[[#This Row],[город]])</f>
        <v>ЕПАМ «», г.</v>
      </c>
      <c r="L40" t="str">
        <f>CONCATENATE(Таблица4[[#This Row],[Фамилия]]," ",Таблица4[[#This Row],[Имя]]," ",Таблица4[[#This Row],[Отчество]])</f>
        <v>Королев Павел Игоревич</v>
      </c>
    </row>
    <row r="41" spans="1:12" x14ac:dyDescent="0.25">
      <c r="A41">
        <v>1838</v>
      </c>
      <c r="B41" t="s">
        <v>213</v>
      </c>
      <c r="C41" t="s">
        <v>26</v>
      </c>
      <c r="D41" t="s">
        <v>85</v>
      </c>
      <c r="E41" t="s">
        <v>15</v>
      </c>
      <c r="F41">
        <v>10702120</v>
      </c>
      <c r="G41" s="2">
        <v>195</v>
      </c>
      <c r="H41" s="2" t="s">
        <v>321</v>
      </c>
      <c r="I41" s="2" t="s">
        <v>477</v>
      </c>
      <c r="J41" s="2" t="s">
        <v>325</v>
      </c>
      <c r="K41" s="1" t="str">
        <f>CONCATENATE(Таблица4[[#This Row],[ООО]]," «",Таблица4[[#This Row],[НазваОрганизации ]],"», г.",Таблица4[[#This Row],[город]])</f>
        <v>ООО «Софтарекс Технолоджиес», г.Минск</v>
      </c>
      <c r="L41" t="str">
        <f>CONCATENATE(Таблица4[[#This Row],[Фамилия]]," ",Таблица4[[#This Row],[Имя]]," ",Таблица4[[#This Row],[Отчество]])</f>
        <v>Крикунов Павел Игоревич</v>
      </c>
    </row>
    <row r="42" spans="1:12" x14ac:dyDescent="0.25">
      <c r="A42">
        <v>2380</v>
      </c>
      <c r="B42" t="s">
        <v>214</v>
      </c>
      <c r="C42" t="s">
        <v>215</v>
      </c>
      <c r="D42" t="s">
        <v>194</v>
      </c>
      <c r="E42" t="s">
        <v>8</v>
      </c>
      <c r="F42">
        <v>10702120</v>
      </c>
      <c r="G42" s="2">
        <v>102</v>
      </c>
      <c r="H42" s="2" t="s">
        <v>347</v>
      </c>
      <c r="I42" s="2" t="s">
        <v>462</v>
      </c>
      <c r="J42" s="2" t="s">
        <v>325</v>
      </c>
      <c r="K42" s="1" t="str">
        <f>CONCATENATE(Таблица4[[#This Row],[ООО]]," «",Таблица4[[#This Row],[НазваОрганизации ]],"», г.",Таблица4[[#This Row],[город]])</f>
        <v>ОАО «Минский завод колесных тягачей», г.Минск</v>
      </c>
      <c r="L42" t="str">
        <f>CONCATENATE(Таблица4[[#This Row],[Фамилия]]," ",Таблица4[[#This Row],[Имя]]," ",Таблица4[[#This Row],[Отчество]])</f>
        <v>Кусакова Светлана Сергеевна</v>
      </c>
    </row>
    <row r="43" spans="1:12" x14ac:dyDescent="0.25">
      <c r="A43">
        <v>4325</v>
      </c>
      <c r="B43" t="s">
        <v>303</v>
      </c>
      <c r="C43" t="s">
        <v>107</v>
      </c>
      <c r="D43" t="s">
        <v>14</v>
      </c>
      <c r="E43" t="s">
        <v>15</v>
      </c>
      <c r="F43">
        <v>10702420</v>
      </c>
      <c r="G43" s="2"/>
      <c r="H43" s="3"/>
      <c r="I43" s="3"/>
      <c r="J43" s="3"/>
      <c r="K43" t="str">
        <f>CONCATENATE(Таблица4[[#This Row],[ООО]]," «",Таблица4[[#This Row],[НазваОрганизации ]],"», г.",Таблица4[[#This Row],[город]])</f>
        <v xml:space="preserve"> «», г.</v>
      </c>
      <c r="L43" t="str">
        <f>CONCATENATE(Таблица4[[#This Row],[Фамилия]]," ",Таблица4[[#This Row],[Имя]]," ",Таблица4[[#This Row],[Отчество]])</f>
        <v>Кухта Артем Сергеевич</v>
      </c>
    </row>
    <row r="44" spans="1:12" x14ac:dyDescent="0.25">
      <c r="A44">
        <v>4142</v>
      </c>
      <c r="B44" t="s">
        <v>240</v>
      </c>
      <c r="C44" t="s">
        <v>241</v>
      </c>
      <c r="D44" t="s">
        <v>97</v>
      </c>
      <c r="E44" t="s">
        <v>15</v>
      </c>
      <c r="F44">
        <v>10702220</v>
      </c>
      <c r="G44" s="2">
        <v>189</v>
      </c>
      <c r="H44" s="2" t="s">
        <v>469</v>
      </c>
      <c r="I44" s="2" t="s">
        <v>367</v>
      </c>
      <c r="J44" s="2" t="s">
        <v>325</v>
      </c>
      <c r="K44" t="str">
        <f>CONCATENATE(Таблица4[[#This Row],[ООО]]," «",Таблица4[[#This Row],[НазваОрганизации ]],"», г.",Таблица4[[#This Row],[город]])</f>
        <v>ИУП «САМСОЛЮШНС», г.Минск</v>
      </c>
      <c r="L44" t="str">
        <f>CONCATENATE(Таблица4[[#This Row],[Фамилия]]," ",Таблица4[[#This Row],[Имя]]," ",Таблица4[[#This Row],[Отчество]])</f>
        <v>Лабузов Сергей Павлович</v>
      </c>
    </row>
    <row r="45" spans="1:12" x14ac:dyDescent="0.25">
      <c r="A45">
        <v>3364</v>
      </c>
      <c r="B45" t="s">
        <v>242</v>
      </c>
      <c r="C45" t="s">
        <v>243</v>
      </c>
      <c r="D45" t="s">
        <v>244</v>
      </c>
      <c r="E45" t="s">
        <v>15</v>
      </c>
      <c r="F45">
        <v>10702220</v>
      </c>
      <c r="G45" s="2">
        <v>195</v>
      </c>
      <c r="H45" s="2" t="s">
        <v>321</v>
      </c>
      <c r="I45" s="2" t="s">
        <v>477</v>
      </c>
      <c r="J45" s="2" t="s">
        <v>325</v>
      </c>
      <c r="K45" s="1" t="str">
        <f>CONCATENATE(Таблица4[[#This Row],[ООО]]," «",Таблица4[[#This Row],[НазваОрганизации ]],"», г.",Таблица4[[#This Row],[город]])</f>
        <v>ООО «Софтарекс Технолоджиес», г.Минск</v>
      </c>
      <c r="L45" t="str">
        <f>CONCATENATE(Таблица4[[#This Row],[Фамилия]]," ",Таблица4[[#This Row],[Имя]]," ",Таблица4[[#This Row],[Отчество]])</f>
        <v>Левкович Екатерина Андреевна</v>
      </c>
    </row>
    <row r="46" spans="1:12" x14ac:dyDescent="0.25">
      <c r="A46">
        <v>3133</v>
      </c>
      <c r="B46" t="s">
        <v>245</v>
      </c>
      <c r="C46" t="s">
        <v>54</v>
      </c>
      <c r="D46" t="s">
        <v>11</v>
      </c>
      <c r="E46" t="s">
        <v>15</v>
      </c>
      <c r="F46">
        <v>10702220</v>
      </c>
      <c r="G46" s="2"/>
      <c r="H46" s="3"/>
      <c r="I46" s="3"/>
      <c r="J46" s="3"/>
      <c r="K46" t="str">
        <f>CONCATENATE(Таблица4[[#This Row],[ООО]]," «",Таблица4[[#This Row],[НазваОрганизации ]],"», г.",Таблица4[[#This Row],[город]])</f>
        <v xml:space="preserve"> «», г.</v>
      </c>
      <c r="L46" t="str">
        <f>CONCATENATE(Таблица4[[#This Row],[Фамилия]]," ",Таблица4[[#This Row],[Имя]]," ",Таблица4[[#This Row],[Отчество]])</f>
        <v>Маевский Антон Александрович</v>
      </c>
    </row>
    <row r="47" spans="1:12" x14ac:dyDescent="0.25">
      <c r="A47">
        <v>5187</v>
      </c>
      <c r="B47" t="s">
        <v>246</v>
      </c>
      <c r="C47" t="s">
        <v>230</v>
      </c>
      <c r="D47" t="s">
        <v>47</v>
      </c>
      <c r="E47" t="s">
        <v>8</v>
      </c>
      <c r="F47">
        <v>10702220</v>
      </c>
      <c r="G47" s="2">
        <v>185</v>
      </c>
      <c r="H47" s="2" t="s">
        <v>321</v>
      </c>
      <c r="I47" s="2" t="s">
        <v>457</v>
      </c>
      <c r="J47" s="2" t="s">
        <v>325</v>
      </c>
      <c r="K47" t="str">
        <f>CONCATENATE(Таблица4[[#This Row],[ООО]]," «",Таблица4[[#This Row],[НазваОрганизации ]],"», г.",Таблица4[[#This Row],[город]])</f>
        <v>ООО «Диннерсофт», г.Минск</v>
      </c>
      <c r="L47" t="str">
        <f>CONCATENATE(Таблица4[[#This Row],[Фамилия]]," ",Таблица4[[#This Row],[Имя]]," ",Таблица4[[#This Row],[Отчество]])</f>
        <v>Малеванный Вадим Владимирович</v>
      </c>
    </row>
    <row r="48" spans="1:12" x14ac:dyDescent="0.25">
      <c r="A48">
        <v>1543</v>
      </c>
      <c r="B48" t="s">
        <v>282</v>
      </c>
      <c r="C48" t="s">
        <v>212</v>
      </c>
      <c r="D48" t="s">
        <v>11</v>
      </c>
      <c r="E48" t="s">
        <v>15</v>
      </c>
      <c r="F48">
        <v>10702320</v>
      </c>
      <c r="G48" s="2">
        <v>127</v>
      </c>
      <c r="H48" s="2" t="s">
        <v>358</v>
      </c>
      <c r="I48" s="2" t="s">
        <v>359</v>
      </c>
      <c r="J48" s="2" t="s">
        <v>325</v>
      </c>
      <c r="K48" s="1" t="str">
        <f>CONCATENATE(Таблица4[[#This Row],[ООО]]," «",Таблица4[[#This Row],[НазваОрганизации ]],"», г.",Таблица4[[#This Row],[город]])</f>
        <v>УЗ «Минская областная клиническая больница», г.Минск</v>
      </c>
      <c r="L48" t="str">
        <f>CONCATENATE(Таблица4[[#This Row],[Фамилия]]," ",Таблица4[[#This Row],[Имя]]," ",Таблица4[[#This Row],[Отчество]])</f>
        <v>Манкевич Виктор Александрович</v>
      </c>
    </row>
    <row r="49" spans="1:12" x14ac:dyDescent="0.25">
      <c r="A49">
        <v>7035</v>
      </c>
      <c r="B49" t="s">
        <v>283</v>
      </c>
      <c r="C49" t="s">
        <v>91</v>
      </c>
      <c r="D49" t="s">
        <v>22</v>
      </c>
      <c r="E49" t="s">
        <v>8</v>
      </c>
      <c r="F49">
        <v>10702320</v>
      </c>
      <c r="G49" s="2">
        <v>128</v>
      </c>
      <c r="H49" s="2" t="s">
        <v>321</v>
      </c>
      <c r="I49" s="2" t="s">
        <v>474</v>
      </c>
      <c r="J49" s="2" t="s">
        <v>325</v>
      </c>
      <c r="K49" t="str">
        <f>CONCATENATE(Таблица4[[#This Row],[ООО]]," «",Таблица4[[#This Row],[НазваОрганизации ]],"», г.",Таблица4[[#This Row],[город]])</f>
        <v>ООО «Байт протект», г.Минск</v>
      </c>
      <c r="L49" t="str">
        <f>CONCATENATE(Таблица4[[#This Row],[Фамилия]]," ",Таблица4[[#This Row],[Имя]]," ",Таблица4[[#This Row],[Отчество]])</f>
        <v>Марук Иван Дмитриевич</v>
      </c>
    </row>
    <row r="50" spans="1:12" x14ac:dyDescent="0.25">
      <c r="A50">
        <v>820</v>
      </c>
      <c r="B50" t="s">
        <v>216</v>
      </c>
      <c r="C50" t="s">
        <v>10</v>
      </c>
      <c r="D50" t="s">
        <v>173</v>
      </c>
      <c r="E50" t="s">
        <v>15</v>
      </c>
      <c r="F50">
        <v>10702120</v>
      </c>
      <c r="G50" s="2"/>
      <c r="H50" s="3"/>
      <c r="I50" s="3"/>
      <c r="J50" s="3"/>
      <c r="K50" t="str">
        <f>CONCATENATE(Таблица4[[#This Row],[ООО]]," «",Таблица4[[#This Row],[НазваОрганизации ]],"», г.",Таблица4[[#This Row],[город]])</f>
        <v xml:space="preserve"> «», г.</v>
      </c>
      <c r="L50" t="str">
        <f>CONCATENATE(Таблица4[[#This Row],[Фамилия]]," ",Таблица4[[#This Row],[Имя]]," ",Таблица4[[#This Row],[Отчество]])</f>
        <v>Михальченко Илья Юрьевич</v>
      </c>
    </row>
    <row r="51" spans="1:12" x14ac:dyDescent="0.25">
      <c r="A51">
        <v>6588</v>
      </c>
      <c r="B51" t="s">
        <v>247</v>
      </c>
      <c r="C51" t="s">
        <v>41</v>
      </c>
      <c r="D51" t="s">
        <v>11</v>
      </c>
      <c r="E51" t="s">
        <v>8</v>
      </c>
      <c r="F51">
        <v>10702220</v>
      </c>
      <c r="G51" s="2">
        <v>164</v>
      </c>
      <c r="H51" s="2" t="s">
        <v>321</v>
      </c>
      <c r="I51" s="2" t="s">
        <v>429</v>
      </c>
      <c r="J51" s="2" t="s">
        <v>325</v>
      </c>
      <c r="K51" t="str">
        <f>CONCATENATE(Таблица4[[#This Row],[ООО]]," «",Таблица4[[#This Row],[НазваОрганизации ]],"», г.",Таблица4[[#This Row],[город]])</f>
        <v>ООО «Энергия ГМБХ», г.Минск</v>
      </c>
      <c r="L51" t="str">
        <f>CONCATENATE(Таблица4[[#This Row],[Фамилия]]," ",Таблица4[[#This Row],[Имя]]," ",Таблица4[[#This Row],[Отчество]])</f>
        <v>Михнов Александр Александрович</v>
      </c>
    </row>
    <row r="52" spans="1:12" x14ac:dyDescent="0.25">
      <c r="A52">
        <v>3434</v>
      </c>
      <c r="B52" t="s">
        <v>217</v>
      </c>
      <c r="C52" t="s">
        <v>67</v>
      </c>
      <c r="D52" t="s">
        <v>14</v>
      </c>
      <c r="E52" t="s">
        <v>8</v>
      </c>
      <c r="F52">
        <v>10702120</v>
      </c>
      <c r="G52" s="2">
        <v>163</v>
      </c>
      <c r="H52" s="2" t="s">
        <v>426</v>
      </c>
      <c r="I52" s="2" t="s">
        <v>427</v>
      </c>
      <c r="J52" s="2" t="s">
        <v>428</v>
      </c>
      <c r="K52" s="1" t="str">
        <f>CONCATENATE(Таблица4[[#This Row],[ООО]]," «",Таблица4[[#This Row],[НазваОрганизации ]],"», г.",Таблица4[[#This Row],[город]])</f>
        <v>ПКУП «"Руно-Услуга" Невской Н.П.», г.Марьина Горка</v>
      </c>
      <c r="L52" t="str">
        <f>CONCATENATE(Таблица4[[#This Row],[Фамилия]]," ",Таблица4[[#This Row],[Имя]]," ",Таблица4[[#This Row],[Отчество]])</f>
        <v>Невский Кирилл Сергеевич</v>
      </c>
    </row>
    <row r="53" spans="1:12" x14ac:dyDescent="0.25">
      <c r="A53">
        <v>5166</v>
      </c>
      <c r="B53" t="s">
        <v>248</v>
      </c>
      <c r="C53" t="s">
        <v>26</v>
      </c>
      <c r="D53" t="s">
        <v>173</v>
      </c>
      <c r="E53" t="s">
        <v>8</v>
      </c>
      <c r="F53">
        <v>10702220</v>
      </c>
      <c r="G53" s="2"/>
      <c r="H53" s="3"/>
      <c r="I53" s="3"/>
      <c r="J53" s="3"/>
      <c r="K53" t="str">
        <f>CONCATENATE(Таблица4[[#This Row],[ООО]]," «",Таблица4[[#This Row],[НазваОрганизации ]],"», г.",Таблица4[[#This Row],[город]])</f>
        <v xml:space="preserve"> «», г.</v>
      </c>
      <c r="L53" t="str">
        <f>CONCATENATE(Таблица4[[#This Row],[Фамилия]]," ",Таблица4[[#This Row],[Имя]]," ",Таблица4[[#This Row],[Отчество]])</f>
        <v>Невыглас Павел Юрьевич</v>
      </c>
    </row>
    <row r="54" spans="1:12" x14ac:dyDescent="0.25">
      <c r="A54">
        <v>750</v>
      </c>
      <c r="B54" t="s">
        <v>218</v>
      </c>
      <c r="C54" t="s">
        <v>212</v>
      </c>
      <c r="D54" t="s">
        <v>11</v>
      </c>
      <c r="E54" t="s">
        <v>15</v>
      </c>
      <c r="F54">
        <v>10702120</v>
      </c>
      <c r="G54" s="2"/>
      <c r="H54" s="3"/>
      <c r="I54" s="3"/>
      <c r="J54" s="3"/>
      <c r="K54" t="str">
        <f>CONCATENATE(Таблица4[[#This Row],[ООО]]," «",Таблица4[[#This Row],[НазваОрганизации ]],"», г.",Таблица4[[#This Row],[город]])</f>
        <v xml:space="preserve"> «», г.</v>
      </c>
      <c r="L54" t="str">
        <f>CONCATENATE(Таблица4[[#This Row],[Фамилия]]," ",Таблица4[[#This Row],[Имя]]," ",Таблица4[[#This Row],[Отчество]])</f>
        <v>Ничипорук Виктор Александрович</v>
      </c>
    </row>
    <row r="55" spans="1:12" x14ac:dyDescent="0.25">
      <c r="A55">
        <v>1988</v>
      </c>
      <c r="B55" t="s">
        <v>304</v>
      </c>
      <c r="C55" t="s">
        <v>13</v>
      </c>
      <c r="D55" t="s">
        <v>14</v>
      </c>
      <c r="E55" t="s">
        <v>15</v>
      </c>
      <c r="F55">
        <v>10702420</v>
      </c>
      <c r="G55" s="2">
        <v>110</v>
      </c>
      <c r="H55" s="2" t="s">
        <v>321</v>
      </c>
      <c r="I55" s="2" t="s">
        <v>353</v>
      </c>
      <c r="J55" s="2" t="s">
        <v>325</v>
      </c>
      <c r="K55" s="1" t="str">
        <f>CONCATENATE(Таблица4[[#This Row],[ООО]]," «",Таблица4[[#This Row],[НазваОрганизации ]],"», г.",Таблица4[[#This Row],[город]])</f>
        <v>ООО «Каспел-АН», г.Минск</v>
      </c>
      <c r="L55" t="str">
        <f>CONCATENATE(Таблица4[[#This Row],[Фамилия]]," ",Таблица4[[#This Row],[Имя]]," ",Таблица4[[#This Row],[Отчество]])</f>
        <v>Новик Егор Сергеевич</v>
      </c>
    </row>
    <row r="56" spans="1:12" x14ac:dyDescent="0.25">
      <c r="A56">
        <v>5944</v>
      </c>
      <c r="B56" t="s">
        <v>249</v>
      </c>
      <c r="C56" t="s">
        <v>250</v>
      </c>
      <c r="D56" t="s">
        <v>194</v>
      </c>
      <c r="E56" t="s">
        <v>15</v>
      </c>
      <c r="F56">
        <v>10702220</v>
      </c>
      <c r="G56" s="2">
        <v>169</v>
      </c>
      <c r="H56" s="2" t="s">
        <v>382</v>
      </c>
      <c r="I56" s="2" t="s">
        <v>433</v>
      </c>
      <c r="J56" s="2" t="s">
        <v>432</v>
      </c>
      <c r="K56" s="1" t="str">
        <f>CONCATENATE(Таблица4[[#This Row],[ООО]]," «",Таблица4[[#This Row],[НазваОрганизации ]],"», г.",Таблица4[[#This Row],[город]])</f>
        <v>РУП «Витебскэнерго Филиал "Учебный центр"», г.Витебск</v>
      </c>
      <c r="L56" t="str">
        <f>CONCATENATE(Таблица4[[#This Row],[Фамилия]]," ",Таблица4[[#This Row],[Имя]]," ",Таблица4[[#This Row],[Отчество]])</f>
        <v>Парахневич Елена Сергеевна</v>
      </c>
    </row>
    <row r="57" spans="1:12" x14ac:dyDescent="0.25">
      <c r="A57">
        <v>7005</v>
      </c>
      <c r="B57" t="s">
        <v>284</v>
      </c>
      <c r="C57" t="s">
        <v>36</v>
      </c>
      <c r="D57" t="s">
        <v>14</v>
      </c>
      <c r="E57" t="s">
        <v>8</v>
      </c>
      <c r="F57">
        <v>10702320</v>
      </c>
      <c r="G57" s="2">
        <v>101</v>
      </c>
      <c r="H57" s="2" t="s">
        <v>321</v>
      </c>
      <c r="I57" s="2" t="s">
        <v>361</v>
      </c>
      <c r="J57" s="2" t="s">
        <v>325</v>
      </c>
      <c r="K57" s="1" t="str">
        <f>CONCATENATE(Таблица4[[#This Row],[ООО]]," «",Таблица4[[#This Row],[НазваОрганизации ]],"», г.",Таблица4[[#This Row],[город]])</f>
        <v>ООО «АКСОНИМ», г.Минск</v>
      </c>
      <c r="L57" t="str">
        <f>CONCATENATE(Таблица4[[#This Row],[Фамилия]]," ",Таблица4[[#This Row],[Имя]]," ",Таблица4[[#This Row],[Отчество]])</f>
        <v>Пашков Владислав Сергеевич</v>
      </c>
    </row>
    <row r="58" spans="1:12" x14ac:dyDescent="0.25">
      <c r="A58">
        <v>6675</v>
      </c>
      <c r="B58" t="s">
        <v>251</v>
      </c>
      <c r="C58" t="s">
        <v>38</v>
      </c>
      <c r="D58" t="s">
        <v>29</v>
      </c>
      <c r="E58" t="s">
        <v>8</v>
      </c>
      <c r="F58">
        <v>10702220</v>
      </c>
      <c r="G58" s="2"/>
      <c r="H58" s="3"/>
      <c r="I58" s="3"/>
      <c r="J58" s="3"/>
      <c r="K58" t="str">
        <f>CONCATENATE(Таблица4[[#This Row],[ООО]]," «",Таблица4[[#This Row],[НазваОрганизации ]],"», г.",Таблица4[[#This Row],[город]])</f>
        <v xml:space="preserve"> «», г.</v>
      </c>
      <c r="L58" t="str">
        <f>CONCATENATE(Таблица4[[#This Row],[Фамилия]]," ",Таблица4[[#This Row],[Имя]]," ",Таблица4[[#This Row],[Отчество]])</f>
        <v>Половченя Никита Витальевич</v>
      </c>
    </row>
    <row r="59" spans="1:12" x14ac:dyDescent="0.25">
      <c r="A59">
        <v>4792</v>
      </c>
      <c r="B59" t="s">
        <v>305</v>
      </c>
      <c r="C59" t="s">
        <v>56</v>
      </c>
      <c r="D59" t="s">
        <v>306</v>
      </c>
      <c r="E59" t="s">
        <v>15</v>
      </c>
      <c r="F59">
        <v>10702420</v>
      </c>
      <c r="G59" s="2"/>
      <c r="H59" s="3"/>
      <c r="I59" s="3"/>
      <c r="J59" s="3"/>
      <c r="K59" t="str">
        <f>CONCATENATE(Таблица4[[#This Row],[ООО]]," «",Таблица4[[#This Row],[НазваОрганизации ]],"», г.",Таблица4[[#This Row],[город]])</f>
        <v xml:space="preserve"> «», г.</v>
      </c>
      <c r="L59" t="str">
        <f>CONCATENATE(Таблица4[[#This Row],[Фамилия]]," ",Таблица4[[#This Row],[Имя]]," ",Таблица4[[#This Row],[Отчество]])</f>
        <v>Попович Алексей Васильевич</v>
      </c>
    </row>
    <row r="60" spans="1:12" x14ac:dyDescent="0.25">
      <c r="A60">
        <v>3801</v>
      </c>
      <c r="B60" t="s">
        <v>307</v>
      </c>
      <c r="C60" t="s">
        <v>49</v>
      </c>
      <c r="D60" t="s">
        <v>145</v>
      </c>
      <c r="E60" t="s">
        <v>8</v>
      </c>
      <c r="F60">
        <v>10702420</v>
      </c>
      <c r="G60" s="2">
        <v>146</v>
      </c>
      <c r="H60" s="2" t="s">
        <v>344</v>
      </c>
      <c r="I60" s="2" t="s">
        <v>407</v>
      </c>
      <c r="J60" s="2" t="s">
        <v>325</v>
      </c>
      <c r="K60" s="1" t="str">
        <f>CONCATENATE(Таблица4[[#This Row],[ООО]]," «",Таблица4[[#This Row],[НазваОрганизации ]],"», г.",Таблица4[[#This Row],[город]])</f>
        <v>ЗАО «НТЦ КОНТНАКТ», г.Минск</v>
      </c>
      <c r="L60" t="str">
        <f>CONCATENATE(Таблица4[[#This Row],[Фамилия]]," ",Таблица4[[#This Row],[Имя]]," ",Таблица4[[#This Row],[Отчество]])</f>
        <v>Пополамов Денис Вячеславович</v>
      </c>
    </row>
    <row r="61" spans="1:12" x14ac:dyDescent="0.25">
      <c r="A61">
        <v>2321</v>
      </c>
      <c r="B61" t="s">
        <v>285</v>
      </c>
      <c r="C61" t="s">
        <v>38</v>
      </c>
      <c r="D61" t="s">
        <v>34</v>
      </c>
      <c r="E61" t="s">
        <v>15</v>
      </c>
      <c r="F61">
        <v>10702320</v>
      </c>
      <c r="G61" s="2">
        <v>175</v>
      </c>
      <c r="H61" s="2" t="s">
        <v>321</v>
      </c>
      <c r="I61" s="2" t="s">
        <v>439</v>
      </c>
      <c r="J61" s="2" t="s">
        <v>325</v>
      </c>
      <c r="K61" s="1" t="str">
        <f>CONCATENATE(Таблица4[[#This Row],[ООО]]," «",Таблица4[[#This Row],[НазваОрганизации ]],"», г.",Таблица4[[#This Row],[город]])</f>
        <v>ООО «ПроГИС», г.Минск</v>
      </c>
      <c r="L61" t="str">
        <f>CONCATENATE(Таблица4[[#This Row],[Фамилия]]," ",Таблица4[[#This Row],[Имя]]," ",Таблица4[[#This Row],[Отчество]])</f>
        <v>Радюк Никита Олегович</v>
      </c>
    </row>
    <row r="62" spans="1:12" x14ac:dyDescent="0.25">
      <c r="A62">
        <v>6456</v>
      </c>
      <c r="B62" s="34" t="s">
        <v>219</v>
      </c>
      <c r="C62" s="34" t="s">
        <v>193</v>
      </c>
      <c r="D62" s="34" t="s">
        <v>220</v>
      </c>
      <c r="E62" s="34" t="s">
        <v>8</v>
      </c>
      <c r="F62">
        <v>10702120</v>
      </c>
      <c r="G62" s="2">
        <v>4</v>
      </c>
      <c r="H62" s="35" t="s">
        <v>440</v>
      </c>
      <c r="I62" s="2" t="s">
        <v>460</v>
      </c>
      <c r="J62" s="2" t="s">
        <v>325</v>
      </c>
      <c r="K62" t="str">
        <f>CONCATENATE(Таблица4[[#This Row],[ООО]]," «",Таблица4[[#This Row],[НазваОрганизации ]],"», г.",Таблица4[[#This Row],[город]])</f>
        <v>дз «БНТУ», г.Минск</v>
      </c>
      <c r="L62" t="str">
        <f>CONCATENATE(Таблица4[[#This Row],[Фамилия]]," ",Таблица4[[#This Row],[Имя]]," ",Таблица4[[#This Row],[Отчество]])</f>
        <v>Рахман С.М. Дарья Каблур</v>
      </c>
    </row>
    <row r="63" spans="1:12" x14ac:dyDescent="0.25">
      <c r="A63">
        <v>7046</v>
      </c>
      <c r="B63" t="s">
        <v>286</v>
      </c>
      <c r="C63" t="s">
        <v>56</v>
      </c>
      <c r="D63" t="s">
        <v>11</v>
      </c>
      <c r="E63" t="s">
        <v>8</v>
      </c>
      <c r="F63">
        <v>10702320</v>
      </c>
      <c r="G63" s="2">
        <v>183</v>
      </c>
      <c r="H63" s="3" t="s">
        <v>450</v>
      </c>
      <c r="I63" s="3" t="s">
        <v>451</v>
      </c>
      <c r="J63" s="3" t="s">
        <v>325</v>
      </c>
      <c r="K63" t="str">
        <f>CONCATENATE(Таблица4[[#This Row],[ООО]]," «",Таблица4[[#This Row],[НазваОрганизации ]],"», г.",Таблица4[[#This Row],[город]])</f>
        <v>ЧП «Ждан», г.Минск</v>
      </c>
      <c r="L63" t="str">
        <f>CONCATENATE(Таблица4[[#This Row],[Фамилия]]," ",Таблица4[[#This Row],[Имя]]," ",Таблица4[[#This Row],[Отчество]])</f>
        <v>Ревяко Алексей Александрович</v>
      </c>
    </row>
    <row r="64" spans="1:12" x14ac:dyDescent="0.25">
      <c r="A64">
        <v>7044</v>
      </c>
      <c r="B64" t="s">
        <v>252</v>
      </c>
      <c r="C64" t="s">
        <v>253</v>
      </c>
      <c r="D64" t="s">
        <v>210</v>
      </c>
      <c r="E64" t="s">
        <v>8</v>
      </c>
      <c r="F64">
        <v>10702220</v>
      </c>
      <c r="G64" s="2">
        <v>141</v>
      </c>
      <c r="H64" s="2" t="s">
        <v>321</v>
      </c>
      <c r="I64" s="2" t="s">
        <v>400</v>
      </c>
      <c r="J64" s="2" t="s">
        <v>325</v>
      </c>
      <c r="K64" s="1" t="str">
        <f>CONCATENATE(Таблица4[[#This Row],[ООО]]," «",Таблица4[[#This Row],[НазваОрганизации ]],"», г.",Таблица4[[#This Row],[город]])</f>
        <v>ООО «Белатра», г.Минск</v>
      </c>
      <c r="L64" t="str">
        <f>CONCATENATE(Таблица4[[#This Row],[Фамилия]]," ",Таблица4[[#This Row],[Имя]]," ",Таблица4[[#This Row],[Отчество]])</f>
        <v>Решетникова Кристина Юрьевна</v>
      </c>
    </row>
    <row r="65" spans="1:12" x14ac:dyDescent="0.25">
      <c r="A65">
        <v>4169</v>
      </c>
      <c r="B65" t="s">
        <v>146</v>
      </c>
      <c r="C65" t="s">
        <v>187</v>
      </c>
      <c r="D65" t="s">
        <v>14</v>
      </c>
      <c r="E65" t="s">
        <v>8</v>
      </c>
      <c r="F65">
        <v>10702420</v>
      </c>
      <c r="G65" s="2"/>
      <c r="H65" s="3"/>
      <c r="I65" s="3"/>
      <c r="J65" s="3"/>
      <c r="K65" t="str">
        <f>CONCATENATE(Таблица4[[#This Row],[ООО]]," «",Таблица4[[#This Row],[НазваОрганизации ]],"», г.",Таблица4[[#This Row],[город]])</f>
        <v xml:space="preserve"> «», г.</v>
      </c>
      <c r="L65" t="str">
        <f>CONCATENATE(Таблица4[[#This Row],[Фамилия]]," ",Таблица4[[#This Row],[Имя]]," ",Таблица4[[#This Row],[Отчество]])</f>
        <v>Савицкий Даниил Сергеевич</v>
      </c>
    </row>
    <row r="66" spans="1:12" x14ac:dyDescent="0.25">
      <c r="A66">
        <v>2239</v>
      </c>
      <c r="B66" t="s">
        <v>221</v>
      </c>
      <c r="C66" t="s">
        <v>222</v>
      </c>
      <c r="D66" t="s">
        <v>223</v>
      </c>
      <c r="E66" t="s">
        <v>15</v>
      </c>
      <c r="F66">
        <v>10702120</v>
      </c>
      <c r="G66" s="2">
        <v>107</v>
      </c>
      <c r="H66" s="2" t="s">
        <v>321</v>
      </c>
      <c r="I66" s="2" t="s">
        <v>360</v>
      </c>
      <c r="J66" s="2" t="s">
        <v>325</v>
      </c>
      <c r="K66" s="1" t="str">
        <f>CONCATENATE(Таблица4[[#This Row],[ООО]]," «",Таблица4[[#This Row],[НазваОрганизации ]],"», г.",Таблица4[[#This Row],[город]])</f>
        <v>ООО «Нива-Мотор», г.Минск</v>
      </c>
      <c r="L66" t="str">
        <f>CONCATENATE(Таблица4[[#This Row],[Фамилия]]," ",Таблица4[[#This Row],[Имя]]," ",Таблица4[[#This Row],[Отчество]])</f>
        <v>Савчик Алина Олеговна</v>
      </c>
    </row>
    <row r="67" spans="1:12" x14ac:dyDescent="0.25">
      <c r="A67">
        <v>3473</v>
      </c>
      <c r="B67" t="s">
        <v>308</v>
      </c>
      <c r="C67" t="s">
        <v>309</v>
      </c>
      <c r="D67" t="s">
        <v>14</v>
      </c>
      <c r="E67" t="s">
        <v>15</v>
      </c>
      <c r="F67">
        <v>10702420</v>
      </c>
      <c r="G67" s="2">
        <v>145</v>
      </c>
      <c r="H67" s="2" t="s">
        <v>347</v>
      </c>
      <c r="I67" s="2" t="s">
        <v>406</v>
      </c>
      <c r="J67" s="2" t="s">
        <v>376</v>
      </c>
      <c r="K67" s="1" t="str">
        <f>CONCATENATE(Таблица4[[#This Row],[ООО]]," «",Таблица4[[#This Row],[НазваОрганизации ]],"», г.",Таблица4[[#This Row],[город]])</f>
        <v>ОАО «"ИНТЕГРАЛ" - управляющая компания холдинга "ИНТЕГРАЛ"», г.Пинск</v>
      </c>
      <c r="L67" t="str">
        <f>CONCATENATE(Таблица4[[#This Row],[Фамилия]]," ",Таблица4[[#This Row],[Имя]]," ",Таблица4[[#This Row],[Отчество]])</f>
        <v>Самуйлич Данила Сергеевич</v>
      </c>
    </row>
    <row r="68" spans="1:12" x14ac:dyDescent="0.25">
      <c r="A68">
        <v>25378</v>
      </c>
      <c r="B68" t="s">
        <v>254</v>
      </c>
      <c r="C68" t="s">
        <v>56</v>
      </c>
      <c r="D68" t="s">
        <v>85</v>
      </c>
      <c r="E68" t="s">
        <v>8</v>
      </c>
      <c r="F68">
        <v>10702220</v>
      </c>
      <c r="G68" s="2">
        <v>141</v>
      </c>
      <c r="H68" s="2" t="s">
        <v>321</v>
      </c>
      <c r="I68" s="2" t="s">
        <v>400</v>
      </c>
      <c r="J68" s="2" t="s">
        <v>325</v>
      </c>
      <c r="K68" s="1" t="str">
        <f>CONCATENATE(Таблица4[[#This Row],[ООО]]," «",Таблица4[[#This Row],[НазваОрганизации ]],"», г.",Таблица4[[#This Row],[город]])</f>
        <v>ООО «Белатра», г.Минск</v>
      </c>
      <c r="L68" t="str">
        <f>CONCATENATE(Таблица4[[#This Row],[Фамилия]]," ",Таблица4[[#This Row],[Имя]]," ",Таблица4[[#This Row],[Отчество]])</f>
        <v>Самцевич Алексей Игоревич</v>
      </c>
    </row>
    <row r="69" spans="1:12" x14ac:dyDescent="0.25">
      <c r="A69">
        <v>6662</v>
      </c>
      <c r="B69" t="s">
        <v>255</v>
      </c>
      <c r="C69" t="s">
        <v>41</v>
      </c>
      <c r="D69" t="s">
        <v>97</v>
      </c>
      <c r="E69" t="s">
        <v>8</v>
      </c>
      <c r="F69">
        <v>10702220</v>
      </c>
      <c r="G69" s="2">
        <v>149</v>
      </c>
      <c r="H69" s="2" t="s">
        <v>321</v>
      </c>
      <c r="I69" s="2" t="s">
        <v>362</v>
      </c>
      <c r="J69" s="2" t="s">
        <v>325</v>
      </c>
      <c r="K69" s="1" t="str">
        <f>CONCATENATE(Таблица4[[#This Row],[ООО]]," «",Таблица4[[#This Row],[НазваОрганизации ]],"», г.",Таблица4[[#This Row],[город]])</f>
        <v>ООО «Модсен», г.Минск</v>
      </c>
      <c r="L69" t="str">
        <f>CONCATENATE(Таблица4[[#This Row],[Фамилия]]," ",Таблица4[[#This Row],[Имя]]," ",Таблица4[[#This Row],[Отчество]])</f>
        <v>Светличный Александр Павлович</v>
      </c>
    </row>
    <row r="70" spans="1:12" x14ac:dyDescent="0.25">
      <c r="A70">
        <v>3457</v>
      </c>
      <c r="B70" t="s">
        <v>224</v>
      </c>
      <c r="C70" t="s">
        <v>187</v>
      </c>
      <c r="D70" t="s">
        <v>29</v>
      </c>
      <c r="E70" t="s">
        <v>8</v>
      </c>
      <c r="F70">
        <v>10702120</v>
      </c>
      <c r="G70" s="2">
        <v>173</v>
      </c>
      <c r="H70" s="2" t="s">
        <v>321</v>
      </c>
      <c r="I70" s="2" t="s">
        <v>437</v>
      </c>
      <c r="J70" s="2" t="s">
        <v>325</v>
      </c>
      <c r="K70" s="1" t="str">
        <f>CONCATENATE(Таблица4[[#This Row],[ООО]]," «",Таблица4[[#This Row],[НазваОрганизации ]],"», г.",Таблица4[[#This Row],[город]])</f>
        <v>ООО «Имэджинари студио», г.Минск</v>
      </c>
      <c r="L70" t="str">
        <f>CONCATENATE(Таблица4[[#This Row],[Фамилия]]," ",Таблица4[[#This Row],[Имя]]," ",Таблица4[[#This Row],[Отчество]])</f>
        <v>Свириденко Даниил Витальевич</v>
      </c>
    </row>
    <row r="71" spans="1:12" x14ac:dyDescent="0.25">
      <c r="A71">
        <v>4933</v>
      </c>
      <c r="B71" t="s">
        <v>225</v>
      </c>
      <c r="C71" t="s">
        <v>13</v>
      </c>
      <c r="D71" t="s">
        <v>47</v>
      </c>
      <c r="E71" t="s">
        <v>15</v>
      </c>
      <c r="F71">
        <v>10702120</v>
      </c>
      <c r="G71" s="2"/>
      <c r="H71" s="3"/>
      <c r="I71" s="3"/>
      <c r="J71" s="3"/>
      <c r="K71" t="str">
        <f>CONCATENATE(Таблица4[[#This Row],[ООО]]," «",Таблица4[[#This Row],[НазваОрганизации ]],"», г.",Таблица4[[#This Row],[город]])</f>
        <v xml:space="preserve"> «», г.</v>
      </c>
      <c r="L71" t="str">
        <f>CONCATENATE(Таблица4[[#This Row],[Фамилия]]," ",Таблица4[[#This Row],[Имя]]," ",Таблица4[[#This Row],[Отчество]])</f>
        <v>Силин Егор Владимирович</v>
      </c>
    </row>
    <row r="72" spans="1:12" x14ac:dyDescent="0.25">
      <c r="A72">
        <v>3497</v>
      </c>
      <c r="B72" t="s">
        <v>256</v>
      </c>
      <c r="C72" t="s">
        <v>13</v>
      </c>
      <c r="D72" t="s">
        <v>22</v>
      </c>
      <c r="E72" t="s">
        <v>15</v>
      </c>
      <c r="F72">
        <v>10702220</v>
      </c>
      <c r="G72" s="2">
        <v>108</v>
      </c>
      <c r="H72" s="2" t="s">
        <v>358</v>
      </c>
      <c r="I72" s="2" t="s">
        <v>359</v>
      </c>
      <c r="J72" s="2" t="s">
        <v>325</v>
      </c>
      <c r="K72" s="1" t="str">
        <f>CONCATENATE(Таблица4[[#This Row],[ООО]]," «",Таблица4[[#This Row],[НазваОрганизации ]],"», г.",Таблица4[[#This Row],[город]])</f>
        <v>УЗ «Минская областная клиническая больница», г.Минск</v>
      </c>
      <c r="L72" t="str">
        <f>CONCATENATE(Таблица4[[#This Row],[Фамилия]]," ",Таблица4[[#This Row],[Имя]]," ",Таблица4[[#This Row],[Отчество]])</f>
        <v>Синило Егор Дмитриевич</v>
      </c>
    </row>
    <row r="73" spans="1:12" x14ac:dyDescent="0.25">
      <c r="A73">
        <v>864</v>
      </c>
      <c r="B73" t="s">
        <v>310</v>
      </c>
      <c r="C73" t="s">
        <v>311</v>
      </c>
      <c r="D73" t="s">
        <v>45</v>
      </c>
      <c r="E73" t="s">
        <v>15</v>
      </c>
      <c r="F73">
        <v>10702420</v>
      </c>
      <c r="G73" s="2">
        <v>151</v>
      </c>
      <c r="H73" s="2" t="s">
        <v>321</v>
      </c>
      <c r="I73" s="2" t="s">
        <v>412</v>
      </c>
      <c r="J73" s="2" t="s">
        <v>325</v>
      </c>
      <c r="K73" s="1" t="str">
        <f>CONCATENATE(Таблица4[[#This Row],[ООО]]," «",Таблица4[[#This Row],[НазваОрганизации ]],"», г.",Таблица4[[#This Row],[город]])</f>
        <v>ООО «Техно-Скай», г.Минск</v>
      </c>
      <c r="L73" t="str">
        <f>CONCATENATE(Таблица4[[#This Row],[Фамилия]]," ",Таблица4[[#This Row],[Имя]]," ",Таблица4[[#This Row],[Отчество]])</f>
        <v>Синявская Ульяна Александровна</v>
      </c>
    </row>
    <row r="74" spans="1:12" x14ac:dyDescent="0.25">
      <c r="A74">
        <v>4551</v>
      </c>
      <c r="B74" t="s">
        <v>312</v>
      </c>
      <c r="C74" t="s">
        <v>187</v>
      </c>
      <c r="D74" t="s">
        <v>74</v>
      </c>
      <c r="E74" t="s">
        <v>15</v>
      </c>
      <c r="F74">
        <v>10702420</v>
      </c>
      <c r="G74" s="2">
        <v>2</v>
      </c>
      <c r="H74" s="2" t="s">
        <v>440</v>
      </c>
      <c r="I74" s="2" t="s">
        <v>463</v>
      </c>
      <c r="J74" s="2" t="s">
        <v>325</v>
      </c>
      <c r="K74" t="str">
        <f>CONCATENATE(Таблица4[[#This Row],[ООО]]," «",Таблица4[[#This Row],[НазваОрганизации ]],"», г.",Таблица4[[#This Row],[город]])</f>
        <v>дз «БНУТ, плановый отдел», г.Минск</v>
      </c>
      <c r="L74" t="str">
        <f>CONCATENATE(Таблица4[[#This Row],[Фамилия]]," ",Таблица4[[#This Row],[Имя]]," ",Таблица4[[#This Row],[Отчество]])</f>
        <v>Слепцов Даниил Алексеевич</v>
      </c>
    </row>
    <row r="75" spans="1:12" x14ac:dyDescent="0.25">
      <c r="A75">
        <v>4582</v>
      </c>
      <c r="B75" t="s">
        <v>257</v>
      </c>
      <c r="C75" t="s">
        <v>136</v>
      </c>
      <c r="D75" t="s">
        <v>47</v>
      </c>
      <c r="E75" t="s">
        <v>15</v>
      </c>
      <c r="F75">
        <v>10702220</v>
      </c>
      <c r="G75" s="2">
        <v>148</v>
      </c>
      <c r="H75" s="2" t="s">
        <v>321</v>
      </c>
      <c r="I75" s="2" t="s">
        <v>411</v>
      </c>
      <c r="J75" s="2" t="s">
        <v>325</v>
      </c>
      <c r="K75" s="1" t="str">
        <f>CONCATENATE(Таблица4[[#This Row],[ООО]]," «",Таблица4[[#This Row],[НазваОрганизации ]],"», г.",Таблица4[[#This Row],[город]])</f>
        <v>ООО «Иннотех Солюшнс», г.Минск</v>
      </c>
      <c r="L75" t="str">
        <f>CONCATENATE(Таблица4[[#This Row],[Фамилия]]," ",Таблица4[[#This Row],[Имя]]," ",Таблица4[[#This Row],[Отчество]])</f>
        <v>Соколовский Андрей Владимирович</v>
      </c>
    </row>
    <row r="76" spans="1:12" x14ac:dyDescent="0.25">
      <c r="A76">
        <v>3003</v>
      </c>
      <c r="B76" t="s">
        <v>258</v>
      </c>
      <c r="C76" t="s">
        <v>259</v>
      </c>
      <c r="D76" t="s">
        <v>260</v>
      </c>
      <c r="E76" t="s">
        <v>8</v>
      </c>
      <c r="F76">
        <v>10702220</v>
      </c>
      <c r="G76" s="2">
        <v>194</v>
      </c>
      <c r="H76" s="2" t="s">
        <v>347</v>
      </c>
      <c r="I76" s="2" t="s">
        <v>476</v>
      </c>
      <c r="J76" s="2" t="s">
        <v>376</v>
      </c>
      <c r="K76" t="str">
        <f>CONCATENATE(Таблица4[[#This Row],[ООО]]," «",Таблица4[[#This Row],[НазваОрганизации ]],"», г.",Таблица4[[#This Row],[город]])</f>
        <v>ОАО «Полоцкий комбинат хлебопродуктов», г.Пинск</v>
      </c>
      <c r="L76" t="str">
        <f>CONCATENATE(Таблица4[[#This Row],[Фамилия]]," ",Таблица4[[#This Row],[Имя]]," ",Таблица4[[#This Row],[Отчество]])</f>
        <v>Странчевский Марк Феликсович</v>
      </c>
    </row>
    <row r="77" spans="1:12" x14ac:dyDescent="0.25">
      <c r="A77">
        <v>1355</v>
      </c>
      <c r="B77" s="36" t="s">
        <v>226</v>
      </c>
      <c r="C77" t="s">
        <v>91</v>
      </c>
      <c r="D77" t="s">
        <v>74</v>
      </c>
      <c r="E77" t="s">
        <v>15</v>
      </c>
      <c r="F77">
        <v>10702120</v>
      </c>
      <c r="G77" s="2"/>
      <c r="H77" s="37"/>
      <c r="I77" s="3"/>
      <c r="J77" s="3"/>
      <c r="K77" t="str">
        <f>CONCATENATE(Таблица4[[#This Row],[ООО]]," «",Таблица4[[#This Row],[НазваОрганизации ]],"», г.",Таблица4[[#This Row],[город]])</f>
        <v xml:space="preserve"> «», г.</v>
      </c>
      <c r="L77" t="str">
        <f>CONCATENATE(Таблица4[[#This Row],[Фамилия]]," ",Таблица4[[#This Row],[Имя]]," ",Таблица4[[#This Row],[Отчество]])</f>
        <v>Сухоцкий Иван Алексеевич</v>
      </c>
    </row>
    <row r="78" spans="1:12" x14ac:dyDescent="0.25">
      <c r="A78">
        <v>4448</v>
      </c>
      <c r="B78" t="s">
        <v>261</v>
      </c>
      <c r="C78" t="s">
        <v>230</v>
      </c>
      <c r="D78" t="s">
        <v>29</v>
      </c>
      <c r="E78" t="s">
        <v>15</v>
      </c>
      <c r="F78">
        <v>10702220</v>
      </c>
      <c r="G78" s="2"/>
      <c r="H78" s="3"/>
      <c r="I78" s="3"/>
      <c r="J78" s="3"/>
      <c r="K78" t="str">
        <f>CONCATENATE(Таблица4[[#This Row],[ООО]]," «",Таблица4[[#This Row],[НазваОрганизации ]],"», г.",Таблица4[[#This Row],[город]])</f>
        <v xml:space="preserve"> «», г.</v>
      </c>
      <c r="L78" t="str">
        <f>CONCATENATE(Таблица4[[#This Row],[Фамилия]]," ",Таблица4[[#This Row],[Имя]]," ",Таблица4[[#This Row],[Отчество]])</f>
        <v>Тарасовец Вадим Витальевич</v>
      </c>
    </row>
    <row r="79" spans="1:12" x14ac:dyDescent="0.25">
      <c r="A79">
        <v>3947</v>
      </c>
      <c r="B79" t="s">
        <v>313</v>
      </c>
      <c r="C79" t="s">
        <v>314</v>
      </c>
      <c r="D79" t="s">
        <v>142</v>
      </c>
      <c r="E79" t="s">
        <v>15</v>
      </c>
      <c r="F79">
        <v>10702420</v>
      </c>
      <c r="G79" s="2"/>
      <c r="H79" s="3"/>
      <c r="I79" s="3"/>
      <c r="J79" s="3"/>
      <c r="K79" t="str">
        <f>CONCATENATE(Таблица4[[#This Row],[ООО]]," «",Таблица4[[#This Row],[НазваОрганизации ]],"», г.",Таблица4[[#This Row],[город]])</f>
        <v xml:space="preserve"> «», г.</v>
      </c>
      <c r="L79" t="str">
        <f>CONCATENATE(Таблица4[[#This Row],[Фамилия]]," ",Таблица4[[#This Row],[Имя]]," ",Таблица4[[#This Row],[Отчество]])</f>
        <v>Тищенко Святослав Николаевич</v>
      </c>
    </row>
    <row r="80" spans="1:12" x14ac:dyDescent="0.25">
      <c r="A80">
        <v>4492</v>
      </c>
      <c r="B80" t="s">
        <v>287</v>
      </c>
      <c r="C80" t="s">
        <v>38</v>
      </c>
      <c r="D80" t="s">
        <v>14</v>
      </c>
      <c r="E80" t="s">
        <v>15</v>
      </c>
      <c r="F80">
        <v>10702320</v>
      </c>
      <c r="G80" s="2"/>
      <c r="H80" s="3"/>
      <c r="I80" s="3"/>
      <c r="J80" s="3"/>
      <c r="K80" t="str">
        <f>CONCATENATE(Таблица4[[#This Row],[ООО]]," «",Таблица4[[#This Row],[НазваОрганизации ]],"», г.",Таблица4[[#This Row],[город]])</f>
        <v xml:space="preserve"> «», г.</v>
      </c>
      <c r="L80" t="str">
        <f>CONCATENATE(Таблица4[[#This Row],[Фамилия]]," ",Таблица4[[#This Row],[Имя]]," ",Таблица4[[#This Row],[Отчество]])</f>
        <v>Тонкович Никита Сергеевич</v>
      </c>
    </row>
    <row r="81" spans="1:14" x14ac:dyDescent="0.25">
      <c r="A81">
        <v>915</v>
      </c>
      <c r="B81" t="s">
        <v>315</v>
      </c>
      <c r="C81" t="s">
        <v>36</v>
      </c>
      <c r="D81" t="s">
        <v>14</v>
      </c>
      <c r="E81" t="s">
        <v>15</v>
      </c>
      <c r="F81">
        <v>10702420</v>
      </c>
      <c r="G81" s="2"/>
      <c r="H81" s="3"/>
      <c r="I81" s="3"/>
      <c r="J81" s="3"/>
      <c r="K81" t="str">
        <f>CONCATENATE(Таблица4[[#This Row],[ООО]]," «",Таблица4[[#This Row],[НазваОрганизации ]],"», г.",Таблица4[[#This Row],[город]])</f>
        <v xml:space="preserve"> «», г.</v>
      </c>
      <c r="L81" t="str">
        <f>CONCATENATE(Таблица4[[#This Row],[Фамилия]]," ",Таблица4[[#This Row],[Имя]]," ",Таблица4[[#This Row],[Отчество]])</f>
        <v>Турко Владислав Сергеевич</v>
      </c>
    </row>
    <row r="82" spans="1:14" x14ac:dyDescent="0.25">
      <c r="A82">
        <v>4336</v>
      </c>
      <c r="B82" t="s">
        <v>316</v>
      </c>
      <c r="C82" t="s">
        <v>317</v>
      </c>
      <c r="E82" t="s">
        <v>15</v>
      </c>
      <c r="F82">
        <v>10702420</v>
      </c>
      <c r="G82" s="2"/>
      <c r="H82" s="3"/>
      <c r="I82" s="3"/>
      <c r="J82" s="3"/>
      <c r="K82" t="str">
        <f>CONCATENATE(Таблица4[[#This Row],[ООО]]," «",Таблица4[[#This Row],[НазваОрганизации ]],"», г.",Таблица4[[#This Row],[город]])</f>
        <v xml:space="preserve"> «», г.</v>
      </c>
      <c r="L82" t="str">
        <f>CONCATENATE(Таблица4[[#This Row],[Фамилия]]," ",Таблица4[[#This Row],[Имя]]," ",Таблица4[[#This Row],[Отчество]])</f>
        <v xml:space="preserve">Фан Чан Ань Туан </v>
      </c>
    </row>
    <row r="83" spans="1:14" x14ac:dyDescent="0.25">
      <c r="A83">
        <v>3229</v>
      </c>
      <c r="B83" t="s">
        <v>318</v>
      </c>
      <c r="C83" t="s">
        <v>103</v>
      </c>
      <c r="D83" t="s">
        <v>11</v>
      </c>
      <c r="E83" t="s">
        <v>15</v>
      </c>
      <c r="F83">
        <v>10702420</v>
      </c>
      <c r="G83" s="2"/>
      <c r="H83" s="3"/>
      <c r="I83" s="3"/>
      <c r="J83" s="3"/>
      <c r="K83" t="str">
        <f>CONCATENATE(Таблица4[[#This Row],[ООО]]," «",Таблица4[[#This Row],[НазваОрганизации ]],"», г.",Таблица4[[#This Row],[город]])</f>
        <v xml:space="preserve"> «», г.</v>
      </c>
      <c r="L83" t="str">
        <f>CONCATENATE(Таблица4[[#This Row],[Фамилия]]," ",Таблица4[[#This Row],[Имя]]," ",Таблица4[[#This Row],[Отчество]])</f>
        <v>Федоровский Дмитрий Александрович</v>
      </c>
    </row>
    <row r="84" spans="1:14" x14ac:dyDescent="0.25">
      <c r="A84">
        <v>6893</v>
      </c>
      <c r="B84" t="s">
        <v>288</v>
      </c>
      <c r="C84" t="s">
        <v>136</v>
      </c>
      <c r="D84" t="s">
        <v>14</v>
      </c>
      <c r="E84" t="s">
        <v>8</v>
      </c>
      <c r="F84">
        <v>10702320</v>
      </c>
      <c r="G84" s="2">
        <v>182</v>
      </c>
      <c r="H84" s="3" t="s">
        <v>334</v>
      </c>
      <c r="I84" s="3" t="s">
        <v>448</v>
      </c>
      <c r="J84" s="3" t="s">
        <v>449</v>
      </c>
      <c r="K84" t="str">
        <f>CONCATENATE(Таблица4[[#This Row],[ООО]]," «",Таблица4[[#This Row],[НазваОрганизации ]],"», г.",Таблица4[[#This Row],[город]])</f>
        <v>ГУО «Гимназия г.Дзержинкска», г.Дзержинск</v>
      </c>
      <c r="L84" t="str">
        <f>CONCATENATE(Таблица4[[#This Row],[Фамилия]]," ",Таблица4[[#This Row],[Имя]]," ",Таблица4[[#This Row],[Отчество]])</f>
        <v>Филатов Андрей Сергеевич</v>
      </c>
    </row>
    <row r="85" spans="1:14" x14ac:dyDescent="0.25">
      <c r="A85">
        <v>6440</v>
      </c>
      <c r="B85" t="s">
        <v>262</v>
      </c>
      <c r="C85" t="s">
        <v>38</v>
      </c>
      <c r="D85" t="s">
        <v>47</v>
      </c>
      <c r="E85" t="s">
        <v>8</v>
      </c>
      <c r="F85">
        <v>10702220</v>
      </c>
      <c r="G85" s="2">
        <v>149</v>
      </c>
      <c r="H85" s="2" t="s">
        <v>321</v>
      </c>
      <c r="I85" s="2" t="s">
        <v>362</v>
      </c>
      <c r="J85" s="2" t="s">
        <v>325</v>
      </c>
      <c r="K85" s="1" t="str">
        <f>CONCATENATE(Таблица4[[#This Row],[ООО]]," «",Таблица4[[#This Row],[НазваОрганизации ]],"», г.",Таблица4[[#This Row],[город]])</f>
        <v>ООО «Модсен», г.Минск</v>
      </c>
      <c r="L85" t="str">
        <f>CONCATENATE(Таблица4[[#This Row],[Фамилия]]," ",Таблица4[[#This Row],[Имя]]," ",Таблица4[[#This Row],[Отчество]])</f>
        <v>Халецкий Никита Владимирович</v>
      </c>
    </row>
    <row r="86" spans="1:14" x14ac:dyDescent="0.25">
      <c r="A86">
        <v>2707</v>
      </c>
      <c r="B86" t="s">
        <v>289</v>
      </c>
      <c r="C86" t="s">
        <v>290</v>
      </c>
      <c r="D86" t="s">
        <v>223</v>
      </c>
      <c r="E86" t="s">
        <v>15</v>
      </c>
      <c r="F86">
        <v>10702320</v>
      </c>
      <c r="G86" s="2">
        <v>109</v>
      </c>
      <c r="H86" s="2" t="s">
        <v>354</v>
      </c>
      <c r="I86" s="2" t="s">
        <v>355</v>
      </c>
      <c r="J86" s="2" t="s">
        <v>356</v>
      </c>
      <c r="K86" s="1" t="str">
        <f>CONCATENATE(Таблица4[[#This Row],[ООО]]," «",Таблица4[[#This Row],[НазваОрганизации ]],"», г.",Таблица4[[#This Row],[город]])</f>
        <v>УО «Государственный центр коррекционно-развивающего обучения и реабилитации г.Гродно», г.Гродно</v>
      </c>
      <c r="L86" t="str">
        <f>CONCATENATE(Таблица4[[#This Row],[Фамилия]]," ",Таблица4[[#This Row],[Имя]]," ",Таблица4[[#This Row],[Отчество]])</f>
        <v>Ходькова Милана Олеговна</v>
      </c>
    </row>
    <row r="87" spans="1:14" x14ac:dyDescent="0.25">
      <c r="A87">
        <v>6523</v>
      </c>
      <c r="B87" t="s">
        <v>263</v>
      </c>
      <c r="C87" t="s">
        <v>243</v>
      </c>
      <c r="D87" t="s">
        <v>45</v>
      </c>
      <c r="E87" t="s">
        <v>8</v>
      </c>
      <c r="F87">
        <v>10702220</v>
      </c>
      <c r="G87" s="2"/>
      <c r="H87" s="3"/>
      <c r="I87" s="3"/>
      <c r="J87" s="3"/>
      <c r="K87" t="str">
        <f>CONCATENATE(Таблица4[[#This Row],[ООО]]," «",Таблица4[[#This Row],[НазваОрганизации ]],"», г.",Таблица4[[#This Row],[город]])</f>
        <v xml:space="preserve"> «», г.</v>
      </c>
      <c r="L87" t="str">
        <f>CONCATENATE(Таблица4[[#This Row],[Фамилия]]," ",Таблица4[[#This Row],[Имя]]," ",Таблица4[[#This Row],[Отчество]])</f>
        <v>Шавнёва Екатерина Александровна</v>
      </c>
    </row>
    <row r="88" spans="1:14" x14ac:dyDescent="0.25">
      <c r="A88">
        <v>4046</v>
      </c>
      <c r="B88" t="s">
        <v>227</v>
      </c>
      <c r="C88" t="s">
        <v>67</v>
      </c>
      <c r="D88" t="s">
        <v>14</v>
      </c>
      <c r="E88" t="s">
        <v>8</v>
      </c>
      <c r="F88">
        <v>10702120</v>
      </c>
      <c r="G88" s="2">
        <v>191</v>
      </c>
      <c r="H88" s="2" t="s">
        <v>347</v>
      </c>
      <c r="I88" s="2" t="s">
        <v>472</v>
      </c>
      <c r="J88" s="2" t="s">
        <v>471</v>
      </c>
      <c r="K88" t="str">
        <f>CONCATENATE(Таблица4[[#This Row],[ООО]]," «",Таблица4[[#This Row],[НазваОрганизации ]],"», г.",Таблица4[[#This Row],[город]])</f>
        <v>ОАО «Борисовский завод медицинских препаратов», г.Борисов</v>
      </c>
      <c r="L88" t="str">
        <f>CONCATENATE(Таблица4[[#This Row],[Фамилия]]," ",Таблица4[[#This Row],[Имя]]," ",Таблица4[[#This Row],[Отчество]])</f>
        <v>Шатило Кирилл Сергеевич</v>
      </c>
    </row>
    <row r="89" spans="1:14" x14ac:dyDescent="0.25">
      <c r="A89">
        <v>2981</v>
      </c>
      <c r="B89" t="s">
        <v>264</v>
      </c>
      <c r="C89" t="s">
        <v>103</v>
      </c>
      <c r="D89" t="s">
        <v>29</v>
      </c>
      <c r="E89" t="s">
        <v>8</v>
      </c>
      <c r="F89">
        <v>10702220</v>
      </c>
      <c r="G89" s="2"/>
      <c r="H89" s="3"/>
      <c r="I89" s="3"/>
      <c r="J89" s="3"/>
      <c r="K89" t="str">
        <f>CONCATENATE(Таблица4[[#This Row],[ООО]]," «",Таблица4[[#This Row],[НазваОрганизации ]],"», г.",Таблица4[[#This Row],[город]])</f>
        <v xml:space="preserve"> «», г.</v>
      </c>
      <c r="L89" t="str">
        <f>CONCATENATE(Таблица4[[#This Row],[Фамилия]]," ",Таблица4[[#This Row],[Имя]]," ",Таблица4[[#This Row],[Отчество]])</f>
        <v>Шепетов Дмитрий Витальевич</v>
      </c>
    </row>
    <row r="90" spans="1:14" x14ac:dyDescent="0.25">
      <c r="A90">
        <v>2604</v>
      </c>
      <c r="B90" t="s">
        <v>291</v>
      </c>
      <c r="C90" t="s">
        <v>36</v>
      </c>
      <c r="D90" t="s">
        <v>47</v>
      </c>
      <c r="E90" t="s">
        <v>15</v>
      </c>
      <c r="F90">
        <v>10702320</v>
      </c>
      <c r="G90" s="2">
        <v>136</v>
      </c>
      <c r="H90" s="2" t="s">
        <v>347</v>
      </c>
      <c r="I90" s="2" t="s">
        <v>387</v>
      </c>
      <c r="J90" s="2" t="s">
        <v>325</v>
      </c>
      <c r="K90" s="1" t="str">
        <f>CONCATENATE(Таблица4[[#This Row],[ООО]]," «",Таблица4[[#This Row],[НазваОрганизации ]],"», г.",Таблица4[[#This Row],[город]])</f>
        <v>ОАО «КБ Радар», г.Минск</v>
      </c>
      <c r="L90" t="str">
        <f>CONCATENATE(Таблица4[[#This Row],[Фамилия]]," ",Таблица4[[#This Row],[Имя]]," ",Таблица4[[#This Row],[Отчество]])</f>
        <v>Шпак Владислав Владимирович</v>
      </c>
    </row>
    <row r="91" spans="1:14" x14ac:dyDescent="0.25">
      <c r="A91">
        <v>5472</v>
      </c>
      <c r="B91" s="36" t="s">
        <v>228</v>
      </c>
      <c r="C91" t="s">
        <v>24</v>
      </c>
      <c r="D91" t="s">
        <v>11</v>
      </c>
      <c r="E91" t="s">
        <v>15</v>
      </c>
      <c r="F91">
        <v>10702120</v>
      </c>
      <c r="G91" s="2"/>
      <c r="H91" s="3"/>
      <c r="I91" s="3"/>
      <c r="J91" s="3"/>
      <c r="K91" t="str">
        <f>CONCATENATE(Таблица4[[#This Row],[ООО]]," «",Таблица4[[#This Row],[НазваОрганизации ]],"», г.",Таблица4[[#This Row],[город]])</f>
        <v xml:space="preserve"> «», г.</v>
      </c>
      <c r="L91" t="str">
        <f>CONCATENATE(Таблица4[[#This Row],[Фамилия]]," ",Таблица4[[#This Row],[Имя]]," ",Таблица4[[#This Row],[Отчество]])</f>
        <v>Яковкин Степан Александрович</v>
      </c>
    </row>
    <row r="92" spans="1:14" x14ac:dyDescent="0.25">
      <c r="A92">
        <v>4215</v>
      </c>
      <c r="B92" t="s">
        <v>265</v>
      </c>
      <c r="C92" t="s">
        <v>147</v>
      </c>
      <c r="D92" t="s">
        <v>74</v>
      </c>
      <c r="E92" t="s">
        <v>8</v>
      </c>
      <c r="F92">
        <v>10702220</v>
      </c>
      <c r="G92" s="2"/>
      <c r="H92" s="3"/>
      <c r="I92" s="3"/>
      <c r="J92" s="3"/>
      <c r="K92" t="str">
        <f>CONCATENATE(Таблица4[[#This Row],[ООО]]," «",Таблица4[[#This Row],[НазваОрганизации ]],"», г.",Таблица4[[#This Row],[город]])</f>
        <v xml:space="preserve"> «», г.</v>
      </c>
      <c r="L92" t="str">
        <f>CONCATENATE(Таблица4[[#This Row],[Фамилия]]," ",Таблица4[[#This Row],[Имя]]," ",Таблица4[[#This Row],[Отчество]])</f>
        <v>Янцевич Владимир Алексеевич</v>
      </c>
    </row>
    <row r="93" spans="1:14" x14ac:dyDescent="0.25">
      <c r="A93">
        <v>3493</v>
      </c>
      <c r="B93" t="s">
        <v>266</v>
      </c>
      <c r="C93" t="s">
        <v>84</v>
      </c>
      <c r="D93" t="s">
        <v>39</v>
      </c>
      <c r="E93" t="s">
        <v>15</v>
      </c>
      <c r="F93">
        <v>10702220</v>
      </c>
      <c r="G93" s="2">
        <v>131</v>
      </c>
      <c r="H93" s="28" t="s">
        <v>337</v>
      </c>
      <c r="I93" s="28" t="s">
        <v>461</v>
      </c>
      <c r="J93" s="28" t="s">
        <v>386</v>
      </c>
      <c r="K93" s="1" t="str">
        <f>CONCATENATE(Таблица4[[#This Row],[ООО]]," «",Таблица4[[#This Row],[НазваОрганизации ]],"», г.",Таблица4[[#This Row],[город]])</f>
        <v>ГУ «Центр по обеспечению деятельности бюджетных организаций Бешенковичского района», г.г.п. Бешенковичи</v>
      </c>
      <c r="L93" t="str">
        <f>CONCATENATE(Таблица4[[#This Row],[Фамилия]]," ",Таблица4[[#This Row],[Имя]]," ",Таблица4[[#This Row],[Отчество]])</f>
        <v>Яцук Михаил Андреевич</v>
      </c>
    </row>
    <row r="94" spans="1:14" x14ac:dyDescent="0.25">
      <c r="A94">
        <v>1</v>
      </c>
      <c r="B94" s="26" t="s">
        <v>436</v>
      </c>
      <c r="C94" s="26" t="s">
        <v>67</v>
      </c>
      <c r="D94" s="26" t="s">
        <v>52</v>
      </c>
      <c r="E94" s="26" t="s">
        <v>15</v>
      </c>
      <c r="F94">
        <v>10702320</v>
      </c>
      <c r="G94" s="2">
        <v>178</v>
      </c>
      <c r="H94" s="28" t="s">
        <v>443</v>
      </c>
      <c r="I94" s="28" t="s">
        <v>444</v>
      </c>
      <c r="J94" s="28" t="s">
        <v>325</v>
      </c>
      <c r="K94" s="1" t="str">
        <f>CONCATENATE(Таблица4[[#This Row],[ООО]]," «",Таблица4[[#This Row],[НазваОрганизации ]],"», г.",Таблица4[[#This Row],[город]])</f>
        <v>ЧУП «АйТи Перфоманс», г.Минск</v>
      </c>
      <c r="L94" t="str">
        <f>CONCATENATE(Таблица4[[#This Row],[Фамилия]]," ",Таблица4[[#This Row],[Имя]]," ",Таблица4[[#This Row],[Отчество]])</f>
        <v>Яшкин Кирилл Викторович</v>
      </c>
    </row>
    <row r="95" spans="1:14" ht="15.75" x14ac:dyDescent="0.25">
      <c r="B95" s="29">
        <f>COUNTA(B2:B94)</f>
        <v>93</v>
      </c>
      <c r="G95" s="12">
        <f>SUBTOTAL(104,G2:G94)</f>
        <v>195</v>
      </c>
      <c r="I95" s="30">
        <f>COUNTA(I2:I94)</f>
        <v>55</v>
      </c>
      <c r="N95" s="4">
        <f>MAX(G95,ПОИТ!G102)</f>
        <v>195</v>
      </c>
    </row>
    <row r="96" spans="1:14" ht="15.75" x14ac:dyDescent="0.25">
      <c r="G96" s="5">
        <f>N95</f>
        <v>195</v>
      </c>
    </row>
    <row r="97" spans="10:14" ht="15.75" x14ac:dyDescent="0.25">
      <c r="J97" s="14" t="s">
        <v>390</v>
      </c>
      <c r="K97" s="15">
        <f>I95</f>
        <v>55</v>
      </c>
      <c r="L97" s="16">
        <f>K97/K99</f>
        <v>0.59139784946236562</v>
      </c>
      <c r="N97" s="8">
        <f>SUM(ПОИТ!I102,I95)</f>
        <v>114</v>
      </c>
    </row>
    <row r="98" spans="10:14" x14ac:dyDescent="0.25">
      <c r="J98" s="17"/>
      <c r="L98" s="18"/>
    </row>
    <row r="99" spans="10:14" x14ac:dyDescent="0.25">
      <c r="J99" s="19" t="s">
        <v>388</v>
      </c>
      <c r="K99" s="13">
        <f>B95</f>
        <v>93</v>
      </c>
      <c r="L99" s="18"/>
    </row>
    <row r="100" spans="10:14" x14ac:dyDescent="0.25">
      <c r="J100" s="17"/>
      <c r="L100" s="18"/>
    </row>
    <row r="101" spans="10:14" x14ac:dyDescent="0.25">
      <c r="J101" s="20" t="s">
        <v>389</v>
      </c>
      <c r="K101" s="21">
        <f>K99-K97</f>
        <v>38</v>
      </c>
      <c r="L101" s="22">
        <f>K101/K99</f>
        <v>0.40860215053763443</v>
      </c>
    </row>
  </sheetData>
  <conditionalFormatting sqref="G2:G94">
    <cfRule type="cellIs" dxfId="0" priority="1" operator="equal">
      <formula>$G$96</formula>
    </cfRule>
  </conditionalFormatting>
  <pageMargins left="0.7" right="0.7" top="0.75" bottom="0.75" header="0.3" footer="0.3"/>
  <drawing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CB5C1-5DC9-4193-9BAF-8D5E19E2CF7E}">
  <dimension ref="A1:H7"/>
  <sheetViews>
    <sheetView workbookViewId="0">
      <selection activeCell="E20" sqref="E20"/>
    </sheetView>
  </sheetViews>
  <sheetFormatPr defaultRowHeight="15" x14ac:dyDescent="0.25"/>
  <cols>
    <col min="3" max="3" width="70.85546875" customWidth="1"/>
    <col min="5" max="5" width="19.28515625" bestFit="1" customWidth="1"/>
    <col min="7" max="7" width="26.140625" bestFit="1" customWidth="1"/>
    <col min="8" max="8" width="14" bestFit="1" customWidth="1"/>
  </cols>
  <sheetData>
    <row r="1" spans="1:8" ht="15.75" thickBot="1" x14ac:dyDescent="0.3">
      <c r="A1" s="1" t="s">
        <v>326</v>
      </c>
      <c r="B1" s="9" t="s">
        <v>321</v>
      </c>
      <c r="C1" s="9" t="s">
        <v>322</v>
      </c>
      <c r="D1" s="9" t="s">
        <v>320</v>
      </c>
      <c r="E1" s="6" t="s">
        <v>327</v>
      </c>
      <c r="F1" s="6" t="s">
        <v>328</v>
      </c>
      <c r="G1" s="6" t="s">
        <v>338</v>
      </c>
      <c r="H1" s="6" t="s">
        <v>339</v>
      </c>
    </row>
    <row r="2" spans="1:8" ht="15.75" thickTop="1" x14ac:dyDescent="0.25">
      <c r="B2" t="s">
        <v>329</v>
      </c>
      <c r="C2" t="s">
        <v>330</v>
      </c>
      <c r="D2" t="s">
        <v>331</v>
      </c>
      <c r="F2">
        <v>0</v>
      </c>
    </row>
    <row r="3" spans="1:8" x14ac:dyDescent="0.25">
      <c r="B3" t="s">
        <v>334</v>
      </c>
      <c r="C3" t="s">
        <v>332</v>
      </c>
      <c r="D3" t="s">
        <v>331</v>
      </c>
      <c r="F3">
        <v>0</v>
      </c>
    </row>
    <row r="4" spans="1:8" x14ac:dyDescent="0.25">
      <c r="B4" s="10" t="s">
        <v>334</v>
      </c>
      <c r="C4" t="s">
        <v>333</v>
      </c>
      <c r="D4" t="s">
        <v>331</v>
      </c>
      <c r="F4">
        <v>0</v>
      </c>
    </row>
    <row r="5" spans="1:8" x14ac:dyDescent="0.25">
      <c r="B5" s="10" t="s">
        <v>334</v>
      </c>
      <c r="C5" s="1" t="s">
        <v>335</v>
      </c>
      <c r="D5" t="s">
        <v>331</v>
      </c>
      <c r="F5">
        <v>0</v>
      </c>
    </row>
    <row r="6" spans="1:8" x14ac:dyDescent="0.25">
      <c r="B6" s="10" t="s">
        <v>334</v>
      </c>
      <c r="C6" s="1" t="s">
        <v>336</v>
      </c>
      <c r="D6" t="s">
        <v>331</v>
      </c>
      <c r="F6">
        <v>0</v>
      </c>
    </row>
    <row r="7" spans="1:8" x14ac:dyDescent="0.25">
      <c r="B7" s="1" t="s">
        <v>337</v>
      </c>
      <c r="C7" s="1" t="s">
        <v>340</v>
      </c>
      <c r="D7" t="s">
        <v>331</v>
      </c>
      <c r="E7">
        <v>4</v>
      </c>
      <c r="F7">
        <v>0</v>
      </c>
      <c r="G7" s="1" t="s">
        <v>341</v>
      </c>
      <c r="H7" s="1" t="s">
        <v>342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ПОИТ</vt:lpstr>
      <vt:lpstr>ИСИТ САПР</vt:lpstr>
      <vt:lpstr>вакансии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User</cp:lastModifiedBy>
  <dcterms:created xsi:type="dcterms:W3CDTF">2023-05-12T07:13:53Z</dcterms:created>
  <dcterms:modified xsi:type="dcterms:W3CDTF">2023-06-16T12:27:43Z</dcterms:modified>
  <cp:category/>
</cp:coreProperties>
</file>